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always" codeName="ThisWorkbook" defaultThemeVersion="166925"/>
  <mc:AlternateContent xmlns:mc="http://schemas.openxmlformats.org/markup-compatibility/2006">
    <mc:Choice Requires="x15">
      <x15ac:absPath xmlns:x15ac="http://schemas.microsoft.com/office/spreadsheetml/2010/11/ac" url="https://iberdrolaus-my.sharepoint.com/personal/alan_trotta_uinet_com/Documents/Documents/NYRIP/"/>
    </mc:Choice>
  </mc:AlternateContent>
  <xr:revisionPtr revIDLastSave="1519" documentId="8_{275A8B09-1D88-4D3C-B439-7ABFC80305CF}" xr6:coauthVersionLast="47" xr6:coauthVersionMax="47" xr10:uidLastSave="{01BF206F-B135-412F-8C52-5CD80C40436B}"/>
  <bookViews>
    <workbookView xWindow="21463" yWindow="2263" windowWidth="28800" windowHeight="15368" xr2:uid="{D65A8C2E-D8AE-4A0E-906D-38E73B187ACA}"/>
  </bookViews>
  <sheets>
    <sheet name="Report" sheetId="1" r:id="rId1"/>
    <sheet name="6-20 ISDs P6" sheetId="3" state="hidden" r:id="rId2"/>
    <sheet name="2023 PPR" sheetId="5" state="hidden" r:id="rId3"/>
    <sheet name="2024 5+7 PPR" sheetId="6" state="hidden" r:id="rId4"/>
    <sheet name="Sheet2" sheetId="2" state="hidden" r:id="rId5"/>
  </sheets>
  <externalReferences>
    <externalReference r:id="rId6"/>
  </externalReferences>
  <definedNames>
    <definedName name="_xlnm._FilterDatabase" localSheetId="1" hidden="1">'6-20 ISDs P6'!$A$1:$D$36</definedName>
    <definedName name="_xlnm._FilterDatabase" localSheetId="0" hidden="1">Report!$B$4:$R$44</definedName>
    <definedName name="_ftn1" localSheetId="0">Report!#REF!</definedName>
    <definedName name="_ftnref1" localSheetId="0">Report!#REF!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1" l="1"/>
  <c r="O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R3" i="1"/>
  <c r="Q3" i="1"/>
  <c r="P2" i="1"/>
  <c r="EE38" i="6" l="1"/>
  <c r="ED38" i="6"/>
  <c r="EE4" i="6"/>
  <c r="EE5" i="6"/>
  <c r="EE6" i="6"/>
  <c r="EE7" i="6"/>
  <c r="EE8" i="6"/>
  <c r="EE9" i="6"/>
  <c r="EE10" i="6"/>
  <c r="EE11" i="6"/>
  <c r="EE12" i="6"/>
  <c r="EE13" i="6"/>
  <c r="EE14" i="6"/>
  <c r="EE15" i="6"/>
  <c r="EE16" i="6"/>
  <c r="EE17" i="6"/>
  <c r="EE18" i="6"/>
  <c r="EE19" i="6"/>
  <c r="EE20" i="6"/>
  <c r="EE21" i="6"/>
  <c r="EE22" i="6"/>
  <c r="EE23" i="6"/>
  <c r="EE24" i="6"/>
  <c r="EE25" i="6"/>
  <c r="EE26" i="6"/>
  <c r="EE27" i="6"/>
  <c r="EE28" i="6"/>
  <c r="EE29" i="6"/>
  <c r="EE30" i="6"/>
  <c r="EE31" i="6"/>
  <c r="EE32" i="6"/>
  <c r="EE33" i="6"/>
  <c r="EE34" i="6"/>
  <c r="EE35" i="6"/>
  <c r="EE36" i="6"/>
  <c r="EE37" i="6"/>
  <c r="EE3" i="6"/>
  <c r="ED4" i="6"/>
  <c r="ED5" i="6"/>
  <c r="ED6" i="6"/>
  <c r="ED7" i="6"/>
  <c r="ED8" i="6"/>
  <c r="ED9" i="6"/>
  <c r="ED10" i="6"/>
  <c r="ED11" i="6"/>
  <c r="ED12" i="6"/>
  <c r="ED13" i="6"/>
  <c r="ED14" i="6"/>
  <c r="ED15" i="6"/>
  <c r="ED16" i="6"/>
  <c r="ED17" i="6"/>
  <c r="ED18" i="6"/>
  <c r="ED19" i="6"/>
  <c r="ED20" i="6"/>
  <c r="ED21" i="6"/>
  <c r="ED22" i="6"/>
  <c r="ED23" i="6"/>
  <c r="ED24" i="6"/>
  <c r="ED25" i="6"/>
  <c r="ED26" i="6"/>
  <c r="ED27" i="6"/>
  <c r="ED28" i="6"/>
  <c r="ED29" i="6"/>
  <c r="ED30" i="6"/>
  <c r="ED31" i="6"/>
  <c r="ED32" i="6"/>
  <c r="ED33" i="6"/>
  <c r="ED34" i="6"/>
  <c r="ED35" i="6"/>
  <c r="ED36" i="6"/>
  <c r="ED37" i="6"/>
  <c r="ED3" i="6"/>
  <c r="AR35" i="5"/>
  <c r="D13" i="3"/>
  <c r="D30" i="3"/>
  <c r="D18" i="3"/>
  <c r="D2" i="3"/>
  <c r="D29" i="3"/>
  <c r="D25" i="3"/>
  <c r="D9" i="3"/>
  <c r="D28" i="3"/>
  <c r="D31" i="3"/>
  <c r="D17" i="3"/>
  <c r="D10" i="3"/>
  <c r="D8" i="3"/>
  <c r="D12" i="3"/>
  <c r="D11" i="3"/>
  <c r="D27" i="3"/>
  <c r="D26" i="3"/>
  <c r="D14" i="3"/>
  <c r="D24" i="3"/>
  <c r="D7" i="3"/>
  <c r="D6" i="3"/>
  <c r="D21" i="3"/>
  <c r="D22" i="3"/>
  <c r="D20" i="3"/>
  <c r="D19" i="3"/>
  <c r="D33" i="3"/>
  <c r="H2" i="1" l="1"/>
  <c r="I2" i="1" l="1"/>
  <c r="K2" i="1" l="1"/>
  <c r="L2" i="1" l="1"/>
  <c r="P1" i="1" l="1"/>
  <c r="H1" i="1"/>
  <c r="K1" i="1" l="1"/>
  <c r="L1" i="1" l="1"/>
  <c r="I1" i="1" l="1"/>
</calcChain>
</file>

<file path=xl/sharedStrings.xml><?xml version="1.0" encoding="utf-8"?>
<sst xmlns="http://schemas.openxmlformats.org/spreadsheetml/2006/main" count="877" uniqueCount="298">
  <si>
    <t>Transmission System Phase 2 Projects (NYSEG &amp; RGE)</t>
  </si>
  <si>
    <t>2025 Spend</t>
  </si>
  <si>
    <t>Total Approved Spend</t>
  </si>
  <si>
    <t>Article VII Grouping Plan</t>
  </si>
  <si>
    <t>Project Name</t>
  </si>
  <si>
    <t>Project Description
(per March 2022 Phase 2 Petition)</t>
  </si>
  <si>
    <t>Projected
In-Service
Date</t>
  </si>
  <si>
    <r>
      <t>Initial In-Service Date</t>
    </r>
    <r>
      <rPr>
        <b/>
        <vertAlign val="superscript"/>
        <sz val="10"/>
        <color theme="0"/>
        <rFont val="Calibri Light"/>
        <family val="2"/>
      </rPr>
      <t>4</t>
    </r>
  </si>
  <si>
    <t>2025 YTD Spend</t>
  </si>
  <si>
    <t>2025 YTD Budget</t>
  </si>
  <si>
    <t>2025 Variance
(Actuals - Approved)</t>
  </si>
  <si>
    <r>
      <t>Actual Spend To Date</t>
    </r>
    <r>
      <rPr>
        <b/>
        <vertAlign val="superscript"/>
        <sz val="10"/>
        <color theme="0"/>
        <rFont val="Calibri Light"/>
        <family val="2"/>
      </rPr>
      <t>1</t>
    </r>
  </si>
  <si>
    <t>Remaining Forecasted Cost</t>
  </si>
  <si>
    <r>
      <t>Total Approved  Cost</t>
    </r>
    <r>
      <rPr>
        <b/>
        <vertAlign val="superscript"/>
        <sz val="10"/>
        <color rgb="FFFFFFFF"/>
        <rFont val="Calibri Light"/>
        <family val="2"/>
      </rPr>
      <t>2</t>
    </r>
  </si>
  <si>
    <t>Variance
(Forecasted - Approved)</t>
  </si>
  <si>
    <t>January 1, 2025 Filing Estimated Cost</t>
  </si>
  <si>
    <t>Current Project Estimate (+50/-25%)</t>
  </si>
  <si>
    <t>Explanation of Schedule and Cost Variance</t>
  </si>
  <si>
    <r>
      <t>Progress Made from Last Report</t>
    </r>
    <r>
      <rPr>
        <b/>
        <vertAlign val="superscript"/>
        <sz val="10"/>
        <color theme="0"/>
        <rFont val="Calibri Light"/>
        <family val="2"/>
      </rPr>
      <t>3</t>
    </r>
  </si>
  <si>
    <t>Group 1</t>
  </si>
  <si>
    <t>NYSEG 230 kV Line 68 Full Rebuild</t>
  </si>
  <si>
    <t>Rebuild the existing 24-mile 230 kV line with bundled 1192 Bunting ACSR conductor on an offset with steel H-Frame structures.</t>
  </si>
  <si>
    <t>In-service date extended from 2030 to 2031 since prior report due to changes in construction outage sequencing within this Article VII bundle.  Cost estimate remains within +/- 10% of last report.</t>
  </si>
  <si>
    <t xml:space="preserve">Conceptual design complete and Article VII application submitted (Case 25-T-0246). </t>
  </si>
  <si>
    <t>NYSEG 230 kV Line 69 Full Rebuild</t>
  </si>
  <si>
    <t>Rebuild the existing 1-mile 230 kV line with 2156 Bluebird ACSR conductor on an offset with steel monopole structures.</t>
  </si>
  <si>
    <t>In-service date accelerated from 2031 to 2029 since prior report due to changes in construction outage sequencing within this Article VII bundle. Significant cost reduction due to detailed engineering analysis confirming ability to repurpose half of the existing lattice towers.</t>
  </si>
  <si>
    <t>NYSEG 230 kV Line 72 Full Rebuild</t>
  </si>
  <si>
    <t>Rebuild the existing 27-mile 230 kV line with 2156 Bluebird ACSR conductor on an offset with steel H-Frame structures.</t>
  </si>
  <si>
    <t>In-service date accelerated from 2032 to 2031 since prior report due to changes in construction outage sequencing within this Article VII bundle. Cost estimate remains within +/- 10% of prior report.</t>
  </si>
  <si>
    <t>Group 2</t>
  </si>
  <si>
    <t>Bath 115/34.5 kV Substation Rebuild</t>
  </si>
  <si>
    <t>Full rebuild of substation as 115 kV three-bay breaker-and-a-half (BAAH) air insulated substation (AIS) with two (2) new 115/34.5 kV 50 MVA transformers, a +150/-150 MVAR dynamic VAR compensation unit (STATCOM)</t>
  </si>
  <si>
    <t>Cost estimate remains within +/- 10% of prior report.</t>
  </si>
  <si>
    <t xml:space="preserve">Conceptual design completed. Procurement process of STATCOM and main equipment (transformer and circuit breaker) in progress. </t>
  </si>
  <si>
    <r>
      <t>Bennett 115/34.5 kV Substation Expansion and Upgrades</t>
    </r>
    <r>
      <rPr>
        <b/>
        <sz val="10"/>
        <color theme="1"/>
        <rFont val="Calibri Light"/>
        <family val="2"/>
      </rPr>
      <t xml:space="preserve"> and Power Flow Device</t>
    </r>
  </si>
  <si>
    <t>Partial rebuild of the substation with a 115kV bus expansion (extra position for interconnecting a new generator), a 0.05pu Power Flow Control Device, and terminal work on L725.</t>
  </si>
  <si>
    <t>Cost estimate remains within +/- 10% of last reported. The current project estimate is at +20/-15 level of accuracy.</t>
  </si>
  <si>
    <t>Conceptual design is complete. Procurement of long lead materials including smart valve and SF6-free breakers have started. Land acquisition for samrt valve is in progress.</t>
  </si>
  <si>
    <r>
      <t xml:space="preserve">NYSEG 115 kV Line 932 </t>
    </r>
    <r>
      <rPr>
        <b/>
        <strike/>
        <sz val="10"/>
        <color rgb="FF000000"/>
        <rFont val="Calibri Light"/>
        <family val="2"/>
      </rPr>
      <t>Power Flow Control Device</t>
    </r>
    <r>
      <rPr>
        <sz val="10"/>
        <color rgb="FF000000"/>
        <rFont val="Calibri Light"/>
        <family val="2"/>
      </rPr>
      <t xml:space="preserve"> &amp; Structure Replacements</t>
    </r>
  </si>
  <si>
    <r>
      <rPr>
        <b/>
        <strike/>
        <sz val="10"/>
        <color rgb="FF000000"/>
        <rFont val="Calibri Light"/>
        <family val="2"/>
      </rPr>
      <t>Install a Power Flow Control Device at Bennett Substation and p</t>
    </r>
    <r>
      <rPr>
        <b/>
        <sz val="10"/>
        <color rgb="FF000000"/>
        <rFont val="Calibri Light"/>
        <family val="2"/>
      </rPr>
      <t xml:space="preserve"> P</t>
    </r>
    <r>
      <rPr>
        <sz val="10"/>
        <color rgb="FF000000"/>
        <rFont val="Calibri Light"/>
        <family val="2"/>
      </rPr>
      <t>erform in-kind structure replacements where required to address all asset condition issues.</t>
    </r>
  </si>
  <si>
    <t>Cost estimate is within +/- 10% from prior report. The current cost estimate is at +20/-15 level of accuracy.</t>
  </si>
  <si>
    <t xml:space="preserve">Detailed engineering has been completed and materials have been ordered. Waiting for permits to start construction. </t>
  </si>
  <si>
    <t>NYSEG 115 kV Line 723 Full Rebuild</t>
  </si>
  <si>
    <t>Rebuild the existing 15-mile 115 kV line with bundled 795 Drake ACSR conductor on an offset with light duty steel monopole structures.</t>
  </si>
  <si>
    <t>Cost estimate remains within +/- 10% of prior report. The current project estimate is at +20/-15 level of accuracy.</t>
  </si>
  <si>
    <t>Conceptual design is complete and the detailed engineering is in progress. Currently working on land title search and easements for the extended right-of-way and other required environmental studies .</t>
  </si>
  <si>
    <t>NYSEG 115 kV Line 953 Full Rebuild</t>
  </si>
  <si>
    <t>Rebuild the existing 5-mile 115 kV line with 2156 Bluebird ACSR conductor on an offset with light duty steel monopole structures.</t>
  </si>
  <si>
    <t>Cost estimate remains within +/- 10% of prior report. The current cost estimate is at +20/-15 level of accuracy.</t>
  </si>
  <si>
    <t>NYSEG 115 kV Line 965 Full Rebuild</t>
  </si>
  <si>
    <t>Rebuild the existing 22-mile 115 kV line with bundled 795 Drake ACSR conductor on an offset with light duty steel monopole structures.</t>
  </si>
  <si>
    <t>Group 3</t>
  </si>
  <si>
    <t>NYSEG 115 kV Line 711 Full Rebuild</t>
  </si>
  <si>
    <t>Rebuild the existing 3-mile 115 kV line with 2156 Bluebird ACSR conductor on an offset with light duty steel monopole structures.</t>
  </si>
  <si>
    <t>Conceptual design has been completed and planning for the start of detailed engineering.</t>
  </si>
  <si>
    <t>NYSEG 115 kV Line 712 Full Rebuild</t>
  </si>
  <si>
    <t>Rebuild the existing 6-mile 115 kV line with 2156 Bluebird ACSR conductor on an offset with light duty steel monopole structures.</t>
  </si>
  <si>
    <t>NYSEG 115 kV Line 935 Full Rebuild</t>
  </si>
  <si>
    <t>Rebuild the existing 9-mile 115 kV line with 2156 Bluebird ACSR conductor on an offset with light duty steel monopole structures.</t>
  </si>
  <si>
    <t>Cost estimate remains within +/- 10% of prior report. The current cost estimate is at +50/-25 level of accuracy.</t>
  </si>
  <si>
    <t>Conceptual design has been completed and planning for additional engineering analysis required for alternative Hickling sites.</t>
  </si>
  <si>
    <t>Stoney Ridge Transformer Replacement</t>
  </si>
  <si>
    <t>Replace transformer Bank 1 with one (1) new 448 MVA transformer.</t>
  </si>
  <si>
    <t>Hickling 115/34.5 kV Substation Rebuild</t>
  </si>
  <si>
    <t>Full rebuild of the substation as a 115 kV four-bay breaker-and-a-half (BAAH) air insulated substation (AIS) design, two (2) new 115/34.5 kV 50 MVA transformers, a new 34.5 kV GIS straight bus with a tie breaker as well as a 12.5 kV GIS straight bus.</t>
  </si>
  <si>
    <t>Conceptual design and site alternative analysis has been completed.  Planning further engineering evaluation of the impact of site location on the overall project scope and associated line re-routes.</t>
  </si>
  <si>
    <t>Group 4</t>
  </si>
  <si>
    <t>Eelpot 115 kV Substation Expansion</t>
  </si>
  <si>
    <t>Addition of a new 115 kV circuit breaker, a +150/-150 MVAR new dynamic VAR compensation unit (STATCOM), and 115 kV line terminal work.</t>
  </si>
  <si>
    <t>In-service date accelerated from 2032 to 2031 since prior report due to changes in construction outage sequencing within this Article VII bundle resulting in acceleration of project completion date.  Cost estimate remains within +/- 10% of prior report.</t>
  </si>
  <si>
    <t>Conceptual design completed. Procurement process of STATCOM and main equipment (transformer and circuit breaker) in progress. 
STATCOM power updated to +150/-150 MVAR for operational and construction efficiencies.</t>
  </si>
  <si>
    <t>Greenidge 115 kV Substation Upgrades</t>
  </si>
  <si>
    <t>One (1) new 115 kV circuit breaker for Line 968, Line 968 terminal work, and a new 30 MVAR capacitor bank (with 115 kV circuit breaker).</t>
  </si>
  <si>
    <t>In-service date extended from 2029 to 2031 since prior report due to changes in construction outage sequencing within this Article VII bundle resulting in extension of project completion date. Cost estimate remains within +/- 10% from prior report.</t>
  </si>
  <si>
    <t xml:space="preserve">Conceptual design completed. Procurement process of main equipment in progress. </t>
  </si>
  <si>
    <t>NYSEG 115 kV Line 722 Full Rebuild</t>
  </si>
  <si>
    <t>Rebuild the existing 23-mile 115 kV line with 1590 Falcon ACSR conductor on an offset with light duty steel monopole structures.</t>
  </si>
  <si>
    <t xml:space="preserve">Conceptual design in progress. Preliminary environmental, archeological, and historical field work in progress. </t>
  </si>
  <si>
    <t>NYSEG 115 kV Line 724 Full Rebuild</t>
  </si>
  <si>
    <t>Rebuild the existing 15-mile 115 kV line with 1590 Falcon ACSR conductor on an offset with light duty steel monopole structures.</t>
  </si>
  <si>
    <t xml:space="preserve">In-service date accelerated from 2033 to 2031 since prior report due to changes in construction outage sequencing within this Article VII bundle resulting in acceleration of project completion date. Cost estimate increased due to conceptual engineering (90% completion) and survey results showing the need for additional matting. </t>
  </si>
  <si>
    <t>NYSEG 115 kV Line 968 Full Rebuild</t>
  </si>
  <si>
    <t>Rebuild the existing 5-mile 115 kV line with 1590 Falcon ACSR conductor on an offset with light duty steel monopole structures.</t>
  </si>
  <si>
    <t>Group 5</t>
  </si>
  <si>
    <t>Watercure 345/230/115 kV Substation Expansion</t>
  </si>
  <si>
    <t>Expand the 345 kV two-bay breaker-and-a-half (BAAH) with an extra bay that has one (1) empty bay position, adding a three-bay BAAH for a 115 kV addition, rerouting the Hillside 115 kV lines to Watercure Road’s new 115 kV BAAH, and adding one (1) new 345/115 kV three winding 448 MVA transformer. The transformer will connect with the new 115 kV BAAH and the 345 kV BAAH expansion.</t>
  </si>
  <si>
    <t xml:space="preserve">Article VII application submitted (Case 25-T-0080). </t>
  </si>
  <si>
    <t>Hillside 230/115/34.5 kV Substation Upgrades</t>
  </si>
  <si>
    <t>Decommissioning the substation’s 115 kV bus work, decommissioning the two (2) 115/34.5 kV transformers (Banks 1 and 2), re-routing the 115 kV lines to a new 115 kV at Watercure Road substation (at least 1.3 miles), replacing two 230 kV breakers, separating the 34.5 kV breaker position of Bank 3 and 4 (new 34.5 kV breaker and position for Bank 3), grounding the 115 kV side at the 230 kV transformers.</t>
  </si>
  <si>
    <t>2027
(230 kV work by 2024)</t>
  </si>
  <si>
    <t>In-service date delayed due to dependencies on other permit applications before decommissioning work can commence. Cost estimate remains within +/- 10% of prior report.</t>
  </si>
  <si>
    <t>Constructability, outage sequencing and access plans initiated.</t>
  </si>
  <si>
    <t>Montour Falls 115/34.5 kV Substation Rebuild</t>
  </si>
  <si>
    <t>Full rebuild of the substation as a four-bay breaker-and-a-half (BAAH) air insulated substation (AIS) design, two (2) new 115/34.5 kV 50 MVA transformers, two (2) new 115 kV 30 MVAR capacitor banks, a new 34.5 kV GIS straight bus, well as a 12.5 kV GIS straight bus (converted from 8.3 kV).</t>
  </si>
  <si>
    <t>Substations conceptual design complete . Reroute conceptual design in progress. Procurement of long lead items in progress. Preliminary environmental field work has been completed.</t>
  </si>
  <si>
    <t>NYSEG 115 kV Line 978 Full Rebuild</t>
  </si>
  <si>
    <r>
      <t xml:space="preserve">115 kV Line 978 is double circuit with 115 kV Line 963 from Montour Falls to Ridge Road to Hillside. Rebuild the existing 16-mile double circuit line with </t>
    </r>
    <r>
      <rPr>
        <strike/>
        <sz val="10"/>
        <color rgb="FF000000"/>
        <rFont val="Calibri Light"/>
        <family val="2"/>
      </rPr>
      <t>1192 Bunting ACSR</t>
    </r>
    <r>
      <rPr>
        <sz val="10"/>
        <color rgb="FF000000"/>
        <rFont val="Calibri Light"/>
        <family val="2"/>
      </rPr>
      <t xml:space="preserve">  </t>
    </r>
    <r>
      <rPr>
        <b/>
        <sz val="10"/>
        <color rgb="FF000000"/>
        <rFont val="Calibri Light"/>
        <family val="2"/>
      </rPr>
      <t>1590 Falcon ACSR</t>
    </r>
    <r>
      <rPr>
        <sz val="10"/>
        <color rgb="FF000000"/>
        <rFont val="Calibri Light"/>
        <family val="2"/>
      </rPr>
      <t xml:space="preserve"> from Montour Falls to Ridge Road and </t>
    </r>
    <r>
      <rPr>
        <strike/>
        <sz val="10"/>
        <color rgb="FF000000"/>
        <rFont val="Calibri Light"/>
        <family val="2"/>
      </rPr>
      <t>1192 Bunting ACSR</t>
    </r>
    <r>
      <rPr>
        <sz val="10"/>
        <color rgb="FF000000"/>
        <rFont val="Calibri Light"/>
        <family val="2"/>
      </rPr>
      <t xml:space="preserve">  </t>
    </r>
    <r>
      <rPr>
        <b/>
        <sz val="10"/>
        <color rgb="FF000000"/>
        <rFont val="Calibri Light"/>
        <family val="2"/>
      </rPr>
      <t>1590 Falcon ACSR</t>
    </r>
    <r>
      <rPr>
        <sz val="10"/>
        <color rgb="FF000000"/>
        <rFont val="Calibri Light"/>
        <family val="2"/>
      </rPr>
      <t xml:space="preserve"> from Ridge Road to Hilliside. The new double circuit line would be rebuilt on an offset with custom steel structures.</t>
    </r>
  </si>
  <si>
    <t>Cost estimate remains within +/- 10% of prior report.  The current project estimate is at +20/-15 level of accuracy.</t>
  </si>
  <si>
    <t>Conceptual design and  preliminary environmental field work have been completed.</t>
  </si>
  <si>
    <t>NYSEG 115 kV Line 963 Partial Rebuild</t>
  </si>
  <si>
    <t>115 kV Line 963 is double circuit with 115 kV Line 978 from Montour Falls to Ridge Road to Hillside. Rebuild the existing 16-mile double circuit line with 1590 Falcon ACSR from Montour Falls to Ridge Road and 1590 Falcon ACSR from Ridge Road to Hilliside. The new double circuit line would be rebuilt on an offset with custom steel structures.</t>
  </si>
  <si>
    <t>Costs remain within +/- 10% of last reported.  The current project estimate is at +20/-15 level of accuracy.</t>
  </si>
  <si>
    <t>Group 6</t>
  </si>
  <si>
    <t>NYSEG 230 kV Line 67 Full Rebuild</t>
  </si>
  <si>
    <t>Rebuild the existing 11-mile 230 kV line with bundled 1192 Bunting ACSR conductor on an offset with steel monopole structures.</t>
  </si>
  <si>
    <t>Conceptual design complete and currently working on permit applications and supporting exhibits.</t>
  </si>
  <si>
    <t>Group 7</t>
  </si>
  <si>
    <t>RGE 115 kV Line 906 Full Rebuild</t>
  </si>
  <si>
    <t>Rebuild the existing 30-mile 115 kV line with 1590 Falcon ACSR conductor on an offset with light duty steel monopole structures.</t>
  </si>
  <si>
    <t>Cost estimate remains within +/- 10% of prior report. The current project estimate is at +50/-25 level of accuracy.</t>
  </si>
  <si>
    <t>Concpetual design is in progress and evaluating the need for mico reroutes around the existing center line due to found conditions in the field.</t>
  </si>
  <si>
    <t>Group 8</t>
  </si>
  <si>
    <t>NYSEG 115 kV Line 934 Full Rebuild</t>
  </si>
  <si>
    <t>Rebuild the existing 19-mile 115 kV line with 795 Drake ACSR conductor on an offset with light duty steel monopole structures.</t>
  </si>
  <si>
    <t xml:space="preserve">Project on track to be submitted as Article VII vs Article VIII resulting in acceleration of In-service date from 2032 to 2030.   Cost estimate remains within +/- 10% from prior report. </t>
  </si>
  <si>
    <t>Conceptual design 95% completion. Article VII application in progress.</t>
  </si>
  <si>
    <t>Group 9</t>
  </si>
  <si>
    <t>NYSEG 34.5 kV Line 539 Partial Rebuild</t>
  </si>
  <si>
    <t>Rebuild 2 miles from Marshall to Marsh Hill of the existing 13-mile 34.5 kV line with 477 Pelican ACSR conductor on an offset  with light duty steel monopole structures.</t>
  </si>
  <si>
    <t>N/A</t>
  </si>
  <si>
    <t>NYSEG 34.5 kV Line 542 Full Rebuild</t>
  </si>
  <si>
    <t>Rebuild the existing 6-mile 34.5 kV line with 477 Pelican ACSR conductor on an offset with light duty steel monopole structures.</t>
  </si>
  <si>
    <t>Cost estimate remains within +/- 10% from prior report. The current project estimate is at +15/-10 level of accuracy.</t>
  </si>
  <si>
    <t xml:space="preserve">Detailed design is 95% complete and currently working on procurement of materials and construction permits. </t>
  </si>
  <si>
    <t>NYSEG 34.5 kV Line 546 Partial Rebuild</t>
  </si>
  <si>
    <t>Rebuild 8 miles of 34.5 kV line from Troupsburg to Marsh Hill with 477 Pelican ACSR conductor on an offset with light duty steel monopole structures. Rebuild 3 miles of the existing 8-mile 34.5 kV line from Troupsburg to Woodhull with 477 Pelican conductor on an offset with light duty steel monopole structures.</t>
  </si>
  <si>
    <t>NYSEG 34.5 kV Line 565 Full Rebuild</t>
  </si>
  <si>
    <t>Rebuild the existing 8-mile 34.5 kV line with 477 Pelican ACSR conductor on an offset with light duty steel monopole structures.</t>
  </si>
  <si>
    <t>Minor Substation Upgrades</t>
  </si>
  <si>
    <r>
      <rPr>
        <u/>
        <sz val="10"/>
        <color rgb="FF000000"/>
        <rFont val="Calibri Light"/>
        <family val="2"/>
      </rPr>
      <t xml:space="preserve">Terminal Equipment at the following stations will be replaced. Final Scopes to be confirmed.
</t>
    </r>
    <r>
      <rPr>
        <b/>
        <sz val="10"/>
        <color rgb="FF000000"/>
        <rFont val="Calibri Light"/>
        <family val="2"/>
      </rPr>
      <t>Moraine Rd: ISD 2025</t>
    </r>
    <r>
      <rPr>
        <sz val="10"/>
        <color rgb="FF000000"/>
        <rFont val="Calibri Light"/>
        <family val="2"/>
      </rPr>
      <t xml:space="preserve">                Flat St
Spencer Hill                 Yawger Rd
Caton Ave                    West Erie Ave
Sta 128                         Sullivan Park
</t>
    </r>
  </si>
  <si>
    <t>Several Minor SS Upgrades are being incorporated into the Article VII/Article VIII application resulting in extension of final project in sevice date from 2032 - 2033.</t>
  </si>
  <si>
    <r>
      <rPr>
        <b/>
        <sz val="10"/>
        <color rgb="FF000000"/>
        <rFont val="Calibri Light"/>
        <family val="2"/>
      </rPr>
      <t>Moraine SS-</t>
    </r>
    <r>
      <rPr>
        <sz val="10"/>
        <color rgb="FF000000"/>
        <rFont val="Calibri Light"/>
        <family val="2"/>
      </rPr>
      <t xml:space="preserve"> energized May 2025. Project closure in progress.                                        
</t>
    </r>
  </si>
  <si>
    <t>Group 10</t>
  </si>
  <si>
    <t>NYSEG 115 kV Line 910 Full Rebuild</t>
  </si>
  <si>
    <t>Rebuild the existing 11-mile 115 kV line with 795 Drake ACSR conductor on an offset with light duty steel monopole structures.</t>
  </si>
  <si>
    <t>In-service date accelerated from 2032 to 2031 due to improvement in estimated permitting durations. Cost estimate remains within +/- 10% of prior report.</t>
  </si>
  <si>
    <t xml:space="preserve">Conceptual design complete and Article VII application submitted (Case 25-T-0236). </t>
  </si>
  <si>
    <t>Note 1: Actual Spend to Date is through 5+7 (May 31, 2025).</t>
  </si>
  <si>
    <r>
      <t xml:space="preserve">Note 2: Total Approved Cost based on the </t>
    </r>
    <r>
      <rPr>
        <i/>
        <sz val="10"/>
        <rFont val="Calibri Light"/>
        <family val="2"/>
      </rPr>
      <t xml:space="preserve">State of New York Public Service Commission’s Case 20-E-0197: Order Approving Phase 2 Areas Of Concern Transmission Upgrades, February 16, 2023. </t>
    </r>
  </si>
  <si>
    <t xml:space="preserve">Note 3: For all projects, we have performed scope validation, reviewed existing property rights and preparing RFP for engineering. Developed Resource Management Plan, Procurement plan and Article 7 Submission permitting plan strategy. </t>
  </si>
  <si>
    <t>Note 4: ISD based on original petition filed in March of 2022</t>
  </si>
  <si>
    <t>Note 5: 2024 YTD Budget based on budget data through 5+7 (May 31, 2025).</t>
  </si>
  <si>
    <t>Note 6: Article 7 two year approval period includes EMCP approvals</t>
  </si>
  <si>
    <t>Note 7:  An explanation of variances exceeding ten percent have been provided. Variances below $1M are not explained in detail due to the inherent variability of the relatively small budgets for most projects.</t>
  </si>
  <si>
    <t>U-Project Definition</t>
  </si>
  <si>
    <t>Activity Name</t>
  </si>
  <si>
    <t>Finish</t>
  </si>
  <si>
    <t>ISD</t>
  </si>
  <si>
    <t>UH-N0006900</t>
  </si>
  <si>
    <t>In Service Date (ISD)</t>
  </si>
  <si>
    <t>29-Jun-29*</t>
  </si>
  <si>
    <t>UH-N0006902</t>
  </si>
  <si>
    <t>07-Oct-30*</t>
  </si>
  <si>
    <t>UH-N0006904</t>
  </si>
  <si>
    <t>07-Jun-30*</t>
  </si>
  <si>
    <t>UH-N0006906</t>
  </si>
  <si>
    <t>18-Nov-30*</t>
  </si>
  <si>
    <t>UH-N0006908</t>
  </si>
  <si>
    <t>07-Jan-27*</t>
  </si>
  <si>
    <t>UH-N0006910</t>
  </si>
  <si>
    <t>30-Jun-27*</t>
  </si>
  <si>
    <t>UH-N0006912</t>
  </si>
  <si>
    <t>08-Dec-28*</t>
  </si>
  <si>
    <t>UH-N0006914</t>
  </si>
  <si>
    <t>25-Apr-29*</t>
  </si>
  <si>
    <t>UH-N0006916</t>
  </si>
  <si>
    <t>UH-N0006918</t>
  </si>
  <si>
    <t>13-Oct-28*</t>
  </si>
  <si>
    <t>UH-N0006920</t>
  </si>
  <si>
    <t>17-Oct-28*</t>
  </si>
  <si>
    <t>UH-N0006922</t>
  </si>
  <si>
    <t>11-Oct-29*</t>
  </si>
  <si>
    <t>UH-N0006924</t>
  </si>
  <si>
    <t>10-May-28*</t>
  </si>
  <si>
    <t>UH-N0006926</t>
  </si>
  <si>
    <t>01-Apr-30*</t>
  </si>
  <si>
    <t>UH-N0006928</t>
  </si>
  <si>
    <t>08-Feb-30*</t>
  </si>
  <si>
    <t>UH-N0006930</t>
  </si>
  <si>
    <t>UH-N0006932</t>
  </si>
  <si>
    <t>02-Jul-29*</t>
  </si>
  <si>
    <t>UH-N0006934</t>
  </si>
  <si>
    <t>05-Mar-26*</t>
  </si>
  <si>
    <t>UH-N0006936</t>
  </si>
  <si>
    <t>13-Aug-26*</t>
  </si>
  <si>
    <t>UH-N0006938</t>
  </si>
  <si>
    <t>18-Dec-26*</t>
  </si>
  <si>
    <t>UH-N0006940</t>
  </si>
  <si>
    <t>07-Oct-26*</t>
  </si>
  <si>
    <t>UH-N0006942</t>
  </si>
  <si>
    <t>21-Aug-30*</t>
  </si>
  <si>
    <t>UH-N0006944</t>
  </si>
  <si>
    <t>31-Jan-28*</t>
  </si>
  <si>
    <t>UH-N0006946</t>
  </si>
  <si>
    <t>12-Jun-29*</t>
  </si>
  <si>
    <t>UH-N0006948</t>
  </si>
  <si>
    <t>07-Nov-28*</t>
  </si>
  <si>
    <t>UH-N0006950</t>
  </si>
  <si>
    <t>08-Nov-28*</t>
  </si>
  <si>
    <t>UH-N0006952</t>
  </si>
  <si>
    <t>04-Apr-29*</t>
  </si>
  <si>
    <t>UH-N0006954</t>
  </si>
  <si>
    <t>31-Jul-29*</t>
  </si>
  <si>
    <t>UH-N0006956</t>
  </si>
  <si>
    <t>27-Sep-29*</t>
  </si>
  <si>
    <t>UH-N0006958</t>
  </si>
  <si>
    <t>23-Jan-29*</t>
  </si>
  <si>
    <t>UH-N0006960</t>
  </si>
  <si>
    <t>16-Jul-30*</t>
  </si>
  <si>
    <t>UH-N0006962</t>
  </si>
  <si>
    <t>07-Apr-31*</t>
  </si>
  <si>
    <t>03-Jul-30*</t>
  </si>
  <si>
    <t>UH-R0005910</t>
  </si>
  <si>
    <t>30-Apr-30*</t>
  </si>
  <si>
    <t>UH-R0005912</t>
  </si>
  <si>
    <t>17-Dec-30*</t>
  </si>
  <si>
    <t>Month</t>
  </si>
  <si>
    <t>Sep</t>
  </si>
  <si>
    <t>Oct</t>
  </si>
  <si>
    <t>Nov</t>
  </si>
  <si>
    <t>Dec</t>
  </si>
  <si>
    <t>Total</t>
  </si>
  <si>
    <t>Project Def</t>
  </si>
  <si>
    <t>Project PM</t>
  </si>
  <si>
    <t>EOY</t>
  </si>
  <si>
    <t>Plan</t>
  </si>
  <si>
    <t>Variance($)</t>
  </si>
  <si>
    <t>EOY Cum</t>
  </si>
  <si>
    <t>Plan Cum</t>
  </si>
  <si>
    <t>Variance Cum($)</t>
  </si>
  <si>
    <t>EOY Contribution</t>
  </si>
  <si>
    <t>EOY Production</t>
  </si>
  <si>
    <t>EOY Int</t>
  </si>
  <si>
    <t>EOY Ext</t>
  </si>
  <si>
    <t>CLCPA Phase II Lines - Line 67</t>
  </si>
  <si>
    <t>Salvador Cordero</t>
  </si>
  <si>
    <t>CLCPA Phase II Lines - Line 68</t>
  </si>
  <si>
    <t>Gideon Oppong Darko</t>
  </si>
  <si>
    <t>CLCPA Phase II Lines - Line 69</t>
  </si>
  <si>
    <t>CLCPA Phase II Lines - Line 72</t>
  </si>
  <si>
    <t>CLCPA Phase II Lines - Line 711</t>
  </si>
  <si>
    <t>CLCPA Phase II Lines - Line 712</t>
  </si>
  <si>
    <t>CLCPA Phase II Lines - Line 722</t>
  </si>
  <si>
    <t>Noellia Fernandez</t>
  </si>
  <si>
    <t>CLCPA Phase II Lines - Line 723</t>
  </si>
  <si>
    <t>CLCPA Phase II Lines - Line 724</t>
  </si>
  <si>
    <t>CLCPA Phase II Lines -  Line 932</t>
  </si>
  <si>
    <t>CLCPA Phase II Lines - Line 934</t>
  </si>
  <si>
    <t>CLCPA Phase II Lines - Line 935</t>
  </si>
  <si>
    <t>CLCPA Phase II Lines - Line 953</t>
  </si>
  <si>
    <t>CLCPA Phase II Lines - Line 963</t>
  </si>
  <si>
    <t>CLCPA Phase II Lines - Line 965</t>
  </si>
  <si>
    <t>CLCPA Phase II Lines - Line 968</t>
  </si>
  <si>
    <t>CLCPA Phase II Lines - Line 978</t>
  </si>
  <si>
    <t>CLCPA Phase II Lines - Line 539</t>
  </si>
  <si>
    <t>CLCPA Phase II Lines - Line 542</t>
  </si>
  <si>
    <t>CLCPA Phase II Lines - Line 546</t>
  </si>
  <si>
    <t>CLCPA Phase II Lines - Line 565</t>
  </si>
  <si>
    <t>CLCPA Phase II Lines -  Willis – Malone</t>
  </si>
  <si>
    <t>Andrew Schimek</t>
  </si>
  <si>
    <t>CLCPA Phase II - SS -  Bath</t>
  </si>
  <si>
    <t>Zoran Oluic</t>
  </si>
  <si>
    <t>CLCPA Phase II - SS - Bennett</t>
  </si>
  <si>
    <t>CLCPA Phase II - SS - Eelpot</t>
  </si>
  <si>
    <t>CLCPA Phase II - SS - Greenidge</t>
  </si>
  <si>
    <t>CLCPA Phase II - SS - Hickling</t>
  </si>
  <si>
    <t>CLCPA Phase II - SS - Hillside</t>
  </si>
  <si>
    <t>CLCPA Phase II - SS - Montour Falls</t>
  </si>
  <si>
    <t>CLCPA Phase II - SS - Stoney Ridge</t>
  </si>
  <si>
    <t>CLCPA Phase II - SS - Watercure</t>
  </si>
  <si>
    <t>CLCPA Phase II - Lines - Line 906</t>
  </si>
  <si>
    <t>Aitor Aguirregabiria</t>
  </si>
  <si>
    <t>Applied filters:
program_group is CLCPA Phase II
Year is 2023</t>
  </si>
  <si>
    <t>Jan</t>
  </si>
  <si>
    <t>Feb</t>
  </si>
  <si>
    <t>Mar</t>
  </si>
  <si>
    <t>Apr</t>
  </si>
  <si>
    <t>May</t>
  </si>
  <si>
    <t>Jun</t>
  </si>
  <si>
    <t>Jul</t>
  </si>
  <si>
    <t>Aug</t>
  </si>
  <si>
    <t>Michael Miranda</t>
  </si>
  <si>
    <t>Jeffrey Crandlemire</t>
  </si>
  <si>
    <t>Adam Aesch</t>
  </si>
  <si>
    <t>Jason Jones</t>
  </si>
  <si>
    <t>Cody Liberati</t>
  </si>
  <si>
    <t>CLCPA Phase II - SS - Minor SS Upgrade</t>
  </si>
  <si>
    <t>UH-N0007335</t>
  </si>
  <si>
    <t>CLCPA Phase II - Hickling RR</t>
  </si>
  <si>
    <t>CLCPA Phase II - SS -  Minor SS Upgrade</t>
  </si>
  <si>
    <t>Applied filters:
Year is 2024
Program Group is CLCPA Phase II</t>
  </si>
  <si>
    <t>Project Description</t>
  </si>
  <si>
    <t>MW Impact</t>
  </si>
  <si>
    <t>Proposed In-Service Date</t>
  </si>
  <si>
    <t>Order of Magnitude Cost Estimate ($000s)[1]</t>
  </si>
  <si>
    <t>This project has been removed from PNY scope after a detailed ratings review of the lines and terminal ends. The ratings review and drone inspection demonstrated that the existing conductor satisfied the needs of CLCPA II.</t>
  </si>
  <si>
    <t>Cost estimate is within +/- 10% from prior report. The current project estimate is at +15/-10 level of accuracy.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</si>
</sst>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3" formatCode="_(* #,##0.00_);_(* \(#,##0.00\);_(* &quot;-&quot;??_);_(@_)"/>
    <numFmt numFmtId="164" formatCode="&quot;$&quot;0.00&quot;M&quot;;&quot;$&quot;\(0.00&quot;M&quot;\);&quot;-&quot;"/>
    <numFmt numFmtId="165" formatCode="#,##0;\(#,##0\)"/>
    <numFmt numFmtId="166" formatCode="\ #,##0;\(#,##0\)"/>
  </numFmts>
  <fonts count="28" x14ac:knownFonts="1">
    <font>
      <sz val="11"/>
      <color theme="1"/>
      <name val="Calibri"/>
      <family val="2"/>
      <scheme val="minor"/>
    </font>
    <font>
      <sz val="10"/>
      <color theme="1"/>
      <name val="Calibri Light"/>
      <family val="2"/>
    </font>
    <font>
      <b/>
      <sz val="10"/>
      <color rgb="FFFFFFFF"/>
      <name val="Calibri Light"/>
      <family val="2"/>
    </font>
    <font>
      <sz val="10"/>
      <color rgb="FF000000"/>
      <name val="Calibri Light"/>
      <family val="2"/>
    </font>
    <font>
      <vertAlign val="superscript"/>
      <sz val="10"/>
      <color theme="1"/>
      <name val="Calibri Light"/>
      <family val="2"/>
    </font>
    <font>
      <u/>
      <sz val="11"/>
      <color theme="10"/>
      <name val="Calibri"/>
      <family val="2"/>
      <scheme val="minor"/>
    </font>
    <font>
      <b/>
      <sz val="12"/>
      <color theme="1"/>
      <name val="Calibri Light"/>
      <family val="2"/>
    </font>
    <font>
      <b/>
      <vertAlign val="superscript"/>
      <sz val="10"/>
      <color rgb="FFFFFFFF"/>
      <name val="Calibri Light"/>
      <family val="2"/>
    </font>
    <font>
      <b/>
      <sz val="10"/>
      <color theme="0"/>
      <name val="Calibri Light"/>
      <family val="2"/>
    </font>
    <font>
      <b/>
      <vertAlign val="superscript"/>
      <sz val="10"/>
      <color theme="0"/>
      <name val="Calibri Light"/>
      <family val="2"/>
    </font>
    <font>
      <sz val="10"/>
      <color theme="1"/>
      <name val="Calibri Light"/>
      <family val="2"/>
      <scheme val="major"/>
    </font>
    <font>
      <b/>
      <sz val="10"/>
      <color theme="0"/>
      <name val="Calibri Light"/>
      <family val="2"/>
      <scheme val="major"/>
    </font>
    <font>
      <sz val="11"/>
      <color theme="1"/>
      <name val="Calibri"/>
      <family val="2"/>
      <scheme val="minor"/>
    </font>
    <font>
      <sz val="10"/>
      <name val="Calibri Light"/>
      <family val="2"/>
    </font>
    <font>
      <i/>
      <sz val="10"/>
      <name val="Calibri Light"/>
      <family val="2"/>
    </font>
    <font>
      <b/>
      <sz val="10"/>
      <color theme="1"/>
      <name val="Calibri Light"/>
      <family val="2"/>
    </font>
    <font>
      <b/>
      <strike/>
      <sz val="10"/>
      <color rgb="FF000000"/>
      <name val="Calibri Light"/>
      <family val="2"/>
    </font>
    <font>
      <sz val="11"/>
      <name val="Calibri"/>
      <family val="2"/>
    </font>
    <font>
      <b/>
      <sz val="11"/>
      <name val="Calibri"/>
      <family val="2"/>
    </font>
    <font>
      <sz val="11"/>
      <color theme="0"/>
      <name val="Calibri"/>
      <family val="2"/>
      <scheme val="minor"/>
    </font>
    <font>
      <sz val="10"/>
      <color rgb="FF000000"/>
      <name val="Calibri Light"/>
      <family val="2"/>
      <scheme val="major"/>
    </font>
    <font>
      <strike/>
      <sz val="10"/>
      <color rgb="FF000000"/>
      <name val="Calibri Light"/>
      <family val="2"/>
    </font>
    <font>
      <b/>
      <sz val="10"/>
      <color rgb="FF000000"/>
      <name val="Calibri Light"/>
      <family val="2"/>
    </font>
    <font>
      <sz val="10"/>
      <color theme="0"/>
      <name val="Calibri Light"/>
      <family val="2"/>
    </font>
    <font>
      <sz val="10"/>
      <color rgb="FFFF0000"/>
      <name val="Calibri Light"/>
      <family val="2"/>
    </font>
    <font>
      <u/>
      <sz val="10"/>
      <color rgb="FF000000"/>
      <name val="Calibri Light"/>
      <family val="2"/>
    </font>
    <font>
      <sz val="11"/>
      <name val="Calibri"/>
      <family val="2"/>
      <scheme val="minor"/>
    </font>
    <font>
      <b/>
      <sz val="11"/>
      <color theme="0"/>
      <name val="Calibri"/>
      <family val="2"/>
      <scheme val="minor"/>
    </font>
  </fonts>
  <fills count="7">
    <fill>
      <patternFill patternType="none"/>
    </fill>
    <fill>
      <patternFill patternType="gray125"/>
    </fill>
    <fill>
      <patternFill patternType="solid">
        <fgColor rgb="FF4472C4"/>
        <bgColor indexed="64"/>
      </patternFill>
    </fill>
    <fill>
      <patternFill patternType="solid">
        <fgColor rgb="FFD9E2F3"/>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s>
  <borders count="33">
    <border>
      <left/>
      <right/>
      <top/>
      <bottom/>
      <diagonal/>
    </border>
    <border>
      <left/>
      <right style="medium">
        <color rgb="FF8EAADB"/>
      </right>
      <top style="medium">
        <color rgb="FF8EAADB"/>
      </top>
      <bottom style="medium">
        <color rgb="FF8EAADB"/>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medium">
        <color rgb="FF8EAADB"/>
      </left>
      <right/>
      <top style="medium">
        <color rgb="FF8EAADB"/>
      </top>
      <bottom style="medium">
        <color rgb="FF8EAADB"/>
      </bottom>
      <diagonal/>
    </border>
    <border>
      <left style="medium">
        <color rgb="FF8EAADB"/>
      </left>
      <right/>
      <top/>
      <bottom/>
      <diagonal/>
    </border>
    <border>
      <left style="thick">
        <color rgb="FF8EAADB"/>
      </left>
      <right style="thin">
        <color rgb="FF8EAADB"/>
      </right>
      <top style="thick">
        <color rgb="FF8EAADB"/>
      </top>
      <bottom style="thin">
        <color rgb="FF8EAADB"/>
      </bottom>
      <diagonal/>
    </border>
    <border>
      <left style="thin">
        <color rgb="FF8EAADB"/>
      </left>
      <right style="thin">
        <color rgb="FF8EAADB"/>
      </right>
      <top style="thick">
        <color rgb="FF8EAADB"/>
      </top>
      <bottom style="thin">
        <color rgb="FF8EAADB"/>
      </bottom>
      <diagonal/>
    </border>
    <border>
      <left style="thick">
        <color rgb="FF8EAADB"/>
      </left>
      <right style="thin">
        <color rgb="FF8EAADB"/>
      </right>
      <top style="thin">
        <color rgb="FF8EAADB"/>
      </top>
      <bottom style="medium">
        <color rgb="FF8EAADB"/>
      </bottom>
      <diagonal/>
    </border>
    <border>
      <left/>
      <right style="thin">
        <color rgb="FF8EAADB"/>
      </right>
      <top style="thin">
        <color rgb="FF8EAADB"/>
      </top>
      <bottom style="medium">
        <color rgb="FF8EAADB"/>
      </bottom>
      <diagonal/>
    </border>
    <border>
      <left style="thin">
        <color rgb="FF8EAADB"/>
      </left>
      <right style="thin">
        <color rgb="FF8EAADB"/>
      </right>
      <top style="thin">
        <color rgb="FF8EAADB"/>
      </top>
      <bottom style="medium">
        <color rgb="FF8EAADB"/>
      </bottom>
      <diagonal/>
    </border>
    <border>
      <left style="thin">
        <color rgb="FF8EAADB"/>
      </left>
      <right/>
      <top style="thin">
        <color rgb="FF8EAADB"/>
      </top>
      <bottom style="medium">
        <color rgb="FF8EAADB"/>
      </bottom>
      <diagonal/>
    </border>
    <border>
      <left style="thin">
        <color rgb="FF8EAADB"/>
      </left>
      <right style="thick">
        <color rgb="FF8EAADB"/>
      </right>
      <top style="thin">
        <color rgb="FF8EAADB"/>
      </top>
      <bottom style="medium">
        <color rgb="FF8EAADB"/>
      </bottom>
      <diagonal/>
    </border>
    <border>
      <left/>
      <right style="thick">
        <color rgb="FF8EAADB"/>
      </right>
      <top style="thin">
        <color rgb="FF8EAADB"/>
      </top>
      <bottom style="medium">
        <color rgb="FF8EAADB"/>
      </bottom>
      <diagonal/>
    </border>
    <border>
      <left style="thick">
        <color rgb="FF8EAADB"/>
      </left>
      <right style="thin">
        <color rgb="FF8EAADB"/>
      </right>
      <top style="medium">
        <color rgb="FF8EAADB"/>
      </top>
      <bottom style="medium">
        <color rgb="FF8EAADB"/>
      </bottom>
      <diagonal/>
    </border>
    <border>
      <left/>
      <right style="thin">
        <color rgb="FF8EAADB"/>
      </right>
      <top style="medium">
        <color rgb="FF8EAADB"/>
      </top>
      <bottom style="medium">
        <color rgb="FF8EAADB"/>
      </bottom>
      <diagonal/>
    </border>
    <border>
      <left style="thin">
        <color rgb="FF8EAADB"/>
      </left>
      <right style="thin">
        <color rgb="FF8EAADB"/>
      </right>
      <top style="medium">
        <color rgb="FF8EAADB"/>
      </top>
      <bottom style="medium">
        <color rgb="FF8EAADB"/>
      </bottom>
      <diagonal/>
    </border>
    <border>
      <left style="thin">
        <color rgb="FF8EAADB"/>
      </left>
      <right/>
      <top style="medium">
        <color rgb="FF8EAADB"/>
      </top>
      <bottom style="medium">
        <color rgb="FF8EAADB"/>
      </bottom>
      <diagonal/>
    </border>
    <border>
      <left style="thin">
        <color rgb="FF8EAADB"/>
      </left>
      <right style="thick">
        <color rgb="FF8EAADB"/>
      </right>
      <top style="medium">
        <color rgb="FF8EAADB"/>
      </top>
      <bottom style="medium">
        <color rgb="FF8EAADB"/>
      </bottom>
      <diagonal/>
    </border>
    <border>
      <left/>
      <right style="thick">
        <color rgb="FF8EAADB"/>
      </right>
      <top style="medium">
        <color rgb="FF8EAADB"/>
      </top>
      <bottom style="medium">
        <color rgb="FF8EAADB"/>
      </bottom>
      <diagonal/>
    </border>
    <border>
      <left/>
      <right style="thin">
        <color auto="1"/>
      </right>
      <top/>
      <bottom/>
      <diagonal/>
    </border>
    <border>
      <left/>
      <right/>
      <top/>
      <bottom style="thin">
        <color auto="1"/>
      </bottom>
      <diagonal/>
    </border>
    <border>
      <left style="thin">
        <color rgb="FF8EAADB"/>
      </left>
      <right/>
      <top/>
      <bottom style="medium">
        <color rgb="FF8EAADB"/>
      </bottom>
      <diagonal/>
    </border>
    <border>
      <left style="thick">
        <color rgb="FF8EAADB"/>
      </left>
      <right/>
      <top style="thick">
        <color rgb="FF8EAADB"/>
      </top>
      <bottom style="thick">
        <color rgb="FF8EAADB"/>
      </bottom>
      <diagonal/>
    </border>
    <border>
      <left/>
      <right/>
      <top style="thick">
        <color rgb="FF8EAADB"/>
      </top>
      <bottom style="thick">
        <color rgb="FF8EAADB"/>
      </bottom>
      <diagonal/>
    </border>
    <border>
      <left/>
      <right style="thick">
        <color rgb="FF8EAADB"/>
      </right>
      <top style="thick">
        <color rgb="FF8EAADB"/>
      </top>
      <bottom style="thick">
        <color rgb="FF8EAADB"/>
      </bottom>
      <diagonal/>
    </border>
    <border>
      <left/>
      <right/>
      <top/>
      <bottom style="thin">
        <color rgb="FF000000"/>
      </bottom>
      <diagonal/>
    </border>
    <border>
      <left style="thin">
        <color theme="4" tint="0.59999389629810485"/>
      </left>
      <right style="thin">
        <color theme="4" tint="0.59999389629810485"/>
      </right>
      <top/>
      <bottom/>
      <diagonal/>
    </border>
    <border>
      <left style="thin">
        <color rgb="FF8EAADB"/>
      </left>
      <right style="thin">
        <color rgb="FF8EAADB"/>
      </right>
      <top/>
      <bottom style="thin">
        <color rgb="FF8EAADB"/>
      </bottom>
      <diagonal/>
    </border>
    <border>
      <left style="thin">
        <color theme="4" tint="0.59999389629810485"/>
      </left>
      <right style="medium">
        <color theme="4" tint="0.59999389629810485"/>
      </right>
      <top style="thin">
        <color theme="4" tint="0.59999389629810485"/>
      </top>
      <bottom style="thin">
        <color theme="4" tint="0.59999389629810485"/>
      </bottom>
      <diagonal/>
    </border>
  </borders>
  <cellStyleXfs count="4">
    <xf numFmtId="0" fontId="0" fillId="0" borderId="0"/>
    <xf numFmtId="0" fontId="5" fillId="0" borderId="0" applyNumberFormat="0" applyFill="0" applyBorder="0" applyAlignment="0" applyProtection="0"/>
    <xf numFmtId="43" fontId="12" fillId="0" borderId="0" applyFont="0" applyFill="0" applyBorder="0" applyAlignment="0" applyProtection="0"/>
    <xf numFmtId="0" fontId="17" fillId="0" borderId="0"/>
  </cellStyleXfs>
  <cellXfs count="116">
    <xf numFmtId="0" fontId="0" fillId="0" borderId="0" xfId="0"/>
    <xf numFmtId="0" fontId="1" fillId="0" borderId="3" xfId="0" applyFont="1" applyBorder="1" applyAlignment="1">
      <alignment vertical="center" wrapText="1"/>
    </xf>
    <xf numFmtId="0" fontId="2" fillId="2" borderId="4" xfId="0" applyFont="1" applyFill="1" applyBorder="1" applyAlignment="1">
      <alignment vertical="center"/>
    </xf>
    <xf numFmtId="0" fontId="2" fillId="2" borderId="5" xfId="0" applyFont="1" applyFill="1" applyBorder="1" applyAlignment="1">
      <alignment vertical="center" wrapText="1"/>
    </xf>
    <xf numFmtId="0" fontId="5" fillId="2" borderId="6" xfId="1" applyFill="1" applyBorder="1" applyAlignment="1">
      <alignment vertical="center" wrapText="1"/>
    </xf>
    <xf numFmtId="0" fontId="3" fillId="3" borderId="2" xfId="0" applyFont="1" applyFill="1" applyBorder="1" applyAlignment="1">
      <alignment vertical="center"/>
    </xf>
    <xf numFmtId="0" fontId="3" fillId="3" borderId="3" xfId="0" applyFont="1" applyFill="1" applyBorder="1" applyAlignment="1">
      <alignment vertical="center" wrapText="1"/>
    </xf>
    <xf numFmtId="0" fontId="3" fillId="3" borderId="3" xfId="0" applyFont="1" applyFill="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wrapText="1"/>
    </xf>
    <xf numFmtId="6" fontId="3" fillId="3" borderId="3" xfId="0" applyNumberFormat="1" applyFont="1" applyFill="1" applyBorder="1" applyAlignment="1">
      <alignment vertical="center"/>
    </xf>
    <xf numFmtId="0" fontId="4" fillId="0" borderId="0" xfId="0" applyFont="1" applyAlignment="1">
      <alignment horizontal="left" vertical="center" indent="2"/>
    </xf>
    <xf numFmtId="0" fontId="5" fillId="0" borderId="0" xfId="1" applyAlignment="1">
      <alignment horizontal="left" vertical="center" indent="2"/>
    </xf>
    <xf numFmtId="0" fontId="1" fillId="0" borderId="0" xfId="0" applyFont="1" applyAlignment="1">
      <alignment horizontal="left" vertical="center" indent="2"/>
    </xf>
    <xf numFmtId="0" fontId="6" fillId="0" borderId="0" xfId="0" applyFont="1"/>
    <xf numFmtId="0" fontId="2"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3" borderId="11" xfId="0" applyFont="1" applyFill="1" applyBorder="1" applyAlignment="1">
      <alignment horizontal="center" vertical="center"/>
    </xf>
    <xf numFmtId="0" fontId="1" fillId="3" borderId="12"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10" fillId="4" borderId="17" xfId="0" applyFont="1" applyFill="1" applyBorder="1" applyAlignment="1">
      <alignment horizontal="center" vertical="center"/>
    </xf>
    <xf numFmtId="0" fontId="3" fillId="4" borderId="18" xfId="0" applyFont="1" applyFill="1" applyBorder="1" applyAlignment="1">
      <alignment horizontal="center" vertical="center" wrapText="1"/>
    </xf>
    <xf numFmtId="0" fontId="3" fillId="4" borderId="19" xfId="0" applyFont="1" applyFill="1" applyBorder="1" applyAlignment="1">
      <alignment horizontal="left" vertical="center" wrapText="1"/>
    </xf>
    <xf numFmtId="2" fontId="0" fillId="0" borderId="0" xfId="0" applyNumberFormat="1"/>
    <xf numFmtId="0" fontId="0" fillId="0" borderId="0" xfId="0" applyAlignment="1">
      <alignment horizontal="left"/>
    </xf>
    <xf numFmtId="0" fontId="10" fillId="0" borderId="11" xfId="0" applyFont="1" applyBorder="1" applyAlignment="1">
      <alignment horizontal="center" vertical="center"/>
    </xf>
    <xf numFmtId="0" fontId="1" fillId="0" borderId="12" xfId="0" applyFont="1" applyBorder="1" applyAlignment="1">
      <alignment horizontal="center" vertical="center" wrapText="1"/>
    </xf>
    <xf numFmtId="0" fontId="3" fillId="0" borderId="13" xfId="0" applyFont="1" applyBorder="1" applyAlignment="1">
      <alignment horizontal="left" vertical="center" wrapText="1"/>
    </xf>
    <xf numFmtId="0" fontId="10" fillId="6" borderId="17" xfId="0" applyFont="1" applyFill="1" applyBorder="1" applyAlignment="1">
      <alignment horizontal="center" vertical="center"/>
    </xf>
    <xf numFmtId="0" fontId="3" fillId="6" borderId="18" xfId="0" applyFont="1" applyFill="1" applyBorder="1" applyAlignment="1">
      <alignment horizontal="center" vertical="center" wrapText="1"/>
    </xf>
    <xf numFmtId="0" fontId="3" fillId="6" borderId="19" xfId="0" applyFont="1" applyFill="1" applyBorder="1" applyAlignment="1">
      <alignment horizontal="left" vertical="center" wrapText="1"/>
    </xf>
    <xf numFmtId="14" fontId="0" fillId="0" borderId="0" xfId="0" applyNumberFormat="1"/>
    <xf numFmtId="0" fontId="3" fillId="3" borderId="19" xfId="0" applyFont="1" applyFill="1" applyBorder="1" applyAlignment="1">
      <alignment horizontal="left" vertical="center" wrapText="1"/>
    </xf>
    <xf numFmtId="0" fontId="3" fillId="0" borderId="19" xfId="0" applyFont="1" applyBorder="1" applyAlignment="1">
      <alignment horizontal="left" vertical="center" wrapText="1"/>
    </xf>
    <xf numFmtId="164" fontId="3" fillId="0" borderId="19" xfId="2" applyNumberFormat="1" applyFont="1" applyFill="1" applyBorder="1" applyAlignment="1">
      <alignment horizontal="center" vertical="center" wrapText="1"/>
    </xf>
    <xf numFmtId="0" fontId="3" fillId="0" borderId="18" xfId="0" applyFont="1" applyBorder="1" applyAlignment="1">
      <alignment horizontal="center" vertical="center" wrapText="1"/>
    </xf>
    <xf numFmtId="0" fontId="17" fillId="0" borderId="0" xfId="3"/>
    <xf numFmtId="165" fontId="18" fillId="0" borderId="0" xfId="3" applyNumberFormat="1" applyFont="1"/>
    <xf numFmtId="165" fontId="17" fillId="0" borderId="0" xfId="3" applyNumberFormat="1"/>
    <xf numFmtId="0" fontId="17" fillId="0" borderId="23" xfId="3" applyBorder="1"/>
    <xf numFmtId="0" fontId="17" fillId="0" borderId="0" xfId="3" applyAlignment="1">
      <alignment vertical="top"/>
    </xf>
    <xf numFmtId="0" fontId="18" fillId="0" borderId="24" xfId="3" applyFont="1" applyBorder="1"/>
    <xf numFmtId="0" fontId="17" fillId="0" borderId="24" xfId="3" applyBorder="1"/>
    <xf numFmtId="166" fontId="18" fillId="0" borderId="0" xfId="3" applyNumberFormat="1" applyFont="1"/>
    <xf numFmtId="166" fontId="17" fillId="0" borderId="0" xfId="3" applyNumberFormat="1"/>
    <xf numFmtId="164" fontId="3" fillId="3" borderId="11" xfId="0" applyNumberFormat="1"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164" fontId="3" fillId="3" borderId="15" xfId="0" applyNumberFormat="1" applyFont="1" applyFill="1" applyBorder="1" applyAlignment="1">
      <alignment horizontal="center" vertical="center" wrapText="1"/>
    </xf>
    <xf numFmtId="164" fontId="3" fillId="3" borderId="14" xfId="0" applyNumberFormat="1" applyFont="1" applyFill="1" applyBorder="1" applyAlignment="1">
      <alignment horizontal="center" vertical="center" wrapText="1"/>
    </xf>
    <xf numFmtId="164" fontId="3" fillId="3" borderId="16" xfId="0" applyNumberFormat="1"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0" xfId="0" applyFont="1" applyBorder="1" applyAlignment="1">
      <alignment horizontal="center" vertical="center" wrapText="1"/>
    </xf>
    <xf numFmtId="164" fontId="3" fillId="0" borderId="11" xfId="0" applyNumberFormat="1" applyFont="1" applyBorder="1" applyAlignment="1">
      <alignment horizontal="center" vertical="center" wrapText="1"/>
    </xf>
    <xf numFmtId="164" fontId="3" fillId="0" borderId="21" xfId="0" applyNumberFormat="1" applyFont="1" applyBorder="1" applyAlignment="1">
      <alignment horizontal="center" vertical="center" wrapText="1"/>
    </xf>
    <xf numFmtId="164" fontId="3" fillId="0" borderId="14"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4" fontId="3" fillId="4" borderId="21"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164" fontId="3" fillId="0" borderId="13" xfId="0" applyNumberFormat="1" applyFont="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164" fontId="3" fillId="3" borderId="19" xfId="2" applyNumberFormat="1" applyFont="1" applyFill="1" applyBorder="1" applyAlignment="1">
      <alignment horizontal="center" vertical="center" wrapText="1"/>
    </xf>
    <xf numFmtId="164" fontId="3" fillId="3" borderId="21" xfId="0" applyNumberFormat="1" applyFont="1" applyFill="1" applyBorder="1" applyAlignment="1">
      <alignment horizontal="center" vertical="center" wrapText="1"/>
    </xf>
    <xf numFmtId="164" fontId="3" fillId="3" borderId="22" xfId="0" applyNumberFormat="1" applyFont="1" applyFill="1" applyBorder="1" applyAlignment="1">
      <alignment horizontal="center" vertical="center" wrapText="1"/>
    </xf>
    <xf numFmtId="0" fontId="3" fillId="6" borderId="20" xfId="0" applyFont="1" applyFill="1" applyBorder="1" applyAlignment="1">
      <alignment horizontal="center" vertical="center" wrapText="1"/>
    </xf>
    <xf numFmtId="164" fontId="3" fillId="4" borderId="14" xfId="0" applyNumberFormat="1" applyFont="1" applyFill="1" applyBorder="1" applyAlignment="1">
      <alignment horizontal="center" vertical="center" wrapText="1"/>
    </xf>
    <xf numFmtId="0" fontId="0" fillId="0" borderId="0" xfId="0" applyAlignment="1">
      <alignment wrapText="1"/>
    </xf>
    <xf numFmtId="164" fontId="3" fillId="0" borderId="25" xfId="0" applyNumberFormat="1" applyFont="1" applyBorder="1" applyAlignment="1">
      <alignment horizontal="center" vertical="center" wrapText="1"/>
    </xf>
    <xf numFmtId="164" fontId="3" fillId="3" borderId="25" xfId="0" applyNumberFormat="1" applyFont="1" applyFill="1" applyBorder="1" applyAlignment="1">
      <alignment horizontal="center" vertical="center" wrapText="1"/>
    </xf>
    <xf numFmtId="164" fontId="3" fillId="4" borderId="25" xfId="0" applyNumberFormat="1" applyFont="1" applyFill="1" applyBorder="1" applyAlignment="1">
      <alignment horizontal="center" vertical="center" wrapText="1"/>
    </xf>
    <xf numFmtId="0" fontId="1" fillId="0" borderId="8" xfId="0" applyFont="1" applyBorder="1" applyAlignment="1">
      <alignment vertical="center" wrapText="1"/>
    </xf>
    <xf numFmtId="0" fontId="13" fillId="0" borderId="8" xfId="0" applyFont="1" applyBorder="1" applyAlignment="1">
      <alignment vertical="center" wrapText="1"/>
    </xf>
    <xf numFmtId="0" fontId="13" fillId="0" borderId="8" xfId="0" applyFont="1" applyBorder="1" applyAlignment="1">
      <alignment vertical="center"/>
    </xf>
    <xf numFmtId="0" fontId="1" fillId="0" borderId="8" xfId="0" applyFont="1" applyBorder="1" applyAlignment="1">
      <alignment vertical="center"/>
    </xf>
    <xf numFmtId="0" fontId="20" fillId="3" borderId="11" xfId="0" applyFont="1" applyFill="1" applyBorder="1" applyAlignment="1">
      <alignment horizontal="left" vertical="center" wrapText="1"/>
    </xf>
    <xf numFmtId="0" fontId="10" fillId="3" borderId="11" xfId="0" applyFont="1" applyFill="1" applyBorder="1" applyAlignment="1">
      <alignment horizontal="center" vertical="center" wrapText="1"/>
    </xf>
    <xf numFmtId="43" fontId="19" fillId="0" borderId="29" xfId="2" applyFont="1" applyBorder="1"/>
    <xf numFmtId="2" fontId="2" fillId="2" borderId="30"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24" fillId="0" borderId="8" xfId="0" applyFont="1" applyBorder="1" applyAlignment="1">
      <alignment vertical="center" wrapText="1"/>
    </xf>
    <xf numFmtId="43" fontId="23" fillId="0" borderId="8" xfId="2" applyFont="1" applyBorder="1" applyAlignment="1">
      <alignment vertical="center" wrapText="1"/>
    </xf>
    <xf numFmtId="0" fontId="26" fillId="0" borderId="0" xfId="0" applyFont="1"/>
    <xf numFmtId="0" fontId="3" fillId="6" borderId="14" xfId="0" applyFont="1" applyFill="1" applyBorder="1" applyAlignment="1">
      <alignment horizontal="center" vertical="center" wrapText="1"/>
    </xf>
    <xf numFmtId="0" fontId="20" fillId="0" borderId="11" xfId="0" applyFont="1" applyBorder="1" applyAlignment="1">
      <alignment horizontal="left" vertical="center" wrapText="1"/>
    </xf>
    <xf numFmtId="0" fontId="1" fillId="4" borderId="12" xfId="0" applyFont="1" applyFill="1" applyBorder="1" applyAlignment="1">
      <alignment horizontal="center" vertical="center" wrapText="1"/>
    </xf>
    <xf numFmtId="164" fontId="13" fillId="0" borderId="22" xfId="0" applyNumberFormat="1" applyFont="1" applyBorder="1" applyAlignment="1">
      <alignment horizontal="center" vertical="center" wrapText="1"/>
    </xf>
    <xf numFmtId="164" fontId="13" fillId="3" borderId="16" xfId="0" applyNumberFormat="1" applyFont="1" applyFill="1" applyBorder="1" applyAlignment="1">
      <alignment horizontal="center" vertical="center" wrapText="1"/>
    </xf>
    <xf numFmtId="164" fontId="13" fillId="0" borderId="16" xfId="0" applyNumberFormat="1" applyFont="1" applyBorder="1" applyAlignment="1">
      <alignment horizontal="center" vertical="center" wrapText="1"/>
    </xf>
    <xf numFmtId="164" fontId="13" fillId="3" borderId="22" xfId="0" applyNumberFormat="1" applyFont="1" applyFill="1" applyBorder="1" applyAlignment="1">
      <alignment horizontal="center" vertical="center" wrapText="1"/>
    </xf>
    <xf numFmtId="164" fontId="13" fillId="3" borderId="14" xfId="0" applyNumberFormat="1" applyFont="1" applyFill="1" applyBorder="1" applyAlignment="1">
      <alignment horizontal="center" vertical="center" wrapText="1"/>
    </xf>
    <xf numFmtId="164" fontId="13" fillId="0" borderId="14" xfId="0" applyNumberFormat="1" applyFont="1" applyBorder="1" applyAlignment="1">
      <alignment horizontal="center" vertical="center" wrapText="1"/>
    </xf>
    <xf numFmtId="7" fontId="0" fillId="0" borderId="0" xfId="0" applyNumberFormat="1"/>
    <xf numFmtId="2" fontId="19" fillId="0" borderId="0" xfId="0" applyNumberFormat="1" applyFont="1"/>
    <xf numFmtId="164" fontId="19" fillId="0" borderId="0" xfId="2" applyNumberFormat="1" applyFont="1"/>
    <xf numFmtId="43" fontId="19" fillId="0" borderId="0" xfId="2" applyFont="1"/>
    <xf numFmtId="0" fontId="27" fillId="0" borderId="0" xfId="0" applyFont="1" applyAlignment="1">
      <alignment horizontal="left"/>
    </xf>
    <xf numFmtId="0" fontId="19" fillId="0" borderId="0" xfId="0" applyFont="1" applyAlignment="1">
      <alignment horizontal="left"/>
    </xf>
    <xf numFmtId="43" fontId="19" fillId="0" borderId="29" xfId="2" applyFont="1" applyBorder="1" applyAlignment="1">
      <alignment horizontal="left"/>
    </xf>
    <xf numFmtId="0" fontId="13" fillId="0" borderId="8" xfId="0" applyFont="1" applyBorder="1" applyAlignment="1">
      <alignment horizontal="left" vertical="center" wrapText="1"/>
    </xf>
    <xf numFmtId="0" fontId="1" fillId="0" borderId="8" xfId="0" applyFont="1" applyBorder="1" applyAlignment="1">
      <alignment horizontal="left" vertical="center" wrapText="1"/>
    </xf>
    <xf numFmtId="164" fontId="3" fillId="3" borderId="32" xfId="0" applyNumberFormat="1" applyFont="1" applyFill="1" applyBorder="1" applyAlignment="1">
      <alignment horizontal="center" vertical="center" wrapText="1"/>
    </xf>
    <xf numFmtId="164" fontId="3" fillId="0" borderId="19" xfId="2" applyNumberFormat="1" applyFont="1" applyBorder="1" applyAlignment="1">
      <alignment horizontal="center" vertical="center" wrapText="1"/>
    </xf>
    <xf numFmtId="164" fontId="26" fillId="0" borderId="29" xfId="2" applyNumberFormat="1" applyFont="1" applyBorder="1"/>
    <xf numFmtId="2" fontId="11" fillId="5" borderId="26" xfId="0" applyNumberFormat="1" applyFont="1" applyFill="1" applyBorder="1" applyAlignment="1">
      <alignment horizontal="center"/>
    </xf>
    <xf numFmtId="2" fontId="11" fillId="5" borderId="27" xfId="0" applyNumberFormat="1" applyFont="1" applyFill="1" applyBorder="1" applyAlignment="1">
      <alignment horizontal="center"/>
    </xf>
    <xf numFmtId="2" fontId="11" fillId="5" borderId="28" xfId="0" applyNumberFormat="1" applyFont="1" applyFill="1" applyBorder="1" applyAlignment="1">
      <alignment horizontal="center"/>
    </xf>
    <xf numFmtId="2" fontId="11" fillId="5" borderId="9" xfId="0" applyNumberFormat="1" applyFont="1" applyFill="1" applyBorder="1" applyAlignment="1">
      <alignment horizontal="center"/>
    </xf>
    <xf numFmtId="0" fontId="18" fillId="0" borderId="0" xfId="3" applyFont="1" applyAlignment="1">
      <alignment vertical="top"/>
    </xf>
    <xf numFmtId="0" fontId="17" fillId="0" borderId="0" xfId="3" applyAlignment="1">
      <alignment vertical="top"/>
    </xf>
    <xf numFmtId="0" fontId="17" fillId="0" borderId="0" xfId="3" applyAlignment="1"/>
    <xf numFmtId="0" fontId="3" fillId="3" borderId="7" xfId="0" applyFont="1" applyFill="1" applyBorder="1" applyAlignment="1">
      <alignment vertical="center" wrapText="1"/>
    </xf>
    <xf numFmtId="0" fontId="3" fillId="3" borderId="1" xfId="0" applyFont="1" applyFill="1" applyBorder="1" applyAlignment="1">
      <alignment vertical="center" wrapText="1"/>
    </xf>
    <xf numFmtId="164" fontId="13" fillId="0" borderId="8" xfId="0" applyNumberFormat="1" applyFont="1" applyBorder="1" applyAlignment="1">
      <alignment vertical="center" wrapText="1"/>
    </xf>
  </cellXfs>
  <cellStyles count="4">
    <cellStyle name="Comma" xfId="2" builtinId="3"/>
    <cellStyle name="Hyperlink" xfId="1" builtinId="8"/>
    <cellStyle name="Normal" xfId="0" builtinId="0"/>
    <cellStyle name="Normal 2" xfId="3" xr:uid="{874737DA-F7A2-40AB-93B8-85DDF70F2503}"/>
  </cellStyles>
  <dxfs count="0"/>
  <tableStyles count="0" defaultTableStyle="TableStyleMedium2" defaultPivotStyle="PivotStyleLight16"/>
  <colors>
    <mruColors>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erdrolaus.sharepoint.com/sites/CLCPAProgram-06Control/Documentos%20compartidos/06%20Control%20&#128200;/28%20Monthly%20Reporting/2025/5+7/Forecast%205+7%202025.xlsx" TargetMode="External"/><Relationship Id="rId1" Type="http://schemas.openxmlformats.org/officeDocument/2006/relationships/externalLinkPath" Target="/sites/CLCPAProgram-06Control/Documentos%20compartidos/06%20Control%20&#128200;/28%20Monthly%20Reporting/2025/5+7/Forecast%205+7%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vuLqnrqLkiaLuqJNuFVZ0-05eILAVpLrNnvoGtj1TJoxLynWg0_QaMTW3zmFoNC" itemId="01ZSVDUCD7GBZGNPSIZ5CZ7AX7LFN2XUBC">
      <xxl21:absoluteUrl r:id="rId2"/>
    </xxl21:alternateUrls>
    <sheetNames>
      <sheetName val="Risk Assessment Tab"/>
      <sheetName val="CAPEX and RBA vs Plan"/>
      <sheetName val="PSC Report Data"/>
      <sheetName val="CAPEX Pivot for PSC"/>
      <sheetName val="ISD Data"/>
      <sheetName val="Sheet2"/>
      <sheetName val="TOTAL CAPEX"/>
      <sheetName val="TOTAL RBA"/>
      <sheetName val="Spend Before A7&amp;8"/>
      <sheetName val="CAPEX Pivot for PSC RC"/>
      <sheetName val="2025 May Forecast Data"/>
      <sheetName val="RBA Data"/>
      <sheetName val="CAPEX Pivot"/>
      <sheetName val="RBA Pivot"/>
      <sheetName val="Plan Pivot"/>
      <sheetName val="UMs and PMs"/>
      <sheetName val="Plan Data "/>
      <sheetName val="Cost Category Mapping"/>
      <sheetName val="Capital Spend Scorecard"/>
      <sheetName val="for variance helper"/>
      <sheetName val="for category comparison tool"/>
    </sheetNames>
    <sheetDataSet>
      <sheetData sheetId="0"/>
      <sheetData sheetId="1"/>
      <sheetData sheetId="2">
        <row r="3">
          <cell r="G3">
            <v>11056069.92</v>
          </cell>
          <cell r="H3">
            <v>37081458.399999999</v>
          </cell>
          <cell r="J3">
            <v>51181024.819999993</v>
          </cell>
          <cell r="M3">
            <v>2339453385.6100006</v>
          </cell>
          <cell r="N3">
            <v>2288272360.79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48DE-4F7D-4B23-ABBB-73B9BEF11EB0}">
  <sheetPr codeName="Sheet1">
    <pageSetUpPr fitToPage="1"/>
  </sheetPr>
  <dimension ref="A1:S46"/>
  <sheetViews>
    <sheetView tabSelected="1" topLeftCell="D1" zoomScale="85" zoomScaleNormal="85" workbookViewId="0">
      <pane ySplit="4" topLeftCell="A34" activePane="bottomLeft" state="frozen"/>
      <selection pane="bottomLeft" activeCell="O38" sqref="O38:P38"/>
    </sheetView>
  </sheetViews>
  <sheetFormatPr defaultColWidth="8.84375" defaultRowHeight="14.6" x14ac:dyDescent="0.4"/>
  <cols>
    <col min="1" max="1" width="8.84375" hidden="1" customWidth="1"/>
    <col min="2" max="2" width="12.84375" hidden="1" customWidth="1"/>
    <col min="3" max="3" width="16.3828125" customWidth="1"/>
    <col min="4" max="4" width="30.15234375" customWidth="1"/>
    <col min="5" max="5" width="44.84375" customWidth="1"/>
    <col min="6" max="6" width="12.15234375" customWidth="1"/>
    <col min="7" max="7" width="11.3828125" customWidth="1"/>
    <col min="8" max="8" width="15.15234375" style="26" bestFit="1" customWidth="1"/>
    <col min="9" max="9" width="13.3828125" style="26" customWidth="1"/>
    <col min="10" max="10" width="14.3828125" style="26" customWidth="1"/>
    <col min="11" max="11" width="12.53515625" style="26" customWidth="1"/>
    <col min="12" max="12" width="11.3046875" style="26" customWidth="1"/>
    <col min="13" max="13" width="11.3828125" style="26" customWidth="1"/>
    <col min="14" max="15" width="13" style="26" customWidth="1"/>
    <col min="16" max="16" width="14.3828125" customWidth="1"/>
    <col min="17" max="17" width="42.84375" style="27" customWidth="1"/>
    <col min="18" max="18" width="35.53515625" style="27" customWidth="1"/>
  </cols>
  <sheetData>
    <row r="1" spans="2:18" x14ac:dyDescent="0.4">
      <c r="G1" s="84"/>
      <c r="H1" s="95">
        <f>'[1]PSC Report Data'!G$3/1000000</f>
        <v>11.056069920000001</v>
      </c>
      <c r="I1" s="95">
        <f>'[1]PSC Report Data'!H$3/1000000</f>
        <v>37.081458399999995</v>
      </c>
      <c r="J1" s="95"/>
      <c r="K1" s="95">
        <f>+'[1]PSC Report Data'!$J$3/1000000</f>
        <v>51.18102481999999</v>
      </c>
      <c r="L1" s="95">
        <f>'[1]PSC Report Data'!$N$3/1000000</f>
        <v>2288.2723607899998</v>
      </c>
      <c r="M1" s="95"/>
      <c r="N1" s="95"/>
      <c r="O1" s="95"/>
      <c r="P1" s="95">
        <f>'[1]PSC Report Data'!$M$3/1000000</f>
        <v>2339.4533856100006</v>
      </c>
      <c r="Q1" s="98"/>
    </row>
    <row r="2" spans="2:18" ht="16.3" thickBot="1" x14ac:dyDescent="0.5">
      <c r="D2" s="16" t="s">
        <v>0</v>
      </c>
      <c r="G2" s="84"/>
      <c r="H2" s="96">
        <f>SUM(H5:H37)</f>
        <v>11.056069920000002</v>
      </c>
      <c r="I2" s="96">
        <f t="shared" ref="I2:L2" si="0">SUM(I5:I37)</f>
        <v>37.081458400000002</v>
      </c>
      <c r="J2" s="96"/>
      <c r="K2" s="96">
        <f t="shared" si="0"/>
        <v>51.181024820000005</v>
      </c>
      <c r="L2" s="96">
        <f t="shared" si="0"/>
        <v>2288.2723607899989</v>
      </c>
      <c r="M2" s="96"/>
      <c r="N2" s="97"/>
      <c r="O2" s="97"/>
      <c r="P2" s="96">
        <f t="shared" ref="P2" si="1">SUM(P5:P37)</f>
        <v>2412.0091416299997</v>
      </c>
      <c r="Q2" s="99"/>
    </row>
    <row r="3" spans="2:18" ht="16.75" thickTop="1" thickBot="1" x14ac:dyDescent="0.5">
      <c r="D3" s="16"/>
      <c r="H3" s="109" t="s">
        <v>1</v>
      </c>
      <c r="I3" s="109"/>
      <c r="J3" s="109"/>
      <c r="K3" s="106" t="s">
        <v>2</v>
      </c>
      <c r="L3" s="107"/>
      <c r="M3" s="107"/>
      <c r="N3" s="108"/>
      <c r="O3" s="79"/>
      <c r="P3" s="105"/>
      <c r="Q3" s="100">
        <f>SUM(Q6:Q38)</f>
        <v>0</v>
      </c>
      <c r="R3" s="100">
        <f>SUM(R6:R38)</f>
        <v>0</v>
      </c>
    </row>
    <row r="4" spans="2:18" ht="40.299999999999997" thickTop="1" x14ac:dyDescent="0.4">
      <c r="B4" s="69"/>
      <c r="C4" s="18" t="s">
        <v>3</v>
      </c>
      <c r="D4" s="18" t="s">
        <v>4</v>
      </c>
      <c r="E4" s="17" t="s">
        <v>5</v>
      </c>
      <c r="F4" s="17" t="s">
        <v>6</v>
      </c>
      <c r="G4" s="17" t="s">
        <v>7</v>
      </c>
      <c r="H4" s="17" t="s">
        <v>8</v>
      </c>
      <c r="I4" s="17" t="s">
        <v>9</v>
      </c>
      <c r="J4" s="17" t="s">
        <v>10</v>
      </c>
      <c r="K4" s="17" t="s">
        <v>11</v>
      </c>
      <c r="L4" s="17" t="s">
        <v>12</v>
      </c>
      <c r="M4" s="17" t="s">
        <v>13</v>
      </c>
      <c r="N4" s="17" t="s">
        <v>14</v>
      </c>
      <c r="O4" s="80" t="s">
        <v>15</v>
      </c>
      <c r="P4" s="81" t="s">
        <v>16</v>
      </c>
      <c r="Q4" s="81" t="s">
        <v>17</v>
      </c>
      <c r="R4" s="81" t="s">
        <v>18</v>
      </c>
    </row>
    <row r="5" spans="2:18" ht="51.9" thickBot="1" x14ac:dyDescent="0.45">
      <c r="C5" s="78" t="s">
        <v>19</v>
      </c>
      <c r="D5" s="20" t="s">
        <v>20</v>
      </c>
      <c r="E5" s="21" t="s">
        <v>21</v>
      </c>
      <c r="F5" s="85">
        <v>2031</v>
      </c>
      <c r="G5" s="22">
        <v>2029</v>
      </c>
      <c r="H5" s="48">
        <v>0.67080316999999989</v>
      </c>
      <c r="I5" s="49">
        <v>1.2357588899999998</v>
      </c>
      <c r="J5" s="103">
        <f>+H5-I5</f>
        <v>-0.56495571999999994</v>
      </c>
      <c r="K5" s="48">
        <v>3.5288453199999994</v>
      </c>
      <c r="L5" s="51">
        <v>168.8120963799999</v>
      </c>
      <c r="M5" s="51">
        <v>181.8</v>
      </c>
      <c r="N5" s="103">
        <f>K5+L5-M5</f>
        <v>-9.4590583000001232</v>
      </c>
      <c r="O5" s="52">
        <v>182.70256105999999</v>
      </c>
      <c r="P5" s="89">
        <v>172.34094169999989</v>
      </c>
      <c r="Q5" s="77" t="s">
        <v>22</v>
      </c>
      <c r="R5" s="77" t="s">
        <v>23</v>
      </c>
    </row>
    <row r="6" spans="2:18" ht="64.75" thickBot="1" x14ac:dyDescent="0.45">
      <c r="C6" s="23" t="s">
        <v>19</v>
      </c>
      <c r="D6" s="24" t="s">
        <v>24</v>
      </c>
      <c r="E6" s="36" t="s">
        <v>25</v>
      </c>
      <c r="F6" s="53">
        <v>2029</v>
      </c>
      <c r="G6" s="54">
        <v>2029</v>
      </c>
      <c r="H6" s="55">
        <v>0.20921608000000003</v>
      </c>
      <c r="I6" s="37">
        <v>0.46340054999999997</v>
      </c>
      <c r="J6" s="56">
        <f t="shared" ref="J6:J37" si="2">+H6-I6</f>
        <v>-0.25418446999999994</v>
      </c>
      <c r="K6" s="55">
        <v>1.14805647</v>
      </c>
      <c r="L6" s="70">
        <v>20.626570350000009</v>
      </c>
      <c r="M6" s="57">
        <v>34.700000000000003</v>
      </c>
      <c r="N6" s="56">
        <f t="shared" ref="N6:N37" si="3">K6+L6-M6</f>
        <v>-12.925373179999994</v>
      </c>
      <c r="O6" s="58">
        <v>33.982326980000003</v>
      </c>
      <c r="P6" s="88">
        <v>21.774626820000009</v>
      </c>
      <c r="Q6" s="86" t="s">
        <v>26</v>
      </c>
      <c r="R6" s="86" t="s">
        <v>23</v>
      </c>
    </row>
    <row r="7" spans="2:18" ht="51.9" thickBot="1" x14ac:dyDescent="0.45">
      <c r="C7" s="19" t="s">
        <v>19</v>
      </c>
      <c r="D7" s="20" t="s">
        <v>27</v>
      </c>
      <c r="E7" s="21" t="s">
        <v>28</v>
      </c>
      <c r="F7" s="85">
        <v>2031</v>
      </c>
      <c r="G7" s="22">
        <v>2029</v>
      </c>
      <c r="H7" s="48">
        <v>0.91486607000000009</v>
      </c>
      <c r="I7" s="49">
        <v>0.86139217000000001</v>
      </c>
      <c r="J7" s="50">
        <f t="shared" si="2"/>
        <v>5.3473900000000074E-2</v>
      </c>
      <c r="K7" s="48">
        <v>3.8582024699999988</v>
      </c>
      <c r="L7" s="51">
        <v>221.52316879000006</v>
      </c>
      <c r="M7" s="51">
        <v>224.4</v>
      </c>
      <c r="N7" s="50">
        <f t="shared" si="3"/>
        <v>0.98137126000005992</v>
      </c>
      <c r="O7" s="52">
        <v>245.18171848000009</v>
      </c>
      <c r="P7" s="89">
        <v>225.38137126000001</v>
      </c>
      <c r="Q7" s="77" t="s">
        <v>29</v>
      </c>
      <c r="R7" s="77" t="s">
        <v>23</v>
      </c>
    </row>
    <row r="8" spans="2:18" ht="51.9" thickBot="1" x14ac:dyDescent="0.45">
      <c r="C8" s="23" t="s">
        <v>30</v>
      </c>
      <c r="D8" s="24" t="s">
        <v>31</v>
      </c>
      <c r="E8" s="36" t="s">
        <v>32</v>
      </c>
      <c r="F8" s="54">
        <v>2030</v>
      </c>
      <c r="G8" s="54">
        <v>2027</v>
      </c>
      <c r="H8" s="55">
        <v>-5.8004489999999874E-2</v>
      </c>
      <c r="I8" s="37">
        <v>1.5689893399999999</v>
      </c>
      <c r="J8" s="56">
        <f t="shared" si="2"/>
        <v>-1.6269938299999998</v>
      </c>
      <c r="K8" s="55">
        <v>4.3853815300000001</v>
      </c>
      <c r="L8" s="70">
        <v>128.07874995</v>
      </c>
      <c r="M8" s="57">
        <v>114</v>
      </c>
      <c r="N8" s="56">
        <f t="shared" si="3"/>
        <v>18.464131479999992</v>
      </c>
      <c r="O8" s="58">
        <v>145.92198543999999</v>
      </c>
      <c r="P8" s="88">
        <v>145.92198543999999</v>
      </c>
      <c r="Q8" s="86" t="s">
        <v>33</v>
      </c>
      <c r="R8" s="86" t="s">
        <v>34</v>
      </c>
    </row>
    <row r="9" spans="2:18" ht="51.9" thickBot="1" x14ac:dyDescent="0.45">
      <c r="C9" s="19" t="s">
        <v>30</v>
      </c>
      <c r="D9" s="20" t="s">
        <v>35</v>
      </c>
      <c r="E9" s="21" t="s">
        <v>36</v>
      </c>
      <c r="F9" s="22">
        <v>2030</v>
      </c>
      <c r="G9" s="22">
        <v>2025</v>
      </c>
      <c r="H9" s="48">
        <v>0.25389296</v>
      </c>
      <c r="I9" s="49">
        <v>2.4477588399999992</v>
      </c>
      <c r="J9" s="50">
        <f t="shared" si="2"/>
        <v>-2.1938658799999993</v>
      </c>
      <c r="K9" s="48">
        <v>1.0177511499999998</v>
      </c>
      <c r="L9" s="51">
        <v>41.56806675</v>
      </c>
      <c r="M9" s="51">
        <v>25.7</v>
      </c>
      <c r="N9" s="50">
        <f t="shared" si="3"/>
        <v>16.885817900000003</v>
      </c>
      <c r="O9" s="52">
        <v>42.004311969999996</v>
      </c>
      <c r="P9" s="89">
        <v>42.004311969999996</v>
      </c>
      <c r="Q9" s="77" t="s">
        <v>37</v>
      </c>
      <c r="R9" s="77" t="s">
        <v>38</v>
      </c>
    </row>
    <row r="10" spans="2:18" ht="39" thickBot="1" x14ac:dyDescent="0.45">
      <c r="C10" s="23" t="s">
        <v>30</v>
      </c>
      <c r="D10" s="38" t="s">
        <v>39</v>
      </c>
      <c r="E10" s="36" t="s">
        <v>40</v>
      </c>
      <c r="F10" s="53">
        <v>2026</v>
      </c>
      <c r="G10" s="54">
        <v>2029</v>
      </c>
      <c r="H10" s="55">
        <v>0.40505071000000004</v>
      </c>
      <c r="I10" s="37">
        <v>0.26967722999999999</v>
      </c>
      <c r="J10" s="56">
        <f t="shared" si="2"/>
        <v>0.13537348000000005</v>
      </c>
      <c r="K10" s="55">
        <v>0.88819618000000011</v>
      </c>
      <c r="L10" s="70">
        <v>22.330989080000002</v>
      </c>
      <c r="M10" s="57">
        <v>27.8</v>
      </c>
      <c r="N10" s="56">
        <f t="shared" si="3"/>
        <v>-4.5808147399999974</v>
      </c>
      <c r="O10" s="58">
        <v>23.264319710000002</v>
      </c>
      <c r="P10" s="88">
        <v>23.264319710000002</v>
      </c>
      <c r="Q10" s="86" t="s">
        <v>41</v>
      </c>
      <c r="R10" s="86" t="s">
        <v>42</v>
      </c>
    </row>
    <row r="11" spans="2:18" ht="64.75" thickBot="1" x14ac:dyDescent="0.45">
      <c r="C11" s="19" t="s">
        <v>30</v>
      </c>
      <c r="D11" s="20" t="s">
        <v>43</v>
      </c>
      <c r="E11" s="21" t="s">
        <v>44</v>
      </c>
      <c r="F11" s="22">
        <v>2029</v>
      </c>
      <c r="G11" s="22">
        <v>2029</v>
      </c>
      <c r="H11" s="48">
        <v>0.20534719000000001</v>
      </c>
      <c r="I11" s="49">
        <v>0.39974968999999999</v>
      </c>
      <c r="J11" s="50">
        <f t="shared" si="2"/>
        <v>-0.19440249999999998</v>
      </c>
      <c r="K11" s="48">
        <v>1.13977748</v>
      </c>
      <c r="L11" s="51">
        <v>67.354927099999998</v>
      </c>
      <c r="M11" s="51">
        <v>75.86</v>
      </c>
      <c r="N11" s="50">
        <f t="shared" si="3"/>
        <v>-7.3652954199999954</v>
      </c>
      <c r="O11" s="52">
        <v>73.871060459999995</v>
      </c>
      <c r="P11" s="89">
        <v>73.871060459999995</v>
      </c>
      <c r="Q11" s="77" t="s">
        <v>45</v>
      </c>
      <c r="R11" s="77" t="s">
        <v>46</v>
      </c>
    </row>
    <row r="12" spans="2:18" ht="64.75" thickBot="1" x14ac:dyDescent="0.45">
      <c r="C12" s="23" t="s">
        <v>30</v>
      </c>
      <c r="D12" s="24" t="s">
        <v>47</v>
      </c>
      <c r="E12" s="36" t="s">
        <v>48</v>
      </c>
      <c r="F12" s="54">
        <v>2028</v>
      </c>
      <c r="G12" s="54">
        <v>2026</v>
      </c>
      <c r="H12" s="55">
        <v>7.6866110000000001E-2</v>
      </c>
      <c r="I12" s="37">
        <v>0.36615751999999996</v>
      </c>
      <c r="J12" s="56">
        <f t="shared" si="2"/>
        <v>-0.28929140999999997</v>
      </c>
      <c r="K12" s="55">
        <v>1.1604151399999998</v>
      </c>
      <c r="L12" s="70">
        <v>23.689664880000002</v>
      </c>
      <c r="M12" s="57">
        <v>18.09</v>
      </c>
      <c r="N12" s="56">
        <f t="shared" si="3"/>
        <v>6.7600800200000037</v>
      </c>
      <c r="O12" s="58">
        <v>26.896861390000002</v>
      </c>
      <c r="P12" s="88">
        <v>26.896861390000002</v>
      </c>
      <c r="Q12" s="86" t="s">
        <v>49</v>
      </c>
      <c r="R12" s="86" t="s">
        <v>46</v>
      </c>
    </row>
    <row r="13" spans="2:18" ht="64.75" thickBot="1" x14ac:dyDescent="0.45">
      <c r="C13" s="19" t="s">
        <v>30</v>
      </c>
      <c r="D13" s="20" t="s">
        <v>50</v>
      </c>
      <c r="E13" s="21" t="s">
        <v>51</v>
      </c>
      <c r="F13" s="22">
        <v>2030</v>
      </c>
      <c r="G13" s="22">
        <v>2029</v>
      </c>
      <c r="H13" s="48">
        <v>0.29373878000000003</v>
      </c>
      <c r="I13" s="49">
        <v>0.43005427000000002</v>
      </c>
      <c r="J13" s="50">
        <f t="shared" si="2"/>
        <v>-0.13631548999999998</v>
      </c>
      <c r="K13" s="48">
        <v>1.4088297199999993</v>
      </c>
      <c r="L13" s="51">
        <v>79.300315990000016</v>
      </c>
      <c r="M13" s="51">
        <v>116.11</v>
      </c>
      <c r="N13" s="50">
        <f t="shared" si="3"/>
        <v>-35.400854289999984</v>
      </c>
      <c r="O13" s="52">
        <v>87.121023959999974</v>
      </c>
      <c r="P13" s="89">
        <v>87.121023959999974</v>
      </c>
      <c r="Q13" s="77" t="s">
        <v>49</v>
      </c>
      <c r="R13" s="77" t="s">
        <v>46</v>
      </c>
    </row>
    <row r="14" spans="2:18" ht="39" thickBot="1" x14ac:dyDescent="0.45">
      <c r="C14" s="23" t="s">
        <v>52</v>
      </c>
      <c r="D14" s="24" t="s">
        <v>53</v>
      </c>
      <c r="E14" s="36" t="s">
        <v>54</v>
      </c>
      <c r="F14" s="54">
        <v>2029</v>
      </c>
      <c r="G14" s="54">
        <v>2026</v>
      </c>
      <c r="H14" s="55">
        <v>0.14273050000000001</v>
      </c>
      <c r="I14" s="37">
        <v>0.17663778999999999</v>
      </c>
      <c r="J14" s="56">
        <f t="shared" si="2"/>
        <v>-3.3907289999999979E-2</v>
      </c>
      <c r="K14" s="55">
        <v>0.69157875000000013</v>
      </c>
      <c r="L14" s="70">
        <v>18.700307139999996</v>
      </c>
      <c r="M14" s="57">
        <v>11.1</v>
      </c>
      <c r="N14" s="56">
        <f t="shared" si="3"/>
        <v>8.2918858899999979</v>
      </c>
      <c r="O14" s="58">
        <v>11.16742825</v>
      </c>
      <c r="P14" s="88">
        <v>11.16742825</v>
      </c>
      <c r="Q14" s="86" t="s">
        <v>33</v>
      </c>
      <c r="R14" s="86" t="s">
        <v>55</v>
      </c>
    </row>
    <row r="15" spans="2:18" ht="39" thickBot="1" x14ac:dyDescent="0.45">
      <c r="C15" s="19" t="s">
        <v>52</v>
      </c>
      <c r="D15" s="20" t="s">
        <v>56</v>
      </c>
      <c r="E15" s="21" t="s">
        <v>57</v>
      </c>
      <c r="F15" s="22">
        <v>2029</v>
      </c>
      <c r="G15" s="22">
        <v>2026</v>
      </c>
      <c r="H15" s="48">
        <v>0.22532563</v>
      </c>
      <c r="I15" s="49">
        <v>0.32936488000000003</v>
      </c>
      <c r="J15" s="50">
        <f t="shared" si="2"/>
        <v>-0.10403925000000003</v>
      </c>
      <c r="K15" s="48">
        <v>0.90002956999999995</v>
      </c>
      <c r="L15" s="51">
        <v>29.655789200000005</v>
      </c>
      <c r="M15" s="51">
        <v>23.682665563219498</v>
      </c>
      <c r="N15" s="50">
        <f t="shared" si="3"/>
        <v>6.8731532067805077</v>
      </c>
      <c r="O15" s="52">
        <v>23.69811583000001</v>
      </c>
      <c r="P15" s="89">
        <v>23.69811583000001</v>
      </c>
      <c r="Q15" s="77" t="s">
        <v>33</v>
      </c>
      <c r="R15" s="77" t="s">
        <v>55</v>
      </c>
    </row>
    <row r="16" spans="2:18" ht="39" thickBot="1" x14ac:dyDescent="0.45">
      <c r="C16" s="23" t="s">
        <v>52</v>
      </c>
      <c r="D16" s="24" t="s">
        <v>58</v>
      </c>
      <c r="E16" s="36" t="s">
        <v>59</v>
      </c>
      <c r="F16" s="54">
        <v>2029</v>
      </c>
      <c r="G16" s="54">
        <v>2026</v>
      </c>
      <c r="H16" s="55">
        <v>0.20944617999999998</v>
      </c>
      <c r="I16" s="37">
        <v>0.62663124999999997</v>
      </c>
      <c r="J16" s="56">
        <f t="shared" si="2"/>
        <v>-0.41718506999999999</v>
      </c>
      <c r="K16" s="55">
        <v>0.74798211000000014</v>
      </c>
      <c r="L16" s="70">
        <v>31.144838750000002</v>
      </c>
      <c r="M16" s="57">
        <v>31.55</v>
      </c>
      <c r="N16" s="56">
        <f t="shared" si="3"/>
        <v>0.34282085999999978</v>
      </c>
      <c r="O16" s="58">
        <v>32.09638605</v>
      </c>
      <c r="P16" s="88">
        <v>32.09638605</v>
      </c>
      <c r="Q16" s="86" t="s">
        <v>60</v>
      </c>
      <c r="R16" s="86" t="s">
        <v>61</v>
      </c>
    </row>
    <row r="17" spans="3:19" ht="26.15" thickBot="1" x14ac:dyDescent="0.45">
      <c r="C17" s="19" t="s">
        <v>52</v>
      </c>
      <c r="D17" s="20" t="s">
        <v>62</v>
      </c>
      <c r="E17" s="21" t="s">
        <v>63</v>
      </c>
      <c r="F17" s="22">
        <v>2029</v>
      </c>
      <c r="G17" s="22">
        <v>2024</v>
      </c>
      <c r="H17" s="48">
        <v>0.20757123000000002</v>
      </c>
      <c r="I17" s="49">
        <v>0.54591988999999985</v>
      </c>
      <c r="J17" s="50">
        <f t="shared" si="2"/>
        <v>-0.33834865999999986</v>
      </c>
      <c r="K17" s="48">
        <v>0.7913296700000001</v>
      </c>
      <c r="L17" s="51">
        <v>36.633141039999998</v>
      </c>
      <c r="M17" s="51">
        <v>16.899999999999999</v>
      </c>
      <c r="N17" s="50">
        <f t="shared" si="3"/>
        <v>20.524470710000003</v>
      </c>
      <c r="O17" s="52">
        <v>36.662248300000002</v>
      </c>
      <c r="P17" s="89">
        <v>36.662248300000002</v>
      </c>
      <c r="Q17" s="77" t="s">
        <v>60</v>
      </c>
      <c r="R17" s="77" t="s">
        <v>55</v>
      </c>
    </row>
    <row r="18" spans="3:19" ht="64.75" thickBot="1" x14ac:dyDescent="0.45">
      <c r="C18" s="23" t="s">
        <v>52</v>
      </c>
      <c r="D18" s="24" t="s">
        <v>64</v>
      </c>
      <c r="E18" s="36" t="s">
        <v>65</v>
      </c>
      <c r="F18" s="54">
        <v>2029</v>
      </c>
      <c r="G18" s="54">
        <v>2027</v>
      </c>
      <c r="H18" s="55">
        <v>0.67783044000000003</v>
      </c>
      <c r="I18" s="37">
        <v>2.9220574300000002</v>
      </c>
      <c r="J18" s="56">
        <f t="shared" si="2"/>
        <v>-2.24422699</v>
      </c>
      <c r="K18" s="55">
        <v>2.15917849</v>
      </c>
      <c r="L18" s="70">
        <v>133.9236011199998</v>
      </c>
      <c r="M18" s="57">
        <v>134.29</v>
      </c>
      <c r="N18" s="56">
        <f t="shared" si="3"/>
        <v>1.7927796099997977</v>
      </c>
      <c r="O18" s="58">
        <v>143.26344133000009</v>
      </c>
      <c r="P18" s="88">
        <v>143.26344133000009</v>
      </c>
      <c r="Q18" s="86" t="s">
        <v>60</v>
      </c>
      <c r="R18" s="86" t="s">
        <v>66</v>
      </c>
    </row>
    <row r="19" spans="3:19" ht="64.75" thickBot="1" x14ac:dyDescent="0.45">
      <c r="C19" s="31" t="s">
        <v>67</v>
      </c>
      <c r="D19" s="32" t="s">
        <v>68</v>
      </c>
      <c r="E19" s="35" t="s">
        <v>69</v>
      </c>
      <c r="F19" s="60">
        <v>2031</v>
      </c>
      <c r="G19" s="60">
        <v>2025</v>
      </c>
      <c r="H19" s="48">
        <v>0.38023193999999993</v>
      </c>
      <c r="I19" s="64">
        <v>5.011488879999999</v>
      </c>
      <c r="J19" s="65">
        <f t="shared" si="2"/>
        <v>-4.6312569399999992</v>
      </c>
      <c r="K19" s="48">
        <v>1.3087444900000005</v>
      </c>
      <c r="L19" s="71">
        <v>99.637162160000003</v>
      </c>
      <c r="M19" s="51">
        <v>76.66</v>
      </c>
      <c r="N19" s="65">
        <f t="shared" si="3"/>
        <v>24.285906650000001</v>
      </c>
      <c r="O19" s="66">
        <v>108.97699234000001</v>
      </c>
      <c r="P19" s="91">
        <v>108.97699234000001</v>
      </c>
      <c r="Q19" s="77" t="s">
        <v>70</v>
      </c>
      <c r="R19" s="77" t="s">
        <v>71</v>
      </c>
    </row>
    <row r="20" spans="3:19" ht="64.75" thickBot="1" x14ac:dyDescent="0.45">
      <c r="C20" s="28" t="s">
        <v>67</v>
      </c>
      <c r="D20" s="29" t="s">
        <v>72</v>
      </c>
      <c r="E20" s="30" t="s">
        <v>73</v>
      </c>
      <c r="F20" s="53">
        <v>2031</v>
      </c>
      <c r="G20" s="53">
        <v>2024</v>
      </c>
      <c r="H20" s="55">
        <v>0.14011097</v>
      </c>
      <c r="I20" s="61">
        <v>0.32148207999999995</v>
      </c>
      <c r="J20" s="62">
        <f t="shared" si="2"/>
        <v>-0.18137110999999995</v>
      </c>
      <c r="K20" s="55">
        <v>0.66001787000000001</v>
      </c>
      <c r="L20" s="57">
        <v>15.556408770000003</v>
      </c>
      <c r="M20" s="57">
        <v>17.239999999999998</v>
      </c>
      <c r="N20" s="62">
        <f t="shared" si="3"/>
        <v>-1.0235733599999968</v>
      </c>
      <c r="O20" s="63">
        <v>16.720538259999994</v>
      </c>
      <c r="P20" s="90">
        <v>16.720538259999994</v>
      </c>
      <c r="Q20" s="86" t="s">
        <v>74</v>
      </c>
      <c r="R20" s="86" t="s">
        <v>75</v>
      </c>
    </row>
    <row r="21" spans="3:19" ht="39" thickBot="1" x14ac:dyDescent="0.45">
      <c r="C21" s="31" t="s">
        <v>67</v>
      </c>
      <c r="D21" s="32" t="s">
        <v>76</v>
      </c>
      <c r="E21" s="33" t="s">
        <v>77</v>
      </c>
      <c r="F21" s="60">
        <v>2031</v>
      </c>
      <c r="G21" s="60">
        <v>2030</v>
      </c>
      <c r="H21" s="48">
        <v>0.50938904000000007</v>
      </c>
      <c r="I21" s="64">
        <v>1.2810263499999999</v>
      </c>
      <c r="J21" s="65">
        <f t="shared" si="2"/>
        <v>-0.7716373099999998</v>
      </c>
      <c r="K21" s="48">
        <v>1.97261088</v>
      </c>
      <c r="L21" s="71">
        <v>130.36170996999996</v>
      </c>
      <c r="M21" s="51">
        <v>114.17</v>
      </c>
      <c r="N21" s="65">
        <f t="shared" si="3"/>
        <v>18.164320849999953</v>
      </c>
      <c r="O21" s="66">
        <v>131.39124069000002</v>
      </c>
      <c r="P21" s="66">
        <v>131.39124069000002</v>
      </c>
      <c r="Q21" s="77" t="s">
        <v>33</v>
      </c>
      <c r="R21" s="77" t="s">
        <v>78</v>
      </c>
    </row>
    <row r="22" spans="3:19" ht="77.599999999999994" thickBot="1" x14ac:dyDescent="0.45">
      <c r="C22" s="28" t="s">
        <v>67</v>
      </c>
      <c r="D22" s="29" t="s">
        <v>79</v>
      </c>
      <c r="E22" s="30" t="s">
        <v>80</v>
      </c>
      <c r="F22" s="53">
        <v>2031</v>
      </c>
      <c r="G22" s="53">
        <v>2029</v>
      </c>
      <c r="H22" s="55">
        <v>0.15327304999999997</v>
      </c>
      <c r="I22" s="61">
        <v>0.7576066600000001</v>
      </c>
      <c r="J22" s="62">
        <f t="shared" si="2"/>
        <v>-0.60433361000000008</v>
      </c>
      <c r="K22" s="55">
        <v>1.1825232700000003</v>
      </c>
      <c r="L22" s="57">
        <v>72.780951929999986</v>
      </c>
      <c r="M22" s="57">
        <v>63.83</v>
      </c>
      <c r="N22" s="62">
        <f t="shared" si="3"/>
        <v>10.133475199999992</v>
      </c>
      <c r="O22" s="63">
        <v>66.454795539999992</v>
      </c>
      <c r="P22" s="90">
        <v>66.454795539999992</v>
      </c>
      <c r="Q22" s="86" t="s">
        <v>81</v>
      </c>
      <c r="R22" s="86" t="s">
        <v>78</v>
      </c>
    </row>
    <row r="23" spans="3:19" ht="39" thickBot="1" x14ac:dyDescent="0.45">
      <c r="C23" s="31" t="s">
        <v>67</v>
      </c>
      <c r="D23" s="32" t="s">
        <v>82</v>
      </c>
      <c r="E23" s="33" t="s">
        <v>83</v>
      </c>
      <c r="F23" s="67">
        <v>2031</v>
      </c>
      <c r="G23" s="60">
        <v>2026</v>
      </c>
      <c r="H23" s="48">
        <v>0.30358758999999996</v>
      </c>
      <c r="I23" s="64">
        <v>0.17020303000000003</v>
      </c>
      <c r="J23" s="65">
        <f t="shared" si="2"/>
        <v>0.13338455999999993</v>
      </c>
      <c r="K23" s="48">
        <v>0.88589302999999986</v>
      </c>
      <c r="L23" s="71">
        <v>26.012313539999994</v>
      </c>
      <c r="M23" s="51">
        <v>18.48</v>
      </c>
      <c r="N23" s="65">
        <f t="shared" si="3"/>
        <v>8.4182065699999917</v>
      </c>
      <c r="O23" s="66">
        <v>19.432225709999997</v>
      </c>
      <c r="P23" s="92">
        <v>19.432225709999997</v>
      </c>
      <c r="Q23" s="77" t="s">
        <v>33</v>
      </c>
      <c r="R23" s="77" t="s">
        <v>78</v>
      </c>
    </row>
    <row r="24" spans="3:19" ht="90.45" thickBot="1" x14ac:dyDescent="0.45">
      <c r="C24" s="23" t="s">
        <v>84</v>
      </c>
      <c r="D24" s="24" t="s">
        <v>85</v>
      </c>
      <c r="E24" s="36" t="s">
        <v>86</v>
      </c>
      <c r="F24" s="54">
        <v>2029</v>
      </c>
      <c r="G24" s="54">
        <v>2027</v>
      </c>
      <c r="H24" s="55">
        <v>0.45763348999999998</v>
      </c>
      <c r="I24" s="37">
        <v>2.4053107499999999</v>
      </c>
      <c r="J24" s="56">
        <f t="shared" si="2"/>
        <v>-1.9476772599999999</v>
      </c>
      <c r="K24" s="55">
        <v>2.7544887999999998</v>
      </c>
      <c r="L24" s="70">
        <v>100.35977697999998</v>
      </c>
      <c r="M24" s="57">
        <v>138.30000000000001</v>
      </c>
      <c r="N24" s="56">
        <f t="shared" si="3"/>
        <v>-35.185734220000029</v>
      </c>
      <c r="O24" s="58">
        <v>111.41154372</v>
      </c>
      <c r="P24" s="58">
        <v>111.41154372</v>
      </c>
      <c r="Q24" s="86" t="s">
        <v>33</v>
      </c>
      <c r="R24" s="86" t="s">
        <v>87</v>
      </c>
    </row>
    <row r="25" spans="3:19" ht="103.3" thickBot="1" x14ac:dyDescent="0.45">
      <c r="C25" s="19" t="s">
        <v>84</v>
      </c>
      <c r="D25" s="22" t="s">
        <v>88</v>
      </c>
      <c r="E25" s="21" t="s">
        <v>89</v>
      </c>
      <c r="F25" s="85">
        <v>2032</v>
      </c>
      <c r="G25" s="22" t="s">
        <v>90</v>
      </c>
      <c r="H25" s="48">
        <v>0.11031603999999999</v>
      </c>
      <c r="I25" s="49">
        <v>0.25398806000000002</v>
      </c>
      <c r="J25" s="50">
        <f t="shared" si="2"/>
        <v>-0.14367202000000001</v>
      </c>
      <c r="K25" s="48">
        <v>0.4838118500000001</v>
      </c>
      <c r="L25" s="51">
        <v>11.774224739999998</v>
      </c>
      <c r="M25" s="51">
        <v>10.17</v>
      </c>
      <c r="N25" s="50">
        <f t="shared" si="3"/>
        <v>2.088036589999998</v>
      </c>
      <c r="O25" s="66">
        <v>12.482455010000004</v>
      </c>
      <c r="P25" s="91">
        <v>12.482455010000004</v>
      </c>
      <c r="Q25" s="77" t="s">
        <v>91</v>
      </c>
      <c r="R25" s="77" t="s">
        <v>92</v>
      </c>
    </row>
    <row r="26" spans="3:19" ht="64.75" thickBot="1" x14ac:dyDescent="0.45">
      <c r="C26" s="23" t="s">
        <v>84</v>
      </c>
      <c r="D26" s="24" t="s">
        <v>93</v>
      </c>
      <c r="E26" s="25" t="s">
        <v>94</v>
      </c>
      <c r="F26" s="54">
        <v>2031</v>
      </c>
      <c r="G26" s="54">
        <v>2027</v>
      </c>
      <c r="H26" s="55">
        <v>0.42644645999999997</v>
      </c>
      <c r="I26" s="37">
        <v>2.8160207600000002</v>
      </c>
      <c r="J26" s="56">
        <f t="shared" si="2"/>
        <v>-2.3895743000000005</v>
      </c>
      <c r="K26" s="55">
        <v>2.4394948500000044</v>
      </c>
      <c r="L26" s="70">
        <v>142.72216469999989</v>
      </c>
      <c r="M26" s="57">
        <v>135.94</v>
      </c>
      <c r="N26" s="59">
        <f t="shared" si="3"/>
        <v>9.221659549999913</v>
      </c>
      <c r="O26" s="59">
        <v>166.29434849</v>
      </c>
      <c r="P26" s="59">
        <v>166.29434849</v>
      </c>
      <c r="Q26" s="86" t="s">
        <v>98</v>
      </c>
      <c r="R26" s="86" t="s">
        <v>95</v>
      </c>
      <c r="S26" s="94"/>
    </row>
    <row r="27" spans="3:19" ht="90.45" thickBot="1" x14ac:dyDescent="0.45">
      <c r="C27" s="19" t="s">
        <v>84</v>
      </c>
      <c r="D27" s="20" t="s">
        <v>96</v>
      </c>
      <c r="E27" s="21" t="s">
        <v>97</v>
      </c>
      <c r="F27" s="22">
        <v>2031</v>
      </c>
      <c r="G27" s="22">
        <v>2029</v>
      </c>
      <c r="H27" s="48">
        <v>0.18454701000000001</v>
      </c>
      <c r="I27" s="49">
        <v>0.58172477999999994</v>
      </c>
      <c r="J27" s="50">
        <f t="shared" si="2"/>
        <v>-0.39717776999999993</v>
      </c>
      <c r="K27" s="48">
        <v>1.1154977399999999</v>
      </c>
      <c r="L27" s="51">
        <v>79.373724880000012</v>
      </c>
      <c r="M27" s="51">
        <v>74.61</v>
      </c>
      <c r="N27" s="50">
        <f t="shared" si="3"/>
        <v>5.8792226200000073</v>
      </c>
      <c r="O27" s="50">
        <v>87.595210950000009</v>
      </c>
      <c r="P27" s="50">
        <v>87.595210950000009</v>
      </c>
      <c r="Q27" s="77" t="s">
        <v>98</v>
      </c>
      <c r="R27" s="77" t="s">
        <v>99</v>
      </c>
    </row>
    <row r="28" spans="3:19" ht="77.599999999999994" thickBot="1" x14ac:dyDescent="0.45">
      <c r="C28" s="23" t="s">
        <v>84</v>
      </c>
      <c r="D28" s="24" t="s">
        <v>100</v>
      </c>
      <c r="E28" s="36" t="s">
        <v>101</v>
      </c>
      <c r="F28" s="53">
        <v>2031</v>
      </c>
      <c r="G28" s="54">
        <v>2029</v>
      </c>
      <c r="H28" s="55">
        <v>0.28355315999999997</v>
      </c>
      <c r="I28" s="37">
        <v>0.38594773999999998</v>
      </c>
      <c r="J28" s="56">
        <f t="shared" si="2"/>
        <v>-0.10239458000000001</v>
      </c>
      <c r="K28" s="55">
        <v>1.3089820599999999</v>
      </c>
      <c r="L28" s="70">
        <v>80.050708300000011</v>
      </c>
      <c r="M28" s="57">
        <v>74.61</v>
      </c>
      <c r="N28" s="56">
        <f t="shared" si="3"/>
        <v>6.7496903600000167</v>
      </c>
      <c r="O28" s="56">
        <v>87.663084349999991</v>
      </c>
      <c r="P28" s="56">
        <v>87.663084349999991</v>
      </c>
      <c r="Q28" s="86" t="s">
        <v>102</v>
      </c>
      <c r="R28" s="86" t="s">
        <v>99</v>
      </c>
    </row>
    <row r="29" spans="3:19" ht="39" thickBot="1" x14ac:dyDescent="0.45">
      <c r="C29" s="31" t="s">
        <v>103</v>
      </c>
      <c r="D29" s="32" t="s">
        <v>104</v>
      </c>
      <c r="E29" s="35" t="s">
        <v>105</v>
      </c>
      <c r="F29" s="85">
        <v>2031</v>
      </c>
      <c r="G29" s="60">
        <v>2029</v>
      </c>
      <c r="H29" s="48">
        <v>0.68539564999999991</v>
      </c>
      <c r="I29" s="64">
        <v>1.96079369</v>
      </c>
      <c r="J29" s="65">
        <f t="shared" si="2"/>
        <v>-1.2753980400000002</v>
      </c>
      <c r="K29" s="48">
        <v>1.9038433699999999</v>
      </c>
      <c r="L29" s="71">
        <v>85.991031620000001</v>
      </c>
      <c r="M29" s="51">
        <v>93.05</v>
      </c>
      <c r="N29" s="65">
        <f t="shared" si="3"/>
        <v>-5.1551250099999919</v>
      </c>
      <c r="O29" s="66">
        <v>95.040762500000014</v>
      </c>
      <c r="P29" s="91">
        <v>95.040762500000014</v>
      </c>
      <c r="Q29" s="77" t="s">
        <v>98</v>
      </c>
      <c r="R29" s="77" t="s">
        <v>106</v>
      </c>
    </row>
    <row r="30" spans="3:19" ht="39" thickBot="1" x14ac:dyDescent="0.45">
      <c r="C30" s="23" t="s">
        <v>107</v>
      </c>
      <c r="D30" s="24" t="s">
        <v>108</v>
      </c>
      <c r="E30" s="36" t="s">
        <v>109</v>
      </c>
      <c r="F30" s="54">
        <v>2031</v>
      </c>
      <c r="G30" s="54">
        <v>2030</v>
      </c>
      <c r="H30" s="55">
        <v>0.41884616999999996</v>
      </c>
      <c r="I30" s="104">
        <v>1.8283137599999999</v>
      </c>
      <c r="J30" s="56">
        <f t="shared" si="2"/>
        <v>-1.40946759</v>
      </c>
      <c r="K30" s="55">
        <v>1.9394016699999996</v>
      </c>
      <c r="L30" s="70">
        <v>157.81407350000001</v>
      </c>
      <c r="M30" s="57">
        <v>156.81</v>
      </c>
      <c r="N30" s="59">
        <f t="shared" si="3"/>
        <v>2.9434751699999993</v>
      </c>
      <c r="O30" s="59">
        <v>159.78690825000001</v>
      </c>
      <c r="P30" s="59">
        <v>159.78690825000001</v>
      </c>
      <c r="Q30" s="86" t="s">
        <v>110</v>
      </c>
      <c r="R30" s="86" t="s">
        <v>111</v>
      </c>
    </row>
    <row r="31" spans="3:19" ht="51.9" thickBot="1" x14ac:dyDescent="0.45">
      <c r="C31" s="19" t="s">
        <v>112</v>
      </c>
      <c r="D31" s="20" t="s">
        <v>113</v>
      </c>
      <c r="E31" s="21" t="s">
        <v>114</v>
      </c>
      <c r="F31" s="22">
        <v>2030</v>
      </c>
      <c r="G31" s="22">
        <v>2029</v>
      </c>
      <c r="H31" s="48">
        <v>0.45255219999999996</v>
      </c>
      <c r="I31" s="49">
        <v>2.1550599199999998</v>
      </c>
      <c r="J31" s="50">
        <f t="shared" si="2"/>
        <v>-1.7025077199999998</v>
      </c>
      <c r="K31" s="48">
        <v>2.5689531499999996</v>
      </c>
      <c r="L31" s="51">
        <v>90.267983390000012</v>
      </c>
      <c r="M31" s="51">
        <v>89.39</v>
      </c>
      <c r="N31" s="50">
        <f t="shared" si="3"/>
        <v>3.44693654000001</v>
      </c>
      <c r="O31" s="52">
        <v>91.350129070000008</v>
      </c>
      <c r="P31" s="92">
        <v>91.350129070000008</v>
      </c>
      <c r="Q31" s="77" t="s">
        <v>115</v>
      </c>
      <c r="R31" s="77" t="s">
        <v>116</v>
      </c>
    </row>
    <row r="32" spans="3:19" ht="51.9" thickBot="1" x14ac:dyDescent="0.45">
      <c r="C32" s="23" t="s">
        <v>117</v>
      </c>
      <c r="D32" s="24" t="s">
        <v>118</v>
      </c>
      <c r="E32" s="36" t="s">
        <v>119</v>
      </c>
      <c r="F32" s="54" t="s">
        <v>120</v>
      </c>
      <c r="G32" s="54">
        <v>2026</v>
      </c>
      <c r="H32" s="55">
        <v>1.1738990000000001E-2</v>
      </c>
      <c r="I32" s="37">
        <v>0.50307449999999998</v>
      </c>
      <c r="J32" s="56">
        <f t="shared" si="2"/>
        <v>-0.49133550999999998</v>
      </c>
      <c r="K32" s="55">
        <v>0.40766592999999995</v>
      </c>
      <c r="L32" s="70">
        <v>0</v>
      </c>
      <c r="M32" s="57">
        <v>8.1999999999999993</v>
      </c>
      <c r="N32" s="59">
        <f t="shared" si="3"/>
        <v>-7.792334069999999</v>
      </c>
      <c r="O32" s="59">
        <v>12.27267629</v>
      </c>
      <c r="P32" s="59">
        <v>0.40766592999999995</v>
      </c>
      <c r="Q32" s="86" t="s">
        <v>296</v>
      </c>
      <c r="R32" s="86"/>
    </row>
    <row r="33" spans="3:18" ht="39" thickBot="1" x14ac:dyDescent="0.45">
      <c r="C33" s="19" t="s">
        <v>117</v>
      </c>
      <c r="D33" s="20" t="s">
        <v>121</v>
      </c>
      <c r="E33" s="21" t="s">
        <v>122</v>
      </c>
      <c r="F33" s="60">
        <v>2027</v>
      </c>
      <c r="G33" s="22">
        <v>2026</v>
      </c>
      <c r="H33" s="48">
        <v>0.29667464999999998</v>
      </c>
      <c r="I33" s="49">
        <v>0.5766562999999999</v>
      </c>
      <c r="J33" s="50">
        <f t="shared" si="2"/>
        <v>-0.27998164999999992</v>
      </c>
      <c r="K33" s="48">
        <v>1.0476933599999996</v>
      </c>
      <c r="L33" s="51">
        <v>26.870270560000002</v>
      </c>
      <c r="M33" s="51">
        <v>21.84</v>
      </c>
      <c r="N33" s="50">
        <f t="shared" si="3"/>
        <v>6.077963920000002</v>
      </c>
      <c r="O33" s="50">
        <v>27.797706600000009</v>
      </c>
      <c r="P33" s="50">
        <v>27.797706600000009</v>
      </c>
      <c r="Q33" s="77" t="s">
        <v>123</v>
      </c>
      <c r="R33" s="77" t="s">
        <v>124</v>
      </c>
    </row>
    <row r="34" spans="3:18" ht="77.599999999999994" thickBot="1" x14ac:dyDescent="0.45">
      <c r="C34" s="23" t="s">
        <v>117</v>
      </c>
      <c r="D34" s="24" t="s">
        <v>125</v>
      </c>
      <c r="E34" s="36" t="s">
        <v>126</v>
      </c>
      <c r="F34" s="54">
        <v>2027</v>
      </c>
      <c r="G34" s="54">
        <v>2026</v>
      </c>
      <c r="H34" s="55">
        <v>0.35037716000000002</v>
      </c>
      <c r="I34" s="37">
        <v>2.2605589100000003</v>
      </c>
      <c r="J34" s="56">
        <f t="shared" si="2"/>
        <v>-1.9101817500000002</v>
      </c>
      <c r="K34" s="55">
        <v>1.2646633900000004</v>
      </c>
      <c r="L34" s="72">
        <v>49.493101100000011</v>
      </c>
      <c r="M34" s="68">
        <v>42.75</v>
      </c>
      <c r="N34" s="59">
        <f t="shared" si="3"/>
        <v>8.0077644900000138</v>
      </c>
      <c r="O34" s="59">
        <v>61.289271039999988</v>
      </c>
      <c r="P34" s="59">
        <v>61.289271039999988</v>
      </c>
      <c r="Q34" s="86" t="s">
        <v>123</v>
      </c>
      <c r="R34" s="86" t="s">
        <v>124</v>
      </c>
    </row>
    <row r="35" spans="3:18" ht="39" thickBot="1" x14ac:dyDescent="0.45">
      <c r="C35" s="19" t="s">
        <v>117</v>
      </c>
      <c r="D35" s="20" t="s">
        <v>127</v>
      </c>
      <c r="E35" s="21" t="s">
        <v>128</v>
      </c>
      <c r="F35" s="60">
        <v>2027</v>
      </c>
      <c r="G35" s="22">
        <v>2026</v>
      </c>
      <c r="H35" s="48">
        <v>0.74503367999999992</v>
      </c>
      <c r="I35" s="49">
        <v>0.36519995</v>
      </c>
      <c r="J35" s="50">
        <f t="shared" si="2"/>
        <v>0.37983372999999993</v>
      </c>
      <c r="K35" s="48">
        <v>1.5080872399999998</v>
      </c>
      <c r="L35" s="51">
        <v>33.433562680000009</v>
      </c>
      <c r="M35" s="51">
        <v>30.97</v>
      </c>
      <c r="N35" s="50">
        <f t="shared" si="3"/>
        <v>3.9716499200000115</v>
      </c>
      <c r="O35" s="50">
        <v>38.909633000000014</v>
      </c>
      <c r="P35" s="50">
        <v>38.909633000000014</v>
      </c>
      <c r="Q35" s="77" t="s">
        <v>297</v>
      </c>
      <c r="R35" s="77" t="s">
        <v>124</v>
      </c>
    </row>
    <row r="36" spans="3:18" ht="90.45" thickBot="1" x14ac:dyDescent="0.45">
      <c r="C36" s="28" t="s">
        <v>117</v>
      </c>
      <c r="D36" s="87" t="s">
        <v>129</v>
      </c>
      <c r="E36" s="30" t="s">
        <v>130</v>
      </c>
      <c r="F36" s="53">
        <v>2033</v>
      </c>
      <c r="G36" s="53">
        <v>2028</v>
      </c>
      <c r="H36" s="55">
        <v>0.18686856000000002</v>
      </c>
      <c r="I36" s="61">
        <v>0.34846743999999996</v>
      </c>
      <c r="J36" s="62">
        <f t="shared" si="2"/>
        <v>-0.16159887999999994</v>
      </c>
      <c r="K36" s="55">
        <v>0.66562383000000003</v>
      </c>
      <c r="L36" s="57">
        <v>10.839372040000002</v>
      </c>
      <c r="M36" s="57">
        <v>9.1999999999999993</v>
      </c>
      <c r="N36" s="62">
        <f t="shared" si="3"/>
        <v>2.3049958700000026</v>
      </c>
      <c r="O36" s="58">
        <v>10.011440309999996</v>
      </c>
      <c r="P36" s="93">
        <v>10.011440309999996</v>
      </c>
      <c r="Q36" s="86" t="s">
        <v>131</v>
      </c>
      <c r="R36" s="86" t="s">
        <v>132</v>
      </c>
    </row>
    <row r="37" spans="3:18" ht="39" thickBot="1" x14ac:dyDescent="0.45">
      <c r="C37" s="19" t="s">
        <v>133</v>
      </c>
      <c r="D37" s="20" t="s">
        <v>134</v>
      </c>
      <c r="E37" s="21" t="s">
        <v>135</v>
      </c>
      <c r="F37" s="85">
        <v>2031</v>
      </c>
      <c r="G37" s="22">
        <v>2030</v>
      </c>
      <c r="H37" s="48">
        <v>0.52481355000000007</v>
      </c>
      <c r="I37" s="49">
        <v>0.45498509999999998</v>
      </c>
      <c r="J37" s="50">
        <f t="shared" si="2"/>
        <v>6.9828450000000097E-2</v>
      </c>
      <c r="K37" s="48">
        <v>1.93747399</v>
      </c>
      <c r="L37" s="51">
        <v>51.59159340999998</v>
      </c>
      <c r="M37" s="51">
        <v>39</v>
      </c>
      <c r="N37" s="50">
        <f t="shared" si="3"/>
        <v>14.529067399999981</v>
      </c>
      <c r="O37" s="52">
        <v>57.20847469000001</v>
      </c>
      <c r="P37" s="89">
        <v>53.529067399999974</v>
      </c>
      <c r="Q37" s="77" t="s">
        <v>136</v>
      </c>
      <c r="R37" s="77" t="s">
        <v>137</v>
      </c>
    </row>
    <row r="38" spans="3:18" x14ac:dyDescent="0.4">
      <c r="C38" s="75" t="s">
        <v>138</v>
      </c>
      <c r="D38" s="75"/>
      <c r="E38" s="74"/>
      <c r="F38" s="74"/>
      <c r="G38" s="74"/>
      <c r="H38" s="83">
        <v>6.7813199999999995E-3</v>
      </c>
      <c r="I38" s="83">
        <v>1.39802E-2</v>
      </c>
      <c r="J38" s="83"/>
      <c r="K38" s="83">
        <v>0.14187791999999999</v>
      </c>
      <c r="L38" s="83">
        <v>2.0450719999999998</v>
      </c>
      <c r="M38" s="74"/>
      <c r="N38" s="74"/>
      <c r="O38" s="115">
        <f>SUM(O5:O37)</f>
        <v>2469.9232260200006</v>
      </c>
      <c r="P38" s="115">
        <f>SUM(P5:P37)</f>
        <v>2412.0091416299997</v>
      </c>
      <c r="Q38" s="101"/>
      <c r="R38" s="101"/>
    </row>
    <row r="39" spans="3:18" x14ac:dyDescent="0.4">
      <c r="C39" s="75" t="s">
        <v>139</v>
      </c>
      <c r="D39" s="74"/>
      <c r="E39" s="74"/>
      <c r="F39" s="74"/>
      <c r="G39" s="74"/>
      <c r="H39" s="83">
        <v>0</v>
      </c>
      <c r="I39" s="83">
        <v>0</v>
      </c>
      <c r="J39" s="83"/>
      <c r="K39" s="83">
        <v>0</v>
      </c>
      <c r="L39" s="83">
        <v>0</v>
      </c>
      <c r="M39" s="74"/>
      <c r="N39" s="74"/>
      <c r="O39" s="74"/>
      <c r="P39" s="74"/>
      <c r="Q39" s="101"/>
      <c r="R39" s="101"/>
    </row>
    <row r="40" spans="3:18" x14ac:dyDescent="0.4">
      <c r="C40" s="76" t="s">
        <v>140</v>
      </c>
      <c r="D40" s="73"/>
      <c r="E40" s="73"/>
      <c r="F40" s="73"/>
      <c r="G40" s="73"/>
      <c r="H40" s="83">
        <v>0</v>
      </c>
      <c r="I40" s="83">
        <v>0</v>
      </c>
      <c r="J40" s="83"/>
      <c r="K40" s="83">
        <v>0</v>
      </c>
      <c r="L40" s="83">
        <v>0</v>
      </c>
      <c r="M40" s="73"/>
      <c r="N40" s="73"/>
      <c r="O40" s="73"/>
      <c r="P40" s="74"/>
      <c r="Q40" s="102"/>
      <c r="R40" s="102"/>
    </row>
    <row r="41" spans="3:18" x14ac:dyDescent="0.4">
      <c r="C41" s="76" t="s">
        <v>141</v>
      </c>
      <c r="D41" s="73"/>
      <c r="E41" s="73"/>
      <c r="F41" s="73"/>
      <c r="G41" s="73"/>
      <c r="H41" s="82"/>
      <c r="I41" s="82"/>
      <c r="J41" s="73"/>
      <c r="K41" s="82"/>
      <c r="L41" s="73"/>
      <c r="M41" s="73"/>
      <c r="N41" s="73"/>
      <c r="O41" s="73"/>
      <c r="P41" s="74"/>
      <c r="Q41" s="102"/>
      <c r="R41" s="102"/>
    </row>
    <row r="42" spans="3:18" x14ac:dyDescent="0.4">
      <c r="C42" s="76" t="s">
        <v>142</v>
      </c>
      <c r="D42" s="73"/>
      <c r="E42" s="73"/>
      <c r="F42" s="73"/>
      <c r="G42" s="73"/>
      <c r="H42" s="73"/>
      <c r="I42" s="73"/>
      <c r="J42" s="73"/>
      <c r="K42" s="73"/>
      <c r="L42" s="73"/>
      <c r="M42" s="73"/>
      <c r="N42" s="73"/>
      <c r="O42" s="73"/>
      <c r="P42" s="73"/>
      <c r="Q42" s="102"/>
      <c r="R42" s="102"/>
    </row>
    <row r="43" spans="3:18" x14ac:dyDescent="0.4">
      <c r="C43" s="76" t="s">
        <v>143</v>
      </c>
      <c r="D43" s="73"/>
      <c r="E43" s="73"/>
      <c r="F43" s="73"/>
      <c r="G43" s="73"/>
      <c r="H43" s="73"/>
      <c r="I43" s="73"/>
      <c r="J43" s="73"/>
      <c r="K43" s="73"/>
      <c r="L43" s="73"/>
      <c r="M43" s="73"/>
      <c r="N43" s="73"/>
      <c r="O43" s="73"/>
      <c r="P43" s="73"/>
      <c r="Q43" s="102"/>
      <c r="R43" s="102"/>
    </row>
    <row r="44" spans="3:18" x14ac:dyDescent="0.4">
      <c r="C44" s="76" t="s">
        <v>144</v>
      </c>
      <c r="D44" s="73"/>
      <c r="E44" s="73"/>
      <c r="F44" s="73"/>
      <c r="G44" s="73"/>
      <c r="H44" s="73"/>
      <c r="I44" s="73"/>
      <c r="J44" s="73"/>
      <c r="K44" s="73"/>
      <c r="L44" s="73"/>
      <c r="M44" s="73"/>
      <c r="N44" s="73"/>
      <c r="O44" s="73"/>
      <c r="P44" s="73"/>
      <c r="Q44" s="102"/>
      <c r="R44" s="102"/>
    </row>
    <row r="46" spans="3:18" x14ac:dyDescent="0.4">
      <c r="E46" s="27"/>
      <c r="F46" s="27"/>
    </row>
  </sheetData>
  <autoFilter ref="B4:R44" xr:uid="{F6CA48DE-4F7D-4B23-ABBB-73B9BEF11EB0}"/>
  <mergeCells count="2">
    <mergeCell ref="K3:N3"/>
    <mergeCell ref="H3:J3"/>
  </mergeCells>
  <pageMargins left="0.7" right="0.7"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3CD9-7630-4490-B3C3-A36D544410D6}">
  <dimension ref="A1:D36"/>
  <sheetViews>
    <sheetView workbookViewId="0">
      <selection activeCell="C17" sqref="C17"/>
    </sheetView>
  </sheetViews>
  <sheetFormatPr defaultColWidth="9.15234375" defaultRowHeight="14.6" x14ac:dyDescent="0.4"/>
  <cols>
    <col min="1" max="1" width="19" bestFit="1" customWidth="1"/>
    <col min="2" max="2" width="19.15234375" bestFit="1" customWidth="1"/>
    <col min="3" max="3" width="11.15234375" bestFit="1" customWidth="1"/>
    <col min="4" max="4" width="10.53515625" style="34" bestFit="1" customWidth="1"/>
    <col min="7" max="7" width="10.15234375" bestFit="1" customWidth="1"/>
  </cols>
  <sheetData>
    <row r="1" spans="1:4" x14ac:dyDescent="0.4">
      <c r="A1" t="s">
        <v>145</v>
      </c>
      <c r="B1" t="s">
        <v>146</v>
      </c>
      <c r="C1" t="s">
        <v>147</v>
      </c>
      <c r="D1" s="34" t="s">
        <v>148</v>
      </c>
    </row>
    <row r="2" spans="1:4" x14ac:dyDescent="0.4">
      <c r="A2" t="s">
        <v>149</v>
      </c>
      <c r="B2" t="s">
        <v>150</v>
      </c>
      <c r="C2" t="s">
        <v>151</v>
      </c>
      <c r="D2" s="34" t="str">
        <f>LEFT(C2,9)</f>
        <v>29-Jun-29</v>
      </c>
    </row>
    <row r="3" spans="1:4" x14ac:dyDescent="0.4">
      <c r="A3" t="s">
        <v>152</v>
      </c>
      <c r="B3" t="s">
        <v>150</v>
      </c>
      <c r="C3" t="s">
        <v>153</v>
      </c>
      <c r="D3" s="34">
        <v>47763</v>
      </c>
    </row>
    <row r="4" spans="1:4" x14ac:dyDescent="0.4">
      <c r="A4" t="s">
        <v>154</v>
      </c>
      <c r="B4" t="s">
        <v>150</v>
      </c>
      <c r="C4" t="s">
        <v>155</v>
      </c>
      <c r="D4" s="34">
        <v>47641</v>
      </c>
    </row>
    <row r="5" spans="1:4" x14ac:dyDescent="0.4">
      <c r="A5" t="s">
        <v>156</v>
      </c>
      <c r="B5" t="s">
        <v>150</v>
      </c>
      <c r="C5" t="s">
        <v>157</v>
      </c>
      <c r="D5" s="34">
        <v>47805</v>
      </c>
    </row>
    <row r="6" spans="1:4" x14ac:dyDescent="0.4">
      <c r="A6" t="s">
        <v>158</v>
      </c>
      <c r="B6" t="s">
        <v>150</v>
      </c>
      <c r="C6" t="s">
        <v>159</v>
      </c>
      <c r="D6" s="34" t="str">
        <f t="shared" ref="D6:D14" si="0">LEFT(C6,9)</f>
        <v>07-Jan-27</v>
      </c>
    </row>
    <row r="7" spans="1:4" x14ac:dyDescent="0.4">
      <c r="A7" t="s">
        <v>160</v>
      </c>
      <c r="B7" t="s">
        <v>150</v>
      </c>
      <c r="C7" t="s">
        <v>161</v>
      </c>
      <c r="D7" s="34" t="str">
        <f t="shared" si="0"/>
        <v>30-Jun-27</v>
      </c>
    </row>
    <row r="8" spans="1:4" x14ac:dyDescent="0.4">
      <c r="A8" t="s">
        <v>162</v>
      </c>
      <c r="B8" t="s">
        <v>150</v>
      </c>
      <c r="C8" t="s">
        <v>163</v>
      </c>
      <c r="D8" s="34" t="str">
        <f t="shared" si="0"/>
        <v>08-Dec-28</v>
      </c>
    </row>
    <row r="9" spans="1:4" x14ac:dyDescent="0.4">
      <c r="A9" t="s">
        <v>164</v>
      </c>
      <c r="B9" t="s">
        <v>150</v>
      </c>
      <c r="C9" t="s">
        <v>165</v>
      </c>
      <c r="D9" s="34" t="str">
        <f t="shared" si="0"/>
        <v>25-Apr-29</v>
      </c>
    </row>
    <row r="10" spans="1:4" x14ac:dyDescent="0.4">
      <c r="A10" t="s">
        <v>166</v>
      </c>
      <c r="B10" t="s">
        <v>150</v>
      </c>
      <c r="C10" t="s">
        <v>163</v>
      </c>
      <c r="D10" s="34" t="str">
        <f t="shared" si="0"/>
        <v>08-Dec-28</v>
      </c>
    </row>
    <row r="11" spans="1:4" x14ac:dyDescent="0.4">
      <c r="A11" t="s">
        <v>167</v>
      </c>
      <c r="B11" t="s">
        <v>150</v>
      </c>
      <c r="C11" t="s">
        <v>168</v>
      </c>
      <c r="D11" s="34" t="str">
        <f t="shared" si="0"/>
        <v>13-Oct-28</v>
      </c>
    </row>
    <row r="12" spans="1:4" x14ac:dyDescent="0.4">
      <c r="A12" t="s">
        <v>169</v>
      </c>
      <c r="B12" t="s">
        <v>150</v>
      </c>
      <c r="C12" t="s">
        <v>170</v>
      </c>
      <c r="D12" s="34" t="str">
        <f t="shared" si="0"/>
        <v>17-Oct-28</v>
      </c>
    </row>
    <row r="13" spans="1:4" x14ac:dyDescent="0.4">
      <c r="A13" t="s">
        <v>171</v>
      </c>
      <c r="B13" t="s">
        <v>150</v>
      </c>
      <c r="C13" t="s">
        <v>172</v>
      </c>
      <c r="D13" s="34" t="str">
        <f t="shared" si="0"/>
        <v>11-Oct-29</v>
      </c>
    </row>
    <row r="14" spans="1:4" x14ac:dyDescent="0.4">
      <c r="A14" t="s">
        <v>173</v>
      </c>
      <c r="B14" t="s">
        <v>150</v>
      </c>
      <c r="C14" t="s">
        <v>174</v>
      </c>
      <c r="D14" s="34" t="str">
        <f t="shared" si="0"/>
        <v>10-May-28</v>
      </c>
    </row>
    <row r="15" spans="1:4" x14ac:dyDescent="0.4">
      <c r="A15" t="s">
        <v>175</v>
      </c>
      <c r="B15" t="s">
        <v>150</v>
      </c>
      <c r="C15" t="s">
        <v>176</v>
      </c>
      <c r="D15" s="34">
        <v>47574</v>
      </c>
    </row>
    <row r="16" spans="1:4" x14ac:dyDescent="0.4">
      <c r="A16" t="s">
        <v>177</v>
      </c>
      <c r="B16" t="s">
        <v>150</v>
      </c>
      <c r="C16" t="s">
        <v>178</v>
      </c>
      <c r="D16" s="34">
        <v>47522</v>
      </c>
    </row>
    <row r="17" spans="1:4" x14ac:dyDescent="0.4">
      <c r="A17" t="s">
        <v>179</v>
      </c>
      <c r="B17" t="s">
        <v>150</v>
      </c>
      <c r="C17" t="s">
        <v>163</v>
      </c>
      <c r="D17" s="34" t="str">
        <f t="shared" ref="D17:D22" si="1">LEFT(C17,9)</f>
        <v>08-Dec-28</v>
      </c>
    </row>
    <row r="18" spans="1:4" x14ac:dyDescent="0.4">
      <c r="A18" t="s">
        <v>180</v>
      </c>
      <c r="B18" t="s">
        <v>150</v>
      </c>
      <c r="C18" t="s">
        <v>181</v>
      </c>
      <c r="D18" s="34" t="str">
        <f t="shared" si="1"/>
        <v>02-Jul-29</v>
      </c>
    </row>
    <row r="19" spans="1:4" x14ac:dyDescent="0.4">
      <c r="A19" t="s">
        <v>182</v>
      </c>
      <c r="B19" t="s">
        <v>150</v>
      </c>
      <c r="C19" t="s">
        <v>183</v>
      </c>
      <c r="D19" s="34" t="str">
        <f t="shared" si="1"/>
        <v>05-Mar-26</v>
      </c>
    </row>
    <row r="20" spans="1:4" x14ac:dyDescent="0.4">
      <c r="A20" t="s">
        <v>184</v>
      </c>
      <c r="B20" t="s">
        <v>150</v>
      </c>
      <c r="C20" t="s">
        <v>185</v>
      </c>
      <c r="D20" s="34" t="str">
        <f t="shared" si="1"/>
        <v>13-Aug-26</v>
      </c>
    </row>
    <row r="21" spans="1:4" x14ac:dyDescent="0.4">
      <c r="A21" t="s">
        <v>186</v>
      </c>
      <c r="B21" t="s">
        <v>150</v>
      </c>
      <c r="C21" t="s">
        <v>187</v>
      </c>
      <c r="D21" s="34" t="str">
        <f t="shared" si="1"/>
        <v>18-Dec-26</v>
      </c>
    </row>
    <row r="22" spans="1:4" x14ac:dyDescent="0.4">
      <c r="A22" t="s">
        <v>188</v>
      </c>
      <c r="B22" t="s">
        <v>150</v>
      </c>
      <c r="C22" t="s">
        <v>189</v>
      </c>
      <c r="D22" s="34" t="str">
        <f t="shared" si="1"/>
        <v>07-Oct-26</v>
      </c>
    </row>
    <row r="23" spans="1:4" x14ac:dyDescent="0.4">
      <c r="A23" t="s">
        <v>190</v>
      </c>
      <c r="B23" t="s">
        <v>150</v>
      </c>
      <c r="C23" t="s">
        <v>191</v>
      </c>
      <c r="D23" s="34">
        <v>47716</v>
      </c>
    </row>
    <row r="24" spans="1:4" x14ac:dyDescent="0.4">
      <c r="A24" t="s">
        <v>192</v>
      </c>
      <c r="B24" t="s">
        <v>148</v>
      </c>
      <c r="C24" t="s">
        <v>193</v>
      </c>
      <c r="D24" s="34" t="str">
        <f t="shared" ref="D24:D31" si="2">LEFT(C24,9)</f>
        <v>31-Jan-28</v>
      </c>
    </row>
    <row r="25" spans="1:4" x14ac:dyDescent="0.4">
      <c r="A25" t="s">
        <v>194</v>
      </c>
      <c r="B25" t="s">
        <v>148</v>
      </c>
      <c r="C25" t="s">
        <v>195</v>
      </c>
      <c r="D25" s="34" t="str">
        <f t="shared" si="2"/>
        <v>12-Jun-29</v>
      </c>
    </row>
    <row r="26" spans="1:4" x14ac:dyDescent="0.4">
      <c r="A26" t="s">
        <v>196</v>
      </c>
      <c r="B26" t="s">
        <v>148</v>
      </c>
      <c r="C26" t="s">
        <v>197</v>
      </c>
      <c r="D26" s="34" t="str">
        <f t="shared" si="2"/>
        <v>07-Nov-28</v>
      </c>
    </row>
    <row r="27" spans="1:4" x14ac:dyDescent="0.4">
      <c r="A27" t="s">
        <v>198</v>
      </c>
      <c r="B27" t="s">
        <v>148</v>
      </c>
      <c r="C27" t="s">
        <v>199</v>
      </c>
      <c r="D27" s="34" t="str">
        <f t="shared" si="2"/>
        <v>08-Nov-28</v>
      </c>
    </row>
    <row r="28" spans="1:4" x14ac:dyDescent="0.4">
      <c r="A28" t="s">
        <v>200</v>
      </c>
      <c r="B28" t="s">
        <v>150</v>
      </c>
      <c r="C28" t="s">
        <v>201</v>
      </c>
      <c r="D28" s="34" t="str">
        <f t="shared" si="2"/>
        <v>04-Apr-29</v>
      </c>
    </row>
    <row r="29" spans="1:4" x14ac:dyDescent="0.4">
      <c r="A29" t="s">
        <v>202</v>
      </c>
      <c r="B29" t="s">
        <v>148</v>
      </c>
      <c r="C29" t="s">
        <v>203</v>
      </c>
      <c r="D29" s="34" t="str">
        <f t="shared" si="2"/>
        <v>31-Jul-29</v>
      </c>
    </row>
    <row r="30" spans="1:4" x14ac:dyDescent="0.4">
      <c r="A30" t="s">
        <v>204</v>
      </c>
      <c r="B30" t="s">
        <v>148</v>
      </c>
      <c r="C30" t="s">
        <v>205</v>
      </c>
      <c r="D30" s="34" t="str">
        <f t="shared" si="2"/>
        <v>27-Sep-29</v>
      </c>
    </row>
    <row r="31" spans="1:4" x14ac:dyDescent="0.4">
      <c r="A31" t="s">
        <v>206</v>
      </c>
      <c r="B31" t="s">
        <v>148</v>
      </c>
      <c r="C31" t="s">
        <v>207</v>
      </c>
      <c r="D31" s="34" t="str">
        <f t="shared" si="2"/>
        <v>23-Jan-29</v>
      </c>
    </row>
    <row r="32" spans="1:4" x14ac:dyDescent="0.4">
      <c r="A32" t="s">
        <v>208</v>
      </c>
      <c r="B32" t="s">
        <v>148</v>
      </c>
      <c r="C32" t="s">
        <v>209</v>
      </c>
      <c r="D32" s="34">
        <v>47680</v>
      </c>
    </row>
    <row r="33" spans="1:4" x14ac:dyDescent="0.4">
      <c r="A33" t="s">
        <v>210</v>
      </c>
      <c r="B33" t="s">
        <v>148</v>
      </c>
      <c r="C33" t="s">
        <v>211</v>
      </c>
      <c r="D33" s="34" t="str">
        <f>LEFT(C33,9)</f>
        <v>07-Apr-31</v>
      </c>
    </row>
    <row r="34" spans="1:4" x14ac:dyDescent="0.4">
      <c r="A34" t="s">
        <v>210</v>
      </c>
      <c r="B34" t="s">
        <v>148</v>
      </c>
      <c r="C34" t="s">
        <v>212</v>
      </c>
      <c r="D34" s="34">
        <v>47667</v>
      </c>
    </row>
    <row r="35" spans="1:4" x14ac:dyDescent="0.4">
      <c r="A35" t="s">
        <v>213</v>
      </c>
      <c r="B35" t="s">
        <v>150</v>
      </c>
      <c r="C35" t="s">
        <v>214</v>
      </c>
      <c r="D35" s="34">
        <v>47603</v>
      </c>
    </row>
    <row r="36" spans="1:4" x14ac:dyDescent="0.4">
      <c r="A36" t="s">
        <v>215</v>
      </c>
      <c r="B36" t="s">
        <v>148</v>
      </c>
      <c r="C36" t="s">
        <v>216</v>
      </c>
      <c r="D36" s="34">
        <v>47834</v>
      </c>
    </row>
  </sheetData>
  <autoFilter ref="A1:D36" xr:uid="{94C53CD9-7630-4490-B3C3-A36D544410D6}">
    <sortState xmlns:xlrd2="http://schemas.microsoft.com/office/spreadsheetml/2017/richdata2" ref="A2:D65">
      <sortCondition ref="A1"/>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F9247-AB56-4090-A9FB-B13D9C697832}">
  <dimension ref="A1:BA36"/>
  <sheetViews>
    <sheetView topLeftCell="AA1" workbookViewId="0">
      <selection activeCell="B14" sqref="B14"/>
    </sheetView>
  </sheetViews>
  <sheetFormatPr defaultColWidth="9.15234375" defaultRowHeight="14.6" x14ac:dyDescent="0.4"/>
  <cols>
    <col min="1" max="1" width="57" style="39" bestFit="1" customWidth="1"/>
    <col min="2" max="2" width="35.3828125" style="39" bestFit="1" customWidth="1"/>
    <col min="3" max="3" width="20.53515625" style="39" bestFit="1" customWidth="1"/>
    <col min="4" max="4" width="6.53515625" style="39" bestFit="1" customWidth="1"/>
    <col min="5" max="5" width="4.84375" style="39" bestFit="1" customWidth="1"/>
    <col min="6" max="6" width="11.15234375" style="39" bestFit="1" customWidth="1"/>
    <col min="7" max="7" width="8.84375" style="39" bestFit="1" customWidth="1"/>
    <col min="8" max="8" width="9.3828125" style="39" bestFit="1" customWidth="1"/>
    <col min="9" max="9" width="15.53515625" style="39" bestFit="1" customWidth="1"/>
    <col min="10" max="10" width="16.3828125" style="39" bestFit="1" customWidth="1"/>
    <col min="11" max="11" width="14.53515625" style="39" bestFit="1" customWidth="1"/>
    <col min="12" max="12" width="7.3828125" style="39" bestFit="1" customWidth="1"/>
    <col min="13" max="13" width="7.53515625" style="39" bestFit="1" customWidth="1"/>
    <col min="14" max="14" width="6.53515625" style="39" bestFit="1" customWidth="1"/>
    <col min="15" max="15" width="4.84375" style="39" bestFit="1" customWidth="1"/>
    <col min="16" max="16" width="11.15234375" style="39" bestFit="1" customWidth="1"/>
    <col min="17" max="17" width="8.84375" style="39" bestFit="1" customWidth="1"/>
    <col min="18" max="18" width="9.3828125" style="39" bestFit="1" customWidth="1"/>
    <col min="19" max="19" width="15.53515625" style="39" bestFit="1" customWidth="1"/>
    <col min="20" max="20" width="16.3828125" style="39" bestFit="1" customWidth="1"/>
    <col min="21" max="21" width="14.53515625" style="39" bestFit="1" customWidth="1"/>
    <col min="22" max="22" width="7.3828125" style="39" bestFit="1" customWidth="1"/>
    <col min="23" max="23" width="7.53515625" style="39" bestFit="1" customWidth="1"/>
    <col min="24" max="24" width="6.53515625" style="39" bestFit="1" customWidth="1"/>
    <col min="25" max="25" width="4.84375" style="39" bestFit="1" customWidth="1"/>
    <col min="26" max="26" width="11.15234375" style="39" bestFit="1" customWidth="1"/>
    <col min="27" max="27" width="8.84375" style="39" bestFit="1" customWidth="1"/>
    <col min="28" max="28" width="9.3828125" style="39" bestFit="1" customWidth="1"/>
    <col min="29" max="29" width="15.53515625" style="39" bestFit="1" customWidth="1"/>
    <col min="30" max="30" width="16.3828125" style="39" bestFit="1" customWidth="1"/>
    <col min="31" max="31" width="14.53515625" style="39" bestFit="1" customWidth="1"/>
    <col min="32" max="32" width="7.3828125" style="39" bestFit="1" customWidth="1"/>
    <col min="33" max="34" width="7.53515625" style="39" bestFit="1" customWidth="1"/>
    <col min="35" max="35" width="4.84375" style="39" bestFit="1" customWidth="1"/>
    <col min="36" max="36" width="11.15234375" style="39" bestFit="1" customWidth="1"/>
    <col min="37" max="37" width="8.84375" style="39" bestFit="1" customWidth="1"/>
    <col min="38" max="38" width="9.3828125" style="39" bestFit="1" customWidth="1"/>
    <col min="39" max="39" width="15.53515625" style="39" bestFit="1" customWidth="1"/>
    <col min="40" max="40" width="16.3828125" style="39" bestFit="1" customWidth="1"/>
    <col min="41" max="41" width="14.53515625" style="39" bestFit="1" customWidth="1"/>
    <col min="42" max="42" width="7.3828125" style="39" bestFit="1" customWidth="1"/>
    <col min="43" max="43" width="7.53515625" style="39" bestFit="1" customWidth="1"/>
    <col min="44" max="44" width="9.15234375" style="39" bestFit="1" customWidth="1"/>
    <col min="45" max="16384" width="9.15234375" style="39"/>
  </cols>
  <sheetData>
    <row r="1" spans="1:53" x14ac:dyDescent="0.4">
      <c r="A1" s="111" t="s">
        <v>217</v>
      </c>
      <c r="B1" s="112"/>
      <c r="C1" s="112"/>
      <c r="D1" s="111" t="s">
        <v>218</v>
      </c>
      <c r="E1" s="111" t="s">
        <v>218</v>
      </c>
      <c r="F1" s="111" t="s">
        <v>218</v>
      </c>
      <c r="G1" s="111" t="s">
        <v>218</v>
      </c>
      <c r="H1" s="111" t="s">
        <v>218</v>
      </c>
      <c r="I1" s="111" t="s">
        <v>218</v>
      </c>
      <c r="J1" s="111" t="s">
        <v>218</v>
      </c>
      <c r="K1" s="111" t="s">
        <v>218</v>
      </c>
      <c r="L1" s="111" t="s">
        <v>218</v>
      </c>
      <c r="M1" s="111" t="s">
        <v>218</v>
      </c>
      <c r="N1" s="111" t="s">
        <v>219</v>
      </c>
      <c r="O1" s="111" t="s">
        <v>219</v>
      </c>
      <c r="P1" s="111" t="s">
        <v>219</v>
      </c>
      <c r="Q1" s="111" t="s">
        <v>219</v>
      </c>
      <c r="R1" s="111" t="s">
        <v>219</v>
      </c>
      <c r="S1" s="111" t="s">
        <v>219</v>
      </c>
      <c r="T1" s="111" t="s">
        <v>219</v>
      </c>
      <c r="U1" s="111" t="s">
        <v>219</v>
      </c>
      <c r="V1" s="111" t="s">
        <v>219</v>
      </c>
      <c r="W1" s="111" t="s">
        <v>219</v>
      </c>
      <c r="X1" s="111" t="s">
        <v>220</v>
      </c>
      <c r="Y1" s="111" t="s">
        <v>220</v>
      </c>
      <c r="Z1" s="111" t="s">
        <v>220</v>
      </c>
      <c r="AA1" s="111" t="s">
        <v>220</v>
      </c>
      <c r="AB1" s="111" t="s">
        <v>220</v>
      </c>
      <c r="AC1" s="111" t="s">
        <v>220</v>
      </c>
      <c r="AD1" s="111" t="s">
        <v>220</v>
      </c>
      <c r="AE1" s="111" t="s">
        <v>220</v>
      </c>
      <c r="AF1" s="111" t="s">
        <v>220</v>
      </c>
      <c r="AG1" s="111" t="s">
        <v>220</v>
      </c>
      <c r="AH1" s="111" t="s">
        <v>221</v>
      </c>
      <c r="AI1" s="111" t="s">
        <v>221</v>
      </c>
      <c r="AJ1" s="111" t="s">
        <v>221</v>
      </c>
      <c r="AK1" s="111" t="s">
        <v>221</v>
      </c>
      <c r="AL1" s="111" t="s">
        <v>221</v>
      </c>
      <c r="AM1" s="111" t="s">
        <v>221</v>
      </c>
      <c r="AN1" s="111" t="s">
        <v>221</v>
      </c>
      <c r="AO1" s="111" t="s">
        <v>221</v>
      </c>
      <c r="AP1" s="111" t="s">
        <v>221</v>
      </c>
      <c r="AQ1" s="111" t="s">
        <v>221</v>
      </c>
      <c r="AR1" s="110" t="s">
        <v>222</v>
      </c>
      <c r="AS1" s="110" t="s">
        <v>222</v>
      </c>
      <c r="AT1" s="110" t="s">
        <v>222</v>
      </c>
      <c r="AU1" s="110" t="s">
        <v>222</v>
      </c>
      <c r="AV1" s="110" t="s">
        <v>222</v>
      </c>
      <c r="AW1" s="110" t="s">
        <v>222</v>
      </c>
      <c r="AX1" s="110" t="s">
        <v>222</v>
      </c>
      <c r="AY1" s="110" t="s">
        <v>222</v>
      </c>
      <c r="AZ1" s="110" t="s">
        <v>222</v>
      </c>
      <c r="BA1" s="110" t="s">
        <v>222</v>
      </c>
    </row>
    <row r="2" spans="1:53" x14ac:dyDescent="0.4">
      <c r="A2" s="45" t="s">
        <v>223</v>
      </c>
      <c r="B2" s="45" t="s">
        <v>4</v>
      </c>
      <c r="C2" s="45" t="s">
        <v>224</v>
      </c>
      <c r="D2" s="45" t="s">
        <v>225</v>
      </c>
      <c r="E2" s="45" t="s">
        <v>226</v>
      </c>
      <c r="F2" s="45" t="s">
        <v>227</v>
      </c>
      <c r="G2" s="45" t="s">
        <v>228</v>
      </c>
      <c r="H2" s="45" t="s">
        <v>229</v>
      </c>
      <c r="I2" s="45" t="s">
        <v>230</v>
      </c>
      <c r="J2" s="45" t="s">
        <v>231</v>
      </c>
      <c r="K2" s="45" t="s">
        <v>232</v>
      </c>
      <c r="L2" s="45" t="s">
        <v>233</v>
      </c>
      <c r="M2" s="45" t="s">
        <v>234</v>
      </c>
      <c r="N2" s="45" t="s">
        <v>225</v>
      </c>
      <c r="O2" s="45" t="s">
        <v>226</v>
      </c>
      <c r="P2" s="45" t="s">
        <v>227</v>
      </c>
      <c r="Q2" s="45" t="s">
        <v>228</v>
      </c>
      <c r="R2" s="45" t="s">
        <v>229</v>
      </c>
      <c r="S2" s="45" t="s">
        <v>230</v>
      </c>
      <c r="T2" s="45" t="s">
        <v>231</v>
      </c>
      <c r="U2" s="45" t="s">
        <v>232</v>
      </c>
      <c r="V2" s="45" t="s">
        <v>233</v>
      </c>
      <c r="W2" s="45" t="s">
        <v>234</v>
      </c>
      <c r="X2" s="45" t="s">
        <v>225</v>
      </c>
      <c r="Y2" s="45" t="s">
        <v>226</v>
      </c>
      <c r="Z2" s="45" t="s">
        <v>227</v>
      </c>
      <c r="AA2" s="45" t="s">
        <v>228</v>
      </c>
      <c r="AB2" s="45" t="s">
        <v>229</v>
      </c>
      <c r="AC2" s="45" t="s">
        <v>230</v>
      </c>
      <c r="AD2" s="45" t="s">
        <v>231</v>
      </c>
      <c r="AE2" s="45" t="s">
        <v>232</v>
      </c>
      <c r="AF2" s="45" t="s">
        <v>233</v>
      </c>
      <c r="AG2" s="45" t="s">
        <v>234</v>
      </c>
      <c r="AH2" s="45" t="s">
        <v>225</v>
      </c>
      <c r="AI2" s="45" t="s">
        <v>226</v>
      </c>
      <c r="AJ2" s="45" t="s">
        <v>227</v>
      </c>
      <c r="AK2" s="45" t="s">
        <v>228</v>
      </c>
      <c r="AL2" s="45" t="s">
        <v>229</v>
      </c>
      <c r="AM2" s="45" t="s">
        <v>230</v>
      </c>
      <c r="AN2" s="45" t="s">
        <v>231</v>
      </c>
      <c r="AO2" s="45" t="s">
        <v>232</v>
      </c>
      <c r="AP2" s="45" t="s">
        <v>233</v>
      </c>
      <c r="AQ2" s="45" t="s">
        <v>234</v>
      </c>
      <c r="AR2" s="44" t="s">
        <v>225</v>
      </c>
      <c r="AS2" s="44" t="s">
        <v>226</v>
      </c>
      <c r="AT2" s="44" t="s">
        <v>227</v>
      </c>
      <c r="AU2" s="44" t="s">
        <v>228</v>
      </c>
      <c r="AV2" s="44" t="s">
        <v>229</v>
      </c>
      <c r="AW2" s="44" t="s">
        <v>230</v>
      </c>
      <c r="AX2" s="44" t="s">
        <v>231</v>
      </c>
      <c r="AY2" s="44" t="s">
        <v>232</v>
      </c>
      <c r="AZ2" s="44" t="s">
        <v>233</v>
      </c>
      <c r="BA2" s="44" t="s">
        <v>234</v>
      </c>
    </row>
    <row r="3" spans="1:53" x14ac:dyDescent="0.4">
      <c r="A3" s="43" t="s">
        <v>149</v>
      </c>
      <c r="B3" s="43" t="s">
        <v>235</v>
      </c>
      <c r="C3" s="42" t="s">
        <v>236</v>
      </c>
      <c r="D3" s="41">
        <v>13170.88</v>
      </c>
      <c r="E3" s="41"/>
      <c r="F3" s="41">
        <v>13170.88</v>
      </c>
      <c r="G3" s="41">
        <v>13170.88</v>
      </c>
      <c r="H3" s="41"/>
      <c r="I3" s="41">
        <v>13170.88</v>
      </c>
      <c r="J3" s="41">
        <v>0</v>
      </c>
      <c r="K3" s="41">
        <v>13170.880000000001</v>
      </c>
      <c r="L3" s="41">
        <v>13008.95</v>
      </c>
      <c r="M3" s="41">
        <v>161.93</v>
      </c>
      <c r="N3" s="41">
        <v>15267.99</v>
      </c>
      <c r="O3" s="41"/>
      <c r="P3" s="41">
        <v>15267.99</v>
      </c>
      <c r="Q3" s="41">
        <v>28438.87</v>
      </c>
      <c r="R3" s="41"/>
      <c r="S3" s="41">
        <v>28438.87</v>
      </c>
      <c r="T3" s="41">
        <v>0</v>
      </c>
      <c r="U3" s="41">
        <v>15267.99</v>
      </c>
      <c r="V3" s="41">
        <v>9583.83</v>
      </c>
      <c r="W3" s="41">
        <v>5684.16</v>
      </c>
      <c r="X3" s="41">
        <v>80371.7</v>
      </c>
      <c r="Y3" s="41"/>
      <c r="Z3" s="41">
        <v>80371.7</v>
      </c>
      <c r="AA3" s="41">
        <v>108810.57</v>
      </c>
      <c r="AB3" s="41"/>
      <c r="AC3" s="41">
        <v>108810.57</v>
      </c>
      <c r="AD3" s="41">
        <v>0</v>
      </c>
      <c r="AE3" s="41">
        <v>80371.7</v>
      </c>
      <c r="AF3" s="41">
        <v>31773.089999999997</v>
      </c>
      <c r="AG3" s="41">
        <v>48598.61</v>
      </c>
      <c r="AH3" s="41">
        <v>77313.63</v>
      </c>
      <c r="AI3" s="41"/>
      <c r="AJ3" s="41">
        <v>77313.63</v>
      </c>
      <c r="AK3" s="41">
        <v>186124.2</v>
      </c>
      <c r="AL3" s="41"/>
      <c r="AM3" s="41">
        <v>186124.2</v>
      </c>
      <c r="AN3" s="41">
        <v>0</v>
      </c>
      <c r="AO3" s="41">
        <v>77313.63</v>
      </c>
      <c r="AP3" s="41">
        <v>36000.950000000004</v>
      </c>
      <c r="AQ3" s="41">
        <v>41312.68</v>
      </c>
      <c r="AR3" s="40">
        <v>186124.2</v>
      </c>
      <c r="AS3" s="40"/>
      <c r="AT3" s="40">
        <v>186124.2</v>
      </c>
      <c r="AU3" s="40">
        <v>186124.2</v>
      </c>
      <c r="AV3" s="40"/>
      <c r="AW3" s="40">
        <v>186124.2</v>
      </c>
      <c r="AX3" s="40">
        <v>0</v>
      </c>
      <c r="AY3" s="40">
        <v>186124.2</v>
      </c>
      <c r="AZ3" s="40">
        <v>90366.819999999992</v>
      </c>
      <c r="BA3" s="40">
        <v>95757.37999999999</v>
      </c>
    </row>
    <row r="4" spans="1:53" x14ac:dyDescent="0.4">
      <c r="A4" s="43" t="s">
        <v>152</v>
      </c>
      <c r="B4" s="43" t="s">
        <v>237</v>
      </c>
      <c r="C4" s="42" t="s">
        <v>238</v>
      </c>
      <c r="D4" s="41">
        <v>4005.32</v>
      </c>
      <c r="E4" s="41"/>
      <c r="F4" s="41">
        <v>4005.32</v>
      </c>
      <c r="G4" s="41">
        <v>4005.32</v>
      </c>
      <c r="H4" s="41"/>
      <c r="I4" s="41">
        <v>4005.32</v>
      </c>
      <c r="J4" s="41">
        <v>0</v>
      </c>
      <c r="K4" s="41">
        <v>4005.32</v>
      </c>
      <c r="L4" s="41">
        <v>4005.32</v>
      </c>
      <c r="M4" s="41">
        <v>0</v>
      </c>
      <c r="N4" s="41">
        <v>12174.02</v>
      </c>
      <c r="O4" s="41"/>
      <c r="P4" s="41">
        <v>12174.02</v>
      </c>
      <c r="Q4" s="41">
        <v>16179.34</v>
      </c>
      <c r="R4" s="41"/>
      <c r="S4" s="41">
        <v>16179.34</v>
      </c>
      <c r="T4" s="41">
        <v>0</v>
      </c>
      <c r="U4" s="41">
        <v>12174.02</v>
      </c>
      <c r="V4" s="41">
        <v>7219.14</v>
      </c>
      <c r="W4" s="41">
        <v>4954.88</v>
      </c>
      <c r="X4" s="41">
        <v>25853.96</v>
      </c>
      <c r="Y4" s="41"/>
      <c r="Z4" s="41">
        <v>25853.96</v>
      </c>
      <c r="AA4" s="41">
        <v>42033.3</v>
      </c>
      <c r="AB4" s="41"/>
      <c r="AC4" s="41">
        <v>42033.3</v>
      </c>
      <c r="AD4" s="41">
        <v>0</v>
      </c>
      <c r="AE4" s="41">
        <v>25853.96</v>
      </c>
      <c r="AF4" s="41">
        <v>18412.62</v>
      </c>
      <c r="AG4" s="41">
        <v>7441.34</v>
      </c>
      <c r="AH4" s="41">
        <v>37541.26</v>
      </c>
      <c r="AI4" s="41"/>
      <c r="AJ4" s="41">
        <v>37541.26</v>
      </c>
      <c r="AK4" s="41">
        <v>79574.559999999998</v>
      </c>
      <c r="AL4" s="41"/>
      <c r="AM4" s="41">
        <v>79574.559999999998</v>
      </c>
      <c r="AN4" s="41">
        <v>0</v>
      </c>
      <c r="AO4" s="41">
        <v>37541.259999999995</v>
      </c>
      <c r="AP4" s="41">
        <v>27569.43</v>
      </c>
      <c r="AQ4" s="41">
        <v>9971.83</v>
      </c>
      <c r="AR4" s="40">
        <v>79574.559999999998</v>
      </c>
      <c r="AS4" s="40"/>
      <c r="AT4" s="40">
        <v>79574.559999999998</v>
      </c>
      <c r="AU4" s="40">
        <v>79574.559999999998</v>
      </c>
      <c r="AV4" s="40"/>
      <c r="AW4" s="40">
        <v>79574.559999999998</v>
      </c>
      <c r="AX4" s="40">
        <v>0</v>
      </c>
      <c r="AY4" s="40">
        <v>79574.559999999998</v>
      </c>
      <c r="AZ4" s="40">
        <v>57206.51</v>
      </c>
      <c r="BA4" s="40">
        <v>22368.05</v>
      </c>
    </row>
    <row r="5" spans="1:53" x14ac:dyDescent="0.4">
      <c r="A5" s="43" t="s">
        <v>154</v>
      </c>
      <c r="B5" s="43" t="s">
        <v>239</v>
      </c>
      <c r="C5" s="42" t="s">
        <v>238</v>
      </c>
      <c r="D5" s="41">
        <v>3307.03</v>
      </c>
      <c r="E5" s="41"/>
      <c r="F5" s="41">
        <v>3307.03</v>
      </c>
      <c r="G5" s="41">
        <v>3307.03</v>
      </c>
      <c r="H5" s="41"/>
      <c r="I5" s="41">
        <v>3307.03</v>
      </c>
      <c r="J5" s="41">
        <v>0</v>
      </c>
      <c r="K5" s="41">
        <v>3307.0299999999997</v>
      </c>
      <c r="L5" s="41">
        <v>3307.0299999999997</v>
      </c>
      <c r="M5" s="41">
        <v>0</v>
      </c>
      <c r="N5" s="41">
        <v>8208.66</v>
      </c>
      <c r="O5" s="41"/>
      <c r="P5" s="41">
        <v>8208.66</v>
      </c>
      <c r="Q5" s="41">
        <v>11515.69</v>
      </c>
      <c r="R5" s="41"/>
      <c r="S5" s="41">
        <v>11515.69</v>
      </c>
      <c r="T5" s="41">
        <v>0</v>
      </c>
      <c r="U5" s="41">
        <v>8208.66</v>
      </c>
      <c r="V5" s="41">
        <v>5312.66</v>
      </c>
      <c r="W5" s="41">
        <v>2896</v>
      </c>
      <c r="X5" s="41">
        <v>20262.32</v>
      </c>
      <c r="Y5" s="41"/>
      <c r="Z5" s="41">
        <v>20262.32</v>
      </c>
      <c r="AA5" s="41">
        <v>31778.01</v>
      </c>
      <c r="AB5" s="41"/>
      <c r="AC5" s="41">
        <v>31778.01</v>
      </c>
      <c r="AD5" s="41">
        <v>0</v>
      </c>
      <c r="AE5" s="41">
        <v>20262.32</v>
      </c>
      <c r="AF5" s="41">
        <v>15436.259999999998</v>
      </c>
      <c r="AG5" s="41">
        <v>4826.0600000000004</v>
      </c>
      <c r="AH5" s="41">
        <v>32506.86</v>
      </c>
      <c r="AI5" s="41"/>
      <c r="AJ5" s="41">
        <v>32506.86</v>
      </c>
      <c r="AK5" s="41">
        <v>64284.87</v>
      </c>
      <c r="AL5" s="41"/>
      <c r="AM5" s="41">
        <v>64284.87</v>
      </c>
      <c r="AN5" s="41">
        <v>0</v>
      </c>
      <c r="AO5" s="41">
        <v>32506.86</v>
      </c>
      <c r="AP5" s="41">
        <v>21918.959999999999</v>
      </c>
      <c r="AQ5" s="41">
        <v>10587.9</v>
      </c>
      <c r="AR5" s="40">
        <v>64284.87</v>
      </c>
      <c r="AS5" s="40"/>
      <c r="AT5" s="40">
        <v>64284.87</v>
      </c>
      <c r="AU5" s="40">
        <v>64284.87</v>
      </c>
      <c r="AV5" s="40"/>
      <c r="AW5" s="40">
        <v>64284.87</v>
      </c>
      <c r="AX5" s="40">
        <v>0</v>
      </c>
      <c r="AY5" s="40">
        <v>64284.87</v>
      </c>
      <c r="AZ5" s="40">
        <v>45974.909999999996</v>
      </c>
      <c r="BA5" s="40">
        <v>18309.96</v>
      </c>
    </row>
    <row r="6" spans="1:53" x14ac:dyDescent="0.4">
      <c r="A6" s="43" t="s">
        <v>156</v>
      </c>
      <c r="B6" s="43" t="s">
        <v>240</v>
      </c>
      <c r="C6" s="42" t="s">
        <v>238</v>
      </c>
      <c r="D6" s="41">
        <v>3307.03</v>
      </c>
      <c r="E6" s="41"/>
      <c r="F6" s="41">
        <v>3307.03</v>
      </c>
      <c r="G6" s="41">
        <v>3307.03</v>
      </c>
      <c r="H6" s="41"/>
      <c r="I6" s="41">
        <v>3307.03</v>
      </c>
      <c r="J6" s="41">
        <v>0</v>
      </c>
      <c r="K6" s="41">
        <v>3307.0299999999997</v>
      </c>
      <c r="L6" s="41">
        <v>3307.0299999999997</v>
      </c>
      <c r="M6" s="41">
        <v>0</v>
      </c>
      <c r="N6" s="41">
        <v>8797.81</v>
      </c>
      <c r="O6" s="41"/>
      <c r="P6" s="41">
        <v>8797.81</v>
      </c>
      <c r="Q6" s="41">
        <v>12104.84</v>
      </c>
      <c r="R6" s="41"/>
      <c r="S6" s="41">
        <v>12104.84</v>
      </c>
      <c r="T6" s="41">
        <v>0</v>
      </c>
      <c r="U6" s="41">
        <v>8797.81</v>
      </c>
      <c r="V6" s="41">
        <v>5177.8099999999995</v>
      </c>
      <c r="W6" s="41">
        <v>3620</v>
      </c>
      <c r="X6" s="41">
        <v>17843.87</v>
      </c>
      <c r="Y6" s="41"/>
      <c r="Z6" s="41">
        <v>17843.87</v>
      </c>
      <c r="AA6" s="41">
        <v>29948.71</v>
      </c>
      <c r="AB6" s="41"/>
      <c r="AC6" s="41">
        <v>29948.71</v>
      </c>
      <c r="AD6" s="41">
        <v>0</v>
      </c>
      <c r="AE6" s="41">
        <v>17843.870000000003</v>
      </c>
      <c r="AF6" s="41">
        <v>11991.310000000001</v>
      </c>
      <c r="AG6" s="41">
        <v>5852.56</v>
      </c>
      <c r="AH6" s="41">
        <v>33137.5</v>
      </c>
      <c r="AI6" s="41"/>
      <c r="AJ6" s="41">
        <v>33137.5</v>
      </c>
      <c r="AK6" s="41">
        <v>63086.21</v>
      </c>
      <c r="AL6" s="41"/>
      <c r="AM6" s="41">
        <v>63086.21</v>
      </c>
      <c r="AN6" s="41">
        <v>0</v>
      </c>
      <c r="AO6" s="41">
        <v>33137.5</v>
      </c>
      <c r="AP6" s="41">
        <v>24003.08</v>
      </c>
      <c r="AQ6" s="41">
        <v>9134.42</v>
      </c>
      <c r="AR6" s="40">
        <v>63086.21</v>
      </c>
      <c r="AS6" s="40"/>
      <c r="AT6" s="40">
        <v>63086.21</v>
      </c>
      <c r="AU6" s="40">
        <v>63086.21</v>
      </c>
      <c r="AV6" s="40"/>
      <c r="AW6" s="40">
        <v>63086.21</v>
      </c>
      <c r="AX6" s="40">
        <v>0</v>
      </c>
      <c r="AY6" s="40">
        <v>63086.21</v>
      </c>
      <c r="AZ6" s="40">
        <v>44479.229999999996</v>
      </c>
      <c r="BA6" s="40">
        <v>18606.98</v>
      </c>
    </row>
    <row r="7" spans="1:53" x14ac:dyDescent="0.4">
      <c r="A7" s="43" t="s">
        <v>158</v>
      </c>
      <c r="B7" s="43" t="s">
        <v>241</v>
      </c>
      <c r="C7" s="42" t="s">
        <v>236</v>
      </c>
      <c r="D7" s="41">
        <v>11761.34</v>
      </c>
      <c r="E7" s="41"/>
      <c r="F7" s="41">
        <v>11761.34</v>
      </c>
      <c r="G7" s="41">
        <v>11761.34</v>
      </c>
      <c r="H7" s="41"/>
      <c r="I7" s="41">
        <v>11761.34</v>
      </c>
      <c r="J7" s="41">
        <v>0</v>
      </c>
      <c r="K7" s="41">
        <v>11761.34</v>
      </c>
      <c r="L7" s="41">
        <v>11761.34</v>
      </c>
      <c r="M7" s="41">
        <v>0</v>
      </c>
      <c r="N7" s="41">
        <v>20777.45</v>
      </c>
      <c r="O7" s="41"/>
      <c r="P7" s="41">
        <v>20777.45</v>
      </c>
      <c r="Q7" s="41">
        <v>32538.79</v>
      </c>
      <c r="R7" s="41"/>
      <c r="S7" s="41">
        <v>32538.79</v>
      </c>
      <c r="T7" s="41">
        <v>0</v>
      </c>
      <c r="U7" s="41">
        <v>20777.45</v>
      </c>
      <c r="V7" s="41">
        <v>11914.11</v>
      </c>
      <c r="W7" s="41">
        <v>8863.34</v>
      </c>
      <c r="X7" s="41">
        <v>46648.54</v>
      </c>
      <c r="Y7" s="41"/>
      <c r="Z7" s="41">
        <v>46648.54</v>
      </c>
      <c r="AA7" s="41">
        <v>79187.33</v>
      </c>
      <c r="AB7" s="41"/>
      <c r="AC7" s="41">
        <v>79187.33</v>
      </c>
      <c r="AD7" s="41">
        <v>0</v>
      </c>
      <c r="AE7" s="41">
        <v>46648.539999999994</v>
      </c>
      <c r="AF7" s="41">
        <v>21324.85</v>
      </c>
      <c r="AG7" s="41">
        <v>25323.69</v>
      </c>
      <c r="AH7" s="41">
        <v>26032.73</v>
      </c>
      <c r="AI7" s="41"/>
      <c r="AJ7" s="41">
        <v>26032.73</v>
      </c>
      <c r="AK7" s="41">
        <v>105220.06</v>
      </c>
      <c r="AL7" s="41"/>
      <c r="AM7" s="41">
        <v>105220.06</v>
      </c>
      <c r="AN7" s="41">
        <v>0</v>
      </c>
      <c r="AO7" s="41">
        <v>26032.73</v>
      </c>
      <c r="AP7" s="41">
        <v>18455.03</v>
      </c>
      <c r="AQ7" s="41">
        <v>7577.7</v>
      </c>
      <c r="AR7" s="40">
        <v>105220.06</v>
      </c>
      <c r="AS7" s="40"/>
      <c r="AT7" s="40">
        <v>105220.06</v>
      </c>
      <c r="AU7" s="40">
        <v>105220.06</v>
      </c>
      <c r="AV7" s="40"/>
      <c r="AW7" s="40">
        <v>105220.06</v>
      </c>
      <c r="AX7" s="40">
        <v>0</v>
      </c>
      <c r="AY7" s="40">
        <v>105220.06</v>
      </c>
      <c r="AZ7" s="40">
        <v>63455.33</v>
      </c>
      <c r="BA7" s="40">
        <v>41764.729999999996</v>
      </c>
    </row>
    <row r="8" spans="1:53" x14ac:dyDescent="0.4">
      <c r="A8" s="43" t="s">
        <v>160</v>
      </c>
      <c r="B8" s="43" t="s">
        <v>242</v>
      </c>
      <c r="C8" s="42" t="s">
        <v>236</v>
      </c>
      <c r="D8" s="41">
        <v>11093.57</v>
      </c>
      <c r="E8" s="41"/>
      <c r="F8" s="41">
        <v>11093.57</v>
      </c>
      <c r="G8" s="41">
        <v>11093.57</v>
      </c>
      <c r="H8" s="41"/>
      <c r="I8" s="41">
        <v>11093.57</v>
      </c>
      <c r="J8" s="41">
        <v>0</v>
      </c>
      <c r="K8" s="41">
        <v>11093.57</v>
      </c>
      <c r="L8" s="41">
        <v>11093.57</v>
      </c>
      <c r="M8" s="41">
        <v>0</v>
      </c>
      <c r="N8" s="41">
        <v>21398.95</v>
      </c>
      <c r="O8" s="41"/>
      <c r="P8" s="41">
        <v>21398.95</v>
      </c>
      <c r="Q8" s="41">
        <v>32492.52</v>
      </c>
      <c r="R8" s="41"/>
      <c r="S8" s="41">
        <v>32492.52</v>
      </c>
      <c r="T8" s="41">
        <v>0</v>
      </c>
      <c r="U8" s="41">
        <v>21398.95</v>
      </c>
      <c r="V8" s="41">
        <v>12535.61</v>
      </c>
      <c r="W8" s="41">
        <v>8863.34</v>
      </c>
      <c r="X8" s="41">
        <v>50276.84</v>
      </c>
      <c r="Y8" s="41"/>
      <c r="Z8" s="41">
        <v>50276.84</v>
      </c>
      <c r="AA8" s="41">
        <v>82769.36</v>
      </c>
      <c r="AB8" s="41"/>
      <c r="AC8" s="41">
        <v>82769.36</v>
      </c>
      <c r="AD8" s="41">
        <v>0</v>
      </c>
      <c r="AE8" s="41">
        <v>50276.84</v>
      </c>
      <c r="AF8" s="41">
        <v>23387.3</v>
      </c>
      <c r="AG8" s="41">
        <v>26889.54</v>
      </c>
      <c r="AH8" s="41">
        <v>21434.77</v>
      </c>
      <c r="AI8" s="41"/>
      <c r="AJ8" s="41">
        <v>21434.77</v>
      </c>
      <c r="AK8" s="41">
        <v>104204.13</v>
      </c>
      <c r="AL8" s="41"/>
      <c r="AM8" s="41">
        <v>104204.13</v>
      </c>
      <c r="AN8" s="41">
        <v>0</v>
      </c>
      <c r="AO8" s="41">
        <v>21434.769999999997</v>
      </c>
      <c r="AP8" s="41">
        <v>13693.9</v>
      </c>
      <c r="AQ8" s="41">
        <v>7740.87</v>
      </c>
      <c r="AR8" s="40">
        <v>104204.13</v>
      </c>
      <c r="AS8" s="40"/>
      <c r="AT8" s="40">
        <v>104204.13</v>
      </c>
      <c r="AU8" s="40">
        <v>104204.13</v>
      </c>
      <c r="AV8" s="40"/>
      <c r="AW8" s="40">
        <v>104204.13</v>
      </c>
      <c r="AX8" s="40">
        <v>0</v>
      </c>
      <c r="AY8" s="40">
        <v>104204.13</v>
      </c>
      <c r="AZ8" s="40">
        <v>60710.38</v>
      </c>
      <c r="BA8" s="40">
        <v>43493.75</v>
      </c>
    </row>
    <row r="9" spans="1:53" x14ac:dyDescent="0.4">
      <c r="A9" s="43" t="s">
        <v>162</v>
      </c>
      <c r="B9" s="43" t="s">
        <v>243</v>
      </c>
      <c r="C9" s="42" t="s">
        <v>244</v>
      </c>
      <c r="D9" s="41">
        <v>3561.6</v>
      </c>
      <c r="E9" s="41"/>
      <c r="F9" s="41">
        <v>3561.6</v>
      </c>
      <c r="G9" s="41">
        <v>3561.6</v>
      </c>
      <c r="H9" s="41"/>
      <c r="I9" s="41">
        <v>3561.6</v>
      </c>
      <c r="J9" s="41">
        <v>0</v>
      </c>
      <c r="K9" s="41">
        <v>3561.6</v>
      </c>
      <c r="L9" s="41">
        <v>3480.63</v>
      </c>
      <c r="M9" s="41">
        <v>80.97</v>
      </c>
      <c r="N9" s="41">
        <v>11524.96</v>
      </c>
      <c r="O9" s="41"/>
      <c r="P9" s="41">
        <v>11524.96</v>
      </c>
      <c r="Q9" s="41">
        <v>15086.56</v>
      </c>
      <c r="R9" s="41"/>
      <c r="S9" s="41">
        <v>15086.56</v>
      </c>
      <c r="T9" s="41">
        <v>0</v>
      </c>
      <c r="U9" s="41">
        <v>11524.96</v>
      </c>
      <c r="V9" s="41">
        <v>7180.9599999999991</v>
      </c>
      <c r="W9" s="41">
        <v>4344</v>
      </c>
      <c r="X9" s="41">
        <v>67446.789999999994</v>
      </c>
      <c r="Y9" s="41"/>
      <c r="Z9" s="41">
        <v>67446.789999999994</v>
      </c>
      <c r="AA9" s="41">
        <v>82533.350000000006</v>
      </c>
      <c r="AB9" s="41"/>
      <c r="AC9" s="41">
        <v>82533.350000000006</v>
      </c>
      <c r="AD9" s="41">
        <v>0</v>
      </c>
      <c r="AE9" s="41">
        <v>67446.790000000008</v>
      </c>
      <c r="AF9" s="41">
        <v>25841.18</v>
      </c>
      <c r="AG9" s="41">
        <v>41605.61</v>
      </c>
      <c r="AH9" s="41">
        <v>30556.880000000001</v>
      </c>
      <c r="AI9" s="41"/>
      <c r="AJ9" s="41">
        <v>30556.880000000001</v>
      </c>
      <c r="AK9" s="41">
        <v>113090.23</v>
      </c>
      <c r="AL9" s="41"/>
      <c r="AM9" s="41">
        <v>113090.23</v>
      </c>
      <c r="AN9" s="41">
        <v>0</v>
      </c>
      <c r="AO9" s="41">
        <v>30556.879999999997</v>
      </c>
      <c r="AP9" s="41">
        <v>17856.39</v>
      </c>
      <c r="AQ9" s="41">
        <v>12700.49</v>
      </c>
      <c r="AR9" s="40">
        <v>113090.23</v>
      </c>
      <c r="AS9" s="40"/>
      <c r="AT9" s="40">
        <v>113090.23</v>
      </c>
      <c r="AU9" s="40">
        <v>113090.23</v>
      </c>
      <c r="AV9" s="40"/>
      <c r="AW9" s="40">
        <v>113090.23</v>
      </c>
      <c r="AX9" s="40">
        <v>0</v>
      </c>
      <c r="AY9" s="40">
        <v>113090.23000000001</v>
      </c>
      <c r="AZ9" s="40">
        <v>54359.159999999996</v>
      </c>
      <c r="BA9" s="40">
        <v>58731.07</v>
      </c>
    </row>
    <row r="10" spans="1:53" x14ac:dyDescent="0.4">
      <c r="A10" s="43" t="s">
        <v>164</v>
      </c>
      <c r="B10" s="43" t="s">
        <v>245</v>
      </c>
      <c r="C10" s="42" t="s">
        <v>238</v>
      </c>
      <c r="D10" s="41">
        <v>2434.16</v>
      </c>
      <c r="E10" s="41"/>
      <c r="F10" s="41">
        <v>2434.16</v>
      </c>
      <c r="G10" s="41">
        <v>2434.16</v>
      </c>
      <c r="H10" s="41"/>
      <c r="I10" s="41">
        <v>2434.16</v>
      </c>
      <c r="J10" s="41">
        <v>0</v>
      </c>
      <c r="K10" s="41">
        <v>2434.16</v>
      </c>
      <c r="L10" s="41">
        <v>2434.16</v>
      </c>
      <c r="M10" s="41">
        <v>0</v>
      </c>
      <c r="N10" s="41">
        <v>7972.55</v>
      </c>
      <c r="O10" s="41"/>
      <c r="P10" s="41">
        <v>7972.55</v>
      </c>
      <c r="Q10" s="41">
        <v>10406.709999999999</v>
      </c>
      <c r="R10" s="41"/>
      <c r="S10" s="41">
        <v>10406.709999999999</v>
      </c>
      <c r="T10" s="41">
        <v>0</v>
      </c>
      <c r="U10" s="41">
        <v>7972.5499999999993</v>
      </c>
      <c r="V10" s="41">
        <v>4352.5499999999993</v>
      </c>
      <c r="W10" s="41">
        <v>3620</v>
      </c>
      <c r="X10" s="41">
        <v>15193.4</v>
      </c>
      <c r="Y10" s="41"/>
      <c r="Z10" s="41">
        <v>15193.4</v>
      </c>
      <c r="AA10" s="41">
        <v>25600.11</v>
      </c>
      <c r="AB10" s="41"/>
      <c r="AC10" s="41">
        <v>25600.11</v>
      </c>
      <c r="AD10" s="41">
        <v>0</v>
      </c>
      <c r="AE10" s="41">
        <v>15193.400000000001</v>
      </c>
      <c r="AF10" s="41">
        <v>7090.76</v>
      </c>
      <c r="AG10" s="41">
        <v>8102.6399999999994</v>
      </c>
      <c r="AH10" s="41">
        <v>21372.42</v>
      </c>
      <c r="AI10" s="41"/>
      <c r="AJ10" s="41">
        <v>21372.42</v>
      </c>
      <c r="AK10" s="41">
        <v>46972.53</v>
      </c>
      <c r="AL10" s="41"/>
      <c r="AM10" s="41">
        <v>46972.53</v>
      </c>
      <c r="AN10" s="41">
        <v>0</v>
      </c>
      <c r="AO10" s="41">
        <v>21372.42</v>
      </c>
      <c r="AP10" s="41">
        <v>10858</v>
      </c>
      <c r="AQ10" s="41">
        <v>10514.42</v>
      </c>
      <c r="AR10" s="40">
        <v>46972.53</v>
      </c>
      <c r="AS10" s="40"/>
      <c r="AT10" s="40">
        <v>46972.53</v>
      </c>
      <c r="AU10" s="40">
        <v>46972.53</v>
      </c>
      <c r="AV10" s="40"/>
      <c r="AW10" s="40">
        <v>46972.53</v>
      </c>
      <c r="AX10" s="40">
        <v>0</v>
      </c>
      <c r="AY10" s="40">
        <v>46972.53</v>
      </c>
      <c r="AZ10" s="40">
        <v>24735.469999999998</v>
      </c>
      <c r="BA10" s="40">
        <v>22237.059999999998</v>
      </c>
    </row>
    <row r="11" spans="1:53" x14ac:dyDescent="0.4">
      <c r="A11" s="43" t="s">
        <v>166</v>
      </c>
      <c r="B11" s="43" t="s">
        <v>246</v>
      </c>
      <c r="C11" s="42" t="s">
        <v>244</v>
      </c>
      <c r="D11" s="41">
        <v>7279.69</v>
      </c>
      <c r="E11" s="41"/>
      <c r="F11" s="41">
        <v>7279.69</v>
      </c>
      <c r="G11" s="41">
        <v>7279.69</v>
      </c>
      <c r="H11" s="41"/>
      <c r="I11" s="41">
        <v>7279.69</v>
      </c>
      <c r="J11" s="41">
        <v>0</v>
      </c>
      <c r="K11" s="41">
        <v>7279.6900000000005</v>
      </c>
      <c r="L11" s="41">
        <v>7198.72</v>
      </c>
      <c r="M11" s="41">
        <v>80.97</v>
      </c>
      <c r="N11" s="41">
        <v>9395.67</v>
      </c>
      <c r="O11" s="41"/>
      <c r="P11" s="41">
        <v>9395.67</v>
      </c>
      <c r="Q11" s="41">
        <v>16675.36</v>
      </c>
      <c r="R11" s="41"/>
      <c r="S11" s="41">
        <v>16675.36</v>
      </c>
      <c r="T11" s="41">
        <v>0</v>
      </c>
      <c r="U11" s="41">
        <v>9395.67</v>
      </c>
      <c r="V11" s="41">
        <v>5775.67</v>
      </c>
      <c r="W11" s="41">
        <v>3620</v>
      </c>
      <c r="X11" s="41">
        <v>21578.58</v>
      </c>
      <c r="Y11" s="41"/>
      <c r="Z11" s="41">
        <v>21578.58</v>
      </c>
      <c r="AA11" s="41">
        <v>38253.94</v>
      </c>
      <c r="AB11" s="41"/>
      <c r="AC11" s="41">
        <v>38253.94</v>
      </c>
      <c r="AD11" s="41">
        <v>0</v>
      </c>
      <c r="AE11" s="41">
        <v>21578.58</v>
      </c>
      <c r="AF11" s="41">
        <v>10953.09</v>
      </c>
      <c r="AG11" s="41">
        <v>10625.490000000002</v>
      </c>
      <c r="AH11" s="41">
        <v>23055.040000000001</v>
      </c>
      <c r="AI11" s="41"/>
      <c r="AJ11" s="41">
        <v>23055.040000000001</v>
      </c>
      <c r="AK11" s="41">
        <v>61308.98</v>
      </c>
      <c r="AL11" s="41"/>
      <c r="AM11" s="41">
        <v>61308.98</v>
      </c>
      <c r="AN11" s="41">
        <v>0</v>
      </c>
      <c r="AO11" s="41">
        <v>23055.040000000001</v>
      </c>
      <c r="AP11" s="41">
        <v>11102.22</v>
      </c>
      <c r="AQ11" s="41">
        <v>11952.82</v>
      </c>
      <c r="AR11" s="40">
        <v>61308.98</v>
      </c>
      <c r="AS11" s="40"/>
      <c r="AT11" s="40">
        <v>61308.98</v>
      </c>
      <c r="AU11" s="40">
        <v>61308.98</v>
      </c>
      <c r="AV11" s="40"/>
      <c r="AW11" s="40">
        <v>61308.98</v>
      </c>
      <c r="AX11" s="40">
        <v>0</v>
      </c>
      <c r="AY11" s="40">
        <v>61308.98</v>
      </c>
      <c r="AZ11" s="40">
        <v>35029.699999999997</v>
      </c>
      <c r="BA11" s="40">
        <v>26279.280000000002</v>
      </c>
    </row>
    <row r="12" spans="1:53" x14ac:dyDescent="0.4">
      <c r="A12" s="43" t="s">
        <v>167</v>
      </c>
      <c r="B12" s="43" t="s">
        <v>247</v>
      </c>
      <c r="C12" s="42" t="s">
        <v>238</v>
      </c>
      <c r="D12" s="41"/>
      <c r="E12" s="41"/>
      <c r="F12" s="41"/>
      <c r="G12" s="41"/>
      <c r="H12" s="41"/>
      <c r="I12" s="41"/>
      <c r="J12" s="41"/>
      <c r="K12" s="41"/>
      <c r="L12" s="41"/>
      <c r="M12" s="41"/>
      <c r="N12" s="41">
        <v>6018.75</v>
      </c>
      <c r="O12" s="41"/>
      <c r="P12" s="41">
        <v>6018.75</v>
      </c>
      <c r="Q12" s="41">
        <v>6018.75</v>
      </c>
      <c r="R12" s="41"/>
      <c r="S12" s="41">
        <v>6018.75</v>
      </c>
      <c r="T12" s="41">
        <v>0</v>
      </c>
      <c r="U12" s="41">
        <v>6018.75</v>
      </c>
      <c r="V12" s="41">
        <v>3122.75</v>
      </c>
      <c r="W12" s="41">
        <v>2896</v>
      </c>
      <c r="X12" s="41">
        <v>9090.99</v>
      </c>
      <c r="Y12" s="41"/>
      <c r="Z12" s="41">
        <v>9090.99</v>
      </c>
      <c r="AA12" s="41">
        <v>15109.74</v>
      </c>
      <c r="AB12" s="41"/>
      <c r="AC12" s="41">
        <v>15109.74</v>
      </c>
      <c r="AD12" s="41">
        <v>0</v>
      </c>
      <c r="AE12" s="41">
        <v>9090.9900000000016</v>
      </c>
      <c r="AF12" s="41">
        <v>4264.93</v>
      </c>
      <c r="AG12" s="41">
        <v>4826.0600000000004</v>
      </c>
      <c r="AH12" s="41">
        <v>12638.73</v>
      </c>
      <c r="AI12" s="41"/>
      <c r="AJ12" s="41">
        <v>12638.73</v>
      </c>
      <c r="AK12" s="41">
        <v>27748.47</v>
      </c>
      <c r="AL12" s="41"/>
      <c r="AM12" s="41">
        <v>27748.47</v>
      </c>
      <c r="AN12" s="41">
        <v>0</v>
      </c>
      <c r="AO12" s="41">
        <v>12638.73</v>
      </c>
      <c r="AP12" s="41">
        <v>5147.7999999999993</v>
      </c>
      <c r="AQ12" s="41">
        <v>7490.93</v>
      </c>
      <c r="AR12" s="40">
        <v>27748.47</v>
      </c>
      <c r="AS12" s="40"/>
      <c r="AT12" s="40">
        <v>27748.47</v>
      </c>
      <c r="AU12" s="40">
        <v>27748.47</v>
      </c>
      <c r="AV12" s="40"/>
      <c r="AW12" s="40">
        <v>27748.47</v>
      </c>
      <c r="AX12" s="40">
        <v>0</v>
      </c>
      <c r="AY12" s="40">
        <v>27748.47</v>
      </c>
      <c r="AZ12" s="40">
        <v>12535.48</v>
      </c>
      <c r="BA12" s="40">
        <v>15212.990000000002</v>
      </c>
    </row>
    <row r="13" spans="1:53" x14ac:dyDescent="0.4">
      <c r="A13" s="43" t="s">
        <v>169</v>
      </c>
      <c r="B13" s="43" t="s">
        <v>248</v>
      </c>
      <c r="C13" s="42" t="s">
        <v>244</v>
      </c>
      <c r="D13" s="41">
        <v>1409.52</v>
      </c>
      <c r="E13" s="41"/>
      <c r="F13" s="41">
        <v>1409.52</v>
      </c>
      <c r="G13" s="41">
        <v>1409.52</v>
      </c>
      <c r="H13" s="41"/>
      <c r="I13" s="41">
        <v>1409.52</v>
      </c>
      <c r="J13" s="41">
        <v>0</v>
      </c>
      <c r="K13" s="41">
        <v>1409.5200000000002</v>
      </c>
      <c r="L13" s="41">
        <v>1247.5900000000001</v>
      </c>
      <c r="M13" s="41">
        <v>161.93</v>
      </c>
      <c r="N13" s="41">
        <v>15724.22</v>
      </c>
      <c r="O13" s="41"/>
      <c r="P13" s="41">
        <v>15724.22</v>
      </c>
      <c r="Q13" s="41">
        <v>17133.740000000002</v>
      </c>
      <c r="R13" s="41"/>
      <c r="S13" s="41">
        <v>17133.740000000002</v>
      </c>
      <c r="T13" s="41">
        <v>0</v>
      </c>
      <c r="U13" s="41">
        <v>15724.220000000001</v>
      </c>
      <c r="V13" s="41">
        <v>10040.060000000001</v>
      </c>
      <c r="W13" s="41">
        <v>5684.16</v>
      </c>
      <c r="X13" s="41">
        <v>71128.66</v>
      </c>
      <c r="Y13" s="41"/>
      <c r="Z13" s="41">
        <v>71128.66</v>
      </c>
      <c r="AA13" s="41">
        <v>88262.399999999994</v>
      </c>
      <c r="AB13" s="41"/>
      <c r="AC13" s="41">
        <v>88262.399999999994</v>
      </c>
      <c r="AD13" s="41">
        <v>0</v>
      </c>
      <c r="AE13" s="41">
        <v>71128.66</v>
      </c>
      <c r="AF13" s="41">
        <v>26592.41</v>
      </c>
      <c r="AG13" s="41">
        <v>44536.25</v>
      </c>
      <c r="AH13" s="41">
        <v>82024.160000000003</v>
      </c>
      <c r="AI13" s="41"/>
      <c r="AJ13" s="41">
        <v>82024.160000000003</v>
      </c>
      <c r="AK13" s="41">
        <v>170286.56</v>
      </c>
      <c r="AL13" s="41"/>
      <c r="AM13" s="41">
        <v>170286.56</v>
      </c>
      <c r="AN13" s="41">
        <v>0</v>
      </c>
      <c r="AO13" s="41">
        <v>82024.160000000003</v>
      </c>
      <c r="AP13" s="41">
        <v>51737.17</v>
      </c>
      <c r="AQ13" s="41">
        <v>30286.99</v>
      </c>
      <c r="AR13" s="40">
        <v>170286.56</v>
      </c>
      <c r="AS13" s="40"/>
      <c r="AT13" s="40">
        <v>170286.56</v>
      </c>
      <c r="AU13" s="40">
        <v>170286.56</v>
      </c>
      <c r="AV13" s="40"/>
      <c r="AW13" s="40">
        <v>170286.56</v>
      </c>
      <c r="AX13" s="40">
        <v>0</v>
      </c>
      <c r="AY13" s="40">
        <v>170286.56</v>
      </c>
      <c r="AZ13" s="40">
        <v>89617.23</v>
      </c>
      <c r="BA13" s="40">
        <v>80669.329999999987</v>
      </c>
    </row>
    <row r="14" spans="1:53" x14ac:dyDescent="0.4">
      <c r="A14" s="43" t="s">
        <v>171</v>
      </c>
      <c r="B14" s="43" t="s">
        <v>249</v>
      </c>
      <c r="C14" s="42" t="s">
        <v>236</v>
      </c>
      <c r="D14" s="41">
        <v>1194.47</v>
      </c>
      <c r="E14" s="41"/>
      <c r="F14" s="41">
        <v>1194.47</v>
      </c>
      <c r="G14" s="41">
        <v>1194.47</v>
      </c>
      <c r="H14" s="41"/>
      <c r="I14" s="41">
        <v>1194.47</v>
      </c>
      <c r="J14" s="41">
        <v>0</v>
      </c>
      <c r="K14" s="41">
        <v>1194.47</v>
      </c>
      <c r="L14" s="41">
        <v>1194.47</v>
      </c>
      <c r="M14" s="41">
        <v>0</v>
      </c>
      <c r="N14" s="41">
        <v>15926.05</v>
      </c>
      <c r="O14" s="41"/>
      <c r="P14" s="41">
        <v>15926.05</v>
      </c>
      <c r="Q14" s="41">
        <v>17120.52</v>
      </c>
      <c r="R14" s="41"/>
      <c r="S14" s="41">
        <v>17120.52</v>
      </c>
      <c r="T14" s="41">
        <v>0</v>
      </c>
      <c r="U14" s="41">
        <v>15926.05</v>
      </c>
      <c r="V14" s="41">
        <v>9608.7699999999986</v>
      </c>
      <c r="W14" s="41">
        <v>6317.28</v>
      </c>
      <c r="X14" s="41">
        <v>7403.47</v>
      </c>
      <c r="Y14" s="41"/>
      <c r="Z14" s="41">
        <v>7403.47</v>
      </c>
      <c r="AA14" s="41">
        <v>24523.99</v>
      </c>
      <c r="AB14" s="41"/>
      <c r="AC14" s="41">
        <v>24523.99</v>
      </c>
      <c r="AD14" s="41">
        <v>0</v>
      </c>
      <c r="AE14" s="41">
        <v>7403.4699999999993</v>
      </c>
      <c r="AF14" s="41">
        <v>3627.81</v>
      </c>
      <c r="AG14" s="41">
        <v>3775.66</v>
      </c>
      <c r="AH14" s="41">
        <v>42924.4</v>
      </c>
      <c r="AI14" s="41"/>
      <c r="AJ14" s="41">
        <v>42924.4</v>
      </c>
      <c r="AK14" s="41">
        <v>67448.39</v>
      </c>
      <c r="AL14" s="41"/>
      <c r="AM14" s="41">
        <v>67448.39</v>
      </c>
      <c r="AN14" s="41">
        <v>0</v>
      </c>
      <c r="AO14" s="41">
        <v>42924.4</v>
      </c>
      <c r="AP14" s="41">
        <v>15415.19</v>
      </c>
      <c r="AQ14" s="41">
        <v>27509.21</v>
      </c>
      <c r="AR14" s="40">
        <v>67448.39</v>
      </c>
      <c r="AS14" s="40"/>
      <c r="AT14" s="40">
        <v>67448.39</v>
      </c>
      <c r="AU14" s="40">
        <v>67448.39</v>
      </c>
      <c r="AV14" s="40"/>
      <c r="AW14" s="40">
        <v>67448.39</v>
      </c>
      <c r="AX14" s="40">
        <v>0</v>
      </c>
      <c r="AY14" s="40">
        <v>67448.39</v>
      </c>
      <c r="AZ14" s="40">
        <v>29846.240000000002</v>
      </c>
      <c r="BA14" s="40">
        <v>37602.149999999994</v>
      </c>
    </row>
    <row r="15" spans="1:53" x14ac:dyDescent="0.4">
      <c r="A15" s="43" t="s">
        <v>173</v>
      </c>
      <c r="B15" s="43" t="s">
        <v>250</v>
      </c>
      <c r="C15" s="42" t="s">
        <v>238</v>
      </c>
      <c r="D15" s="41"/>
      <c r="E15" s="41"/>
      <c r="F15" s="41"/>
      <c r="G15" s="41"/>
      <c r="H15" s="41"/>
      <c r="I15" s="41"/>
      <c r="J15" s="41"/>
      <c r="K15" s="41"/>
      <c r="L15" s="41"/>
      <c r="M15" s="41"/>
      <c r="N15" s="41">
        <v>5256.26</v>
      </c>
      <c r="O15" s="41"/>
      <c r="P15" s="41">
        <v>5256.26</v>
      </c>
      <c r="Q15" s="41">
        <v>5256.26</v>
      </c>
      <c r="R15" s="41"/>
      <c r="S15" s="41">
        <v>5256.26</v>
      </c>
      <c r="T15" s="41">
        <v>0</v>
      </c>
      <c r="U15" s="41">
        <v>5256.26</v>
      </c>
      <c r="V15" s="41">
        <v>5256.26</v>
      </c>
      <c r="W15" s="41">
        <v>0</v>
      </c>
      <c r="X15" s="41">
        <v>9879.83</v>
      </c>
      <c r="Y15" s="41"/>
      <c r="Z15" s="41">
        <v>9879.83</v>
      </c>
      <c r="AA15" s="41">
        <v>15136.09</v>
      </c>
      <c r="AB15" s="41"/>
      <c r="AC15" s="41">
        <v>15136.09</v>
      </c>
      <c r="AD15" s="41">
        <v>0</v>
      </c>
      <c r="AE15" s="41">
        <v>9879.8300000000017</v>
      </c>
      <c r="AF15" s="41">
        <v>9400.9700000000012</v>
      </c>
      <c r="AG15" s="41">
        <v>478.86</v>
      </c>
      <c r="AH15" s="41">
        <v>25840.74</v>
      </c>
      <c r="AI15" s="41"/>
      <c r="AJ15" s="41">
        <v>25840.74</v>
      </c>
      <c r="AK15" s="41">
        <v>40976.83</v>
      </c>
      <c r="AL15" s="41"/>
      <c r="AM15" s="41">
        <v>40976.83</v>
      </c>
      <c r="AN15" s="41">
        <v>0</v>
      </c>
      <c r="AO15" s="41">
        <v>25840.739999999998</v>
      </c>
      <c r="AP15" s="41">
        <v>22361.449999999997</v>
      </c>
      <c r="AQ15" s="41">
        <v>3479.29</v>
      </c>
      <c r="AR15" s="40">
        <v>40976.83</v>
      </c>
      <c r="AS15" s="40"/>
      <c r="AT15" s="40">
        <v>40976.83</v>
      </c>
      <c r="AU15" s="40">
        <v>40976.83</v>
      </c>
      <c r="AV15" s="40"/>
      <c r="AW15" s="40">
        <v>40976.83</v>
      </c>
      <c r="AX15" s="40">
        <v>0</v>
      </c>
      <c r="AY15" s="40">
        <v>40976.83</v>
      </c>
      <c r="AZ15" s="40">
        <v>37018.68</v>
      </c>
      <c r="BA15" s="40">
        <v>3958.15</v>
      </c>
    </row>
    <row r="16" spans="1:53" x14ac:dyDescent="0.4">
      <c r="A16" s="43" t="s">
        <v>175</v>
      </c>
      <c r="B16" s="43" t="s">
        <v>251</v>
      </c>
      <c r="C16" s="42" t="s">
        <v>238</v>
      </c>
      <c r="D16" s="41">
        <v>174.57</v>
      </c>
      <c r="E16" s="41"/>
      <c r="F16" s="41">
        <v>174.57</v>
      </c>
      <c r="G16" s="41">
        <v>174.57</v>
      </c>
      <c r="H16" s="41"/>
      <c r="I16" s="41">
        <v>174.57</v>
      </c>
      <c r="J16" s="41">
        <v>0</v>
      </c>
      <c r="K16" s="41">
        <v>174.57</v>
      </c>
      <c r="L16" s="41">
        <v>174.57</v>
      </c>
      <c r="M16" s="41">
        <v>0</v>
      </c>
      <c r="N16" s="41">
        <v>14105.74</v>
      </c>
      <c r="O16" s="41"/>
      <c r="P16" s="41">
        <v>14105.74</v>
      </c>
      <c r="Q16" s="41">
        <v>14280.31</v>
      </c>
      <c r="R16" s="41"/>
      <c r="S16" s="41">
        <v>14280.31</v>
      </c>
      <c r="T16" s="41">
        <v>0</v>
      </c>
      <c r="U16" s="41">
        <v>14105.74</v>
      </c>
      <c r="V16" s="41">
        <v>10535.99</v>
      </c>
      <c r="W16" s="41">
        <v>3569.75</v>
      </c>
      <c r="X16" s="41">
        <v>8929.67</v>
      </c>
      <c r="Y16" s="41"/>
      <c r="Z16" s="41">
        <v>8929.67</v>
      </c>
      <c r="AA16" s="41">
        <v>23209.98</v>
      </c>
      <c r="AB16" s="41"/>
      <c r="AC16" s="41">
        <v>23209.98</v>
      </c>
      <c r="AD16" s="41">
        <v>0</v>
      </c>
      <c r="AE16" s="41">
        <v>8929.67</v>
      </c>
      <c r="AF16" s="41">
        <v>3782.33</v>
      </c>
      <c r="AG16" s="41">
        <v>5147.34</v>
      </c>
      <c r="AH16" s="41">
        <v>19959.099999999999</v>
      </c>
      <c r="AI16" s="41"/>
      <c r="AJ16" s="41">
        <v>19959.099999999999</v>
      </c>
      <c r="AK16" s="41">
        <v>43169.08</v>
      </c>
      <c r="AL16" s="41"/>
      <c r="AM16" s="41">
        <v>43169.08</v>
      </c>
      <c r="AN16" s="41">
        <v>0</v>
      </c>
      <c r="AO16" s="41">
        <v>19959.099999999999</v>
      </c>
      <c r="AP16" s="41">
        <v>13002.009999999998</v>
      </c>
      <c r="AQ16" s="41">
        <v>6957.09</v>
      </c>
      <c r="AR16" s="40">
        <v>43169.08</v>
      </c>
      <c r="AS16" s="40"/>
      <c r="AT16" s="40">
        <v>43169.08</v>
      </c>
      <c r="AU16" s="40">
        <v>43169.08</v>
      </c>
      <c r="AV16" s="40"/>
      <c r="AW16" s="40">
        <v>43169.08</v>
      </c>
      <c r="AX16" s="40">
        <v>0</v>
      </c>
      <c r="AY16" s="40">
        <v>43169.079999999994</v>
      </c>
      <c r="AZ16" s="40">
        <v>27494.9</v>
      </c>
      <c r="BA16" s="40">
        <v>15674.18</v>
      </c>
    </row>
    <row r="17" spans="1:53" x14ac:dyDescent="0.4">
      <c r="A17" s="43" t="s">
        <v>177</v>
      </c>
      <c r="B17" s="43" t="s">
        <v>252</v>
      </c>
      <c r="C17" s="42" t="s">
        <v>238</v>
      </c>
      <c r="D17" s="41"/>
      <c r="E17" s="41"/>
      <c r="F17" s="41"/>
      <c r="G17" s="41"/>
      <c r="H17" s="41"/>
      <c r="I17" s="41"/>
      <c r="J17" s="41"/>
      <c r="K17" s="41"/>
      <c r="L17" s="41"/>
      <c r="M17" s="41"/>
      <c r="N17" s="41">
        <v>5057.2</v>
      </c>
      <c r="O17" s="41"/>
      <c r="P17" s="41">
        <v>5057.2</v>
      </c>
      <c r="Q17" s="41">
        <v>5057.2</v>
      </c>
      <c r="R17" s="41"/>
      <c r="S17" s="41">
        <v>5057.2</v>
      </c>
      <c r="T17" s="41">
        <v>0</v>
      </c>
      <c r="U17" s="41">
        <v>5057.2</v>
      </c>
      <c r="V17" s="41">
        <v>2885.2</v>
      </c>
      <c r="W17" s="41">
        <v>2172</v>
      </c>
      <c r="X17" s="41">
        <v>6310.44</v>
      </c>
      <c r="Y17" s="41"/>
      <c r="Z17" s="41">
        <v>6310.44</v>
      </c>
      <c r="AA17" s="41">
        <v>11367.64</v>
      </c>
      <c r="AB17" s="41"/>
      <c r="AC17" s="41">
        <v>11367.64</v>
      </c>
      <c r="AD17" s="41">
        <v>0</v>
      </c>
      <c r="AE17" s="41">
        <v>6310.44</v>
      </c>
      <c r="AF17" s="41">
        <v>2490.2799999999997</v>
      </c>
      <c r="AG17" s="41">
        <v>3820.16</v>
      </c>
      <c r="AH17" s="41">
        <v>14322.24</v>
      </c>
      <c r="AI17" s="41"/>
      <c r="AJ17" s="41">
        <v>14322.24</v>
      </c>
      <c r="AK17" s="41">
        <v>25689.88</v>
      </c>
      <c r="AL17" s="41"/>
      <c r="AM17" s="41">
        <v>25689.88</v>
      </c>
      <c r="AN17" s="41">
        <v>0</v>
      </c>
      <c r="AO17" s="41">
        <v>14322.240000000002</v>
      </c>
      <c r="AP17" s="41">
        <v>8011.9500000000007</v>
      </c>
      <c r="AQ17" s="41">
        <v>6310.29</v>
      </c>
      <c r="AR17" s="40">
        <v>25689.88</v>
      </c>
      <c r="AS17" s="40"/>
      <c r="AT17" s="40">
        <v>25689.88</v>
      </c>
      <c r="AU17" s="40">
        <v>25689.88</v>
      </c>
      <c r="AV17" s="40"/>
      <c r="AW17" s="40">
        <v>25689.88</v>
      </c>
      <c r="AX17" s="40">
        <v>0</v>
      </c>
      <c r="AY17" s="40">
        <v>25689.88</v>
      </c>
      <c r="AZ17" s="40">
        <v>13387.43</v>
      </c>
      <c r="BA17" s="40">
        <v>12302.45</v>
      </c>
    </row>
    <row r="18" spans="1:53" x14ac:dyDescent="0.4">
      <c r="A18" s="43" t="s">
        <v>179</v>
      </c>
      <c r="B18" s="43" t="s">
        <v>253</v>
      </c>
      <c r="C18" s="42" t="s">
        <v>244</v>
      </c>
      <c r="D18" s="41">
        <v>3532.85</v>
      </c>
      <c r="E18" s="41"/>
      <c r="F18" s="41">
        <v>3532.85</v>
      </c>
      <c r="G18" s="41">
        <v>3532.85</v>
      </c>
      <c r="H18" s="41"/>
      <c r="I18" s="41">
        <v>3532.85</v>
      </c>
      <c r="J18" s="41">
        <v>0</v>
      </c>
      <c r="K18" s="41">
        <v>3532.85</v>
      </c>
      <c r="L18" s="41">
        <v>3451.88</v>
      </c>
      <c r="M18" s="41">
        <v>80.97</v>
      </c>
      <c r="N18" s="41">
        <v>8334.56</v>
      </c>
      <c r="O18" s="41"/>
      <c r="P18" s="41">
        <v>8334.56</v>
      </c>
      <c r="Q18" s="41">
        <v>11867.41</v>
      </c>
      <c r="R18" s="41"/>
      <c r="S18" s="41">
        <v>11867.41</v>
      </c>
      <c r="T18" s="41">
        <v>0</v>
      </c>
      <c r="U18" s="41">
        <v>8334.5600000000013</v>
      </c>
      <c r="V18" s="41">
        <v>7610.56</v>
      </c>
      <c r="W18" s="41">
        <v>724</v>
      </c>
      <c r="X18" s="41">
        <v>15923.15</v>
      </c>
      <c r="Y18" s="41"/>
      <c r="Z18" s="41">
        <v>15923.15</v>
      </c>
      <c r="AA18" s="41">
        <v>27790.560000000001</v>
      </c>
      <c r="AB18" s="41"/>
      <c r="AC18" s="41">
        <v>27790.560000000001</v>
      </c>
      <c r="AD18" s="41">
        <v>0</v>
      </c>
      <c r="AE18" s="41">
        <v>15923.15</v>
      </c>
      <c r="AF18" s="41">
        <v>9336.9399999999987</v>
      </c>
      <c r="AG18" s="41">
        <v>6586.21</v>
      </c>
      <c r="AH18" s="41">
        <v>37206.94</v>
      </c>
      <c r="AI18" s="41"/>
      <c r="AJ18" s="41">
        <v>37206.94</v>
      </c>
      <c r="AK18" s="41">
        <v>64997.5</v>
      </c>
      <c r="AL18" s="41"/>
      <c r="AM18" s="41">
        <v>64997.5</v>
      </c>
      <c r="AN18" s="41">
        <v>0</v>
      </c>
      <c r="AO18" s="41">
        <v>37206.94</v>
      </c>
      <c r="AP18" s="41">
        <v>14365.050000000001</v>
      </c>
      <c r="AQ18" s="41">
        <v>22841.890000000003</v>
      </c>
      <c r="AR18" s="40">
        <v>64997.5</v>
      </c>
      <c r="AS18" s="40"/>
      <c r="AT18" s="40">
        <v>64997.5</v>
      </c>
      <c r="AU18" s="40">
        <v>64997.5</v>
      </c>
      <c r="AV18" s="40"/>
      <c r="AW18" s="40">
        <v>64997.5</v>
      </c>
      <c r="AX18" s="40">
        <v>0</v>
      </c>
      <c r="AY18" s="40">
        <v>64997.5</v>
      </c>
      <c r="AZ18" s="40">
        <v>34764.43</v>
      </c>
      <c r="BA18" s="40">
        <v>30233.070000000003</v>
      </c>
    </row>
    <row r="19" spans="1:53" x14ac:dyDescent="0.4">
      <c r="A19" s="43" t="s">
        <v>180</v>
      </c>
      <c r="B19" s="43" t="s">
        <v>254</v>
      </c>
      <c r="C19" s="42" t="s">
        <v>238</v>
      </c>
      <c r="D19" s="41">
        <v>174.57</v>
      </c>
      <c r="E19" s="41"/>
      <c r="F19" s="41">
        <v>174.57</v>
      </c>
      <c r="G19" s="41">
        <v>174.57</v>
      </c>
      <c r="H19" s="41"/>
      <c r="I19" s="41">
        <v>174.57</v>
      </c>
      <c r="J19" s="41">
        <v>0</v>
      </c>
      <c r="K19" s="41">
        <v>174.57</v>
      </c>
      <c r="L19" s="41">
        <v>174.57</v>
      </c>
      <c r="M19" s="41">
        <v>0</v>
      </c>
      <c r="N19" s="41">
        <v>6977.07</v>
      </c>
      <c r="O19" s="41"/>
      <c r="P19" s="41">
        <v>6977.07</v>
      </c>
      <c r="Q19" s="41">
        <v>7151.64</v>
      </c>
      <c r="R19" s="41"/>
      <c r="S19" s="41">
        <v>7151.64</v>
      </c>
      <c r="T19" s="41">
        <v>0</v>
      </c>
      <c r="U19" s="41">
        <v>6977.07</v>
      </c>
      <c r="V19" s="41">
        <v>3357.07</v>
      </c>
      <c r="W19" s="41">
        <v>3620</v>
      </c>
      <c r="X19" s="41">
        <v>20601.25</v>
      </c>
      <c r="Y19" s="41"/>
      <c r="Z19" s="41">
        <v>20601.25</v>
      </c>
      <c r="AA19" s="41">
        <v>27752.89</v>
      </c>
      <c r="AB19" s="41"/>
      <c r="AC19" s="41">
        <v>27752.89</v>
      </c>
      <c r="AD19" s="41">
        <v>0</v>
      </c>
      <c r="AE19" s="41">
        <v>20601.25</v>
      </c>
      <c r="AF19" s="41">
        <v>15521.260000000002</v>
      </c>
      <c r="AG19" s="41">
        <v>5079.99</v>
      </c>
      <c r="AH19" s="41">
        <v>33603.33</v>
      </c>
      <c r="AI19" s="41"/>
      <c r="AJ19" s="41">
        <v>33603.33</v>
      </c>
      <c r="AK19" s="41">
        <v>61356.22</v>
      </c>
      <c r="AL19" s="41"/>
      <c r="AM19" s="41">
        <v>61356.22</v>
      </c>
      <c r="AN19" s="41">
        <v>0</v>
      </c>
      <c r="AO19" s="41">
        <v>33603.33</v>
      </c>
      <c r="AP19" s="41">
        <v>25536.080000000002</v>
      </c>
      <c r="AQ19" s="41">
        <v>8067.25</v>
      </c>
      <c r="AR19" s="40">
        <v>61356.22</v>
      </c>
      <c r="AS19" s="40"/>
      <c r="AT19" s="40">
        <v>61356.22</v>
      </c>
      <c r="AU19" s="40">
        <v>61356.22</v>
      </c>
      <c r="AV19" s="40"/>
      <c r="AW19" s="40">
        <v>61356.22</v>
      </c>
      <c r="AX19" s="40">
        <v>0</v>
      </c>
      <c r="AY19" s="40">
        <v>61356.22</v>
      </c>
      <c r="AZ19" s="40">
        <v>44588.98</v>
      </c>
      <c r="BA19" s="40">
        <v>16767.239999999998</v>
      </c>
    </row>
    <row r="20" spans="1:53" x14ac:dyDescent="0.4">
      <c r="A20" s="43" t="s">
        <v>182</v>
      </c>
      <c r="B20" s="43" t="s">
        <v>255</v>
      </c>
      <c r="C20" s="42" t="s">
        <v>238</v>
      </c>
      <c r="D20" s="41"/>
      <c r="E20" s="41"/>
      <c r="F20" s="41"/>
      <c r="G20" s="41"/>
      <c r="H20" s="41"/>
      <c r="I20" s="41"/>
      <c r="J20" s="41"/>
      <c r="K20" s="41"/>
      <c r="L20" s="41"/>
      <c r="M20" s="41"/>
      <c r="N20" s="41">
        <v>3134.08</v>
      </c>
      <c r="O20" s="41"/>
      <c r="P20" s="41">
        <v>3134.08</v>
      </c>
      <c r="Q20" s="41">
        <v>3134.08</v>
      </c>
      <c r="R20" s="41"/>
      <c r="S20" s="41">
        <v>3134.08</v>
      </c>
      <c r="T20" s="41">
        <v>0</v>
      </c>
      <c r="U20" s="41">
        <v>3134.08</v>
      </c>
      <c r="V20" s="41">
        <v>2410.08</v>
      </c>
      <c r="W20" s="41">
        <v>724</v>
      </c>
      <c r="X20" s="41">
        <v>3097.36</v>
      </c>
      <c r="Y20" s="41"/>
      <c r="Z20" s="41">
        <v>3097.36</v>
      </c>
      <c r="AA20" s="41">
        <v>6231.44</v>
      </c>
      <c r="AB20" s="41"/>
      <c r="AC20" s="41">
        <v>6231.44</v>
      </c>
      <c r="AD20" s="41">
        <v>0</v>
      </c>
      <c r="AE20" s="41">
        <v>3097.36</v>
      </c>
      <c r="AF20" s="41">
        <v>1825.47</v>
      </c>
      <c r="AG20" s="41">
        <v>1271.8900000000001</v>
      </c>
      <c r="AH20" s="41">
        <v>6261.2</v>
      </c>
      <c r="AI20" s="41"/>
      <c r="AJ20" s="41">
        <v>6261.2</v>
      </c>
      <c r="AK20" s="41">
        <v>12492.64</v>
      </c>
      <c r="AL20" s="41"/>
      <c r="AM20" s="41">
        <v>12492.64</v>
      </c>
      <c r="AN20" s="41">
        <v>0</v>
      </c>
      <c r="AO20" s="41">
        <v>6261.1999999999989</v>
      </c>
      <c r="AP20" s="41">
        <v>5189.0499999999993</v>
      </c>
      <c r="AQ20" s="41">
        <v>1072.1500000000001</v>
      </c>
      <c r="AR20" s="40">
        <v>12492.64</v>
      </c>
      <c r="AS20" s="40"/>
      <c r="AT20" s="40">
        <v>12492.64</v>
      </c>
      <c r="AU20" s="40">
        <v>12492.64</v>
      </c>
      <c r="AV20" s="40"/>
      <c r="AW20" s="40">
        <v>12492.64</v>
      </c>
      <c r="AX20" s="40">
        <v>0</v>
      </c>
      <c r="AY20" s="40">
        <v>12492.64</v>
      </c>
      <c r="AZ20" s="40">
        <v>9424.5999999999985</v>
      </c>
      <c r="BA20" s="40">
        <v>3068.04</v>
      </c>
    </row>
    <row r="21" spans="1:53" x14ac:dyDescent="0.4">
      <c r="A21" s="43" t="s">
        <v>184</v>
      </c>
      <c r="B21" s="43" t="s">
        <v>256</v>
      </c>
      <c r="C21" s="42" t="s">
        <v>238</v>
      </c>
      <c r="D21" s="41"/>
      <c r="E21" s="41"/>
      <c r="F21" s="41"/>
      <c r="G21" s="41"/>
      <c r="H21" s="41"/>
      <c r="I21" s="41"/>
      <c r="J21" s="41"/>
      <c r="K21" s="41"/>
      <c r="L21" s="41"/>
      <c r="M21" s="41"/>
      <c r="N21" s="41">
        <v>4065.12</v>
      </c>
      <c r="O21" s="41"/>
      <c r="P21" s="41">
        <v>4065.12</v>
      </c>
      <c r="Q21" s="41">
        <v>4065.12</v>
      </c>
      <c r="R21" s="41"/>
      <c r="S21" s="41">
        <v>4065.12</v>
      </c>
      <c r="T21" s="41">
        <v>0</v>
      </c>
      <c r="U21" s="41">
        <v>4065.12</v>
      </c>
      <c r="V21" s="41">
        <v>3341.12</v>
      </c>
      <c r="W21" s="41">
        <v>724</v>
      </c>
      <c r="X21" s="41">
        <v>6382.45</v>
      </c>
      <c r="Y21" s="41"/>
      <c r="Z21" s="41">
        <v>6382.45</v>
      </c>
      <c r="AA21" s="41">
        <v>10447.57</v>
      </c>
      <c r="AB21" s="41"/>
      <c r="AC21" s="41">
        <v>10447.57</v>
      </c>
      <c r="AD21" s="41">
        <v>0</v>
      </c>
      <c r="AE21" s="41">
        <v>6382.45</v>
      </c>
      <c r="AF21" s="41">
        <v>5020.5599999999995</v>
      </c>
      <c r="AG21" s="41">
        <v>1361.89</v>
      </c>
      <c r="AH21" s="41">
        <v>13041.12</v>
      </c>
      <c r="AI21" s="41"/>
      <c r="AJ21" s="41">
        <v>13041.12</v>
      </c>
      <c r="AK21" s="41">
        <v>23488.69</v>
      </c>
      <c r="AL21" s="41"/>
      <c r="AM21" s="41">
        <v>23488.69</v>
      </c>
      <c r="AN21" s="41">
        <v>0</v>
      </c>
      <c r="AO21" s="41">
        <v>13041.12</v>
      </c>
      <c r="AP21" s="41">
        <v>11968.970000000001</v>
      </c>
      <c r="AQ21" s="41">
        <v>1072.1500000000001</v>
      </c>
      <c r="AR21" s="40">
        <v>23488.69</v>
      </c>
      <c r="AS21" s="40"/>
      <c r="AT21" s="40">
        <v>23488.69</v>
      </c>
      <c r="AU21" s="40">
        <v>23488.69</v>
      </c>
      <c r="AV21" s="40"/>
      <c r="AW21" s="40">
        <v>23488.69</v>
      </c>
      <c r="AX21" s="40">
        <v>0</v>
      </c>
      <c r="AY21" s="40">
        <v>23488.690000000002</v>
      </c>
      <c r="AZ21" s="40">
        <v>20330.650000000001</v>
      </c>
      <c r="BA21" s="40">
        <v>3158.04</v>
      </c>
    </row>
    <row r="22" spans="1:53" x14ac:dyDescent="0.4">
      <c r="A22" s="43" t="s">
        <v>186</v>
      </c>
      <c r="B22" s="43" t="s">
        <v>257</v>
      </c>
      <c r="C22" s="42" t="s">
        <v>238</v>
      </c>
      <c r="D22" s="41"/>
      <c r="E22" s="41"/>
      <c r="F22" s="41"/>
      <c r="G22" s="41"/>
      <c r="H22" s="41"/>
      <c r="I22" s="41"/>
      <c r="J22" s="41"/>
      <c r="K22" s="41"/>
      <c r="L22" s="41"/>
      <c r="M22" s="41"/>
      <c r="N22" s="41">
        <v>4468.07</v>
      </c>
      <c r="O22" s="41"/>
      <c r="P22" s="41">
        <v>4468.07</v>
      </c>
      <c r="Q22" s="41">
        <v>4468.07</v>
      </c>
      <c r="R22" s="41"/>
      <c r="S22" s="41">
        <v>4468.07</v>
      </c>
      <c r="T22" s="41">
        <v>0</v>
      </c>
      <c r="U22" s="41">
        <v>4468.07</v>
      </c>
      <c r="V22" s="41">
        <v>3020.0699999999997</v>
      </c>
      <c r="W22" s="41">
        <v>1448</v>
      </c>
      <c r="X22" s="41">
        <v>8041.64</v>
      </c>
      <c r="Y22" s="41"/>
      <c r="Z22" s="41">
        <v>8041.64</v>
      </c>
      <c r="AA22" s="41">
        <v>12509.71</v>
      </c>
      <c r="AB22" s="41"/>
      <c r="AC22" s="41">
        <v>12509.71</v>
      </c>
      <c r="AD22" s="41">
        <v>0</v>
      </c>
      <c r="AE22" s="41">
        <v>8041.6399999999994</v>
      </c>
      <c r="AF22" s="41">
        <v>5430.4699999999993</v>
      </c>
      <c r="AG22" s="41">
        <v>2611.17</v>
      </c>
      <c r="AH22" s="41">
        <v>11330.06</v>
      </c>
      <c r="AI22" s="41"/>
      <c r="AJ22" s="41">
        <v>11330.06</v>
      </c>
      <c r="AK22" s="41">
        <v>23839.77</v>
      </c>
      <c r="AL22" s="41"/>
      <c r="AM22" s="41">
        <v>23839.77</v>
      </c>
      <c r="AN22" s="41">
        <v>0</v>
      </c>
      <c r="AO22" s="41">
        <v>11330.060000000001</v>
      </c>
      <c r="AP22" s="41">
        <v>8861.43</v>
      </c>
      <c r="AQ22" s="41">
        <v>2468.63</v>
      </c>
      <c r="AR22" s="40">
        <v>23839.77</v>
      </c>
      <c r="AS22" s="40"/>
      <c r="AT22" s="40">
        <v>23839.77</v>
      </c>
      <c r="AU22" s="40">
        <v>23839.77</v>
      </c>
      <c r="AV22" s="40"/>
      <c r="AW22" s="40">
        <v>23839.77</v>
      </c>
      <c r="AX22" s="40">
        <v>0</v>
      </c>
      <c r="AY22" s="40">
        <v>23839.77</v>
      </c>
      <c r="AZ22" s="40">
        <v>17311.97</v>
      </c>
      <c r="BA22" s="40">
        <v>6527.8</v>
      </c>
    </row>
    <row r="23" spans="1:53" x14ac:dyDescent="0.4">
      <c r="A23" s="43" t="s">
        <v>188</v>
      </c>
      <c r="B23" s="43" t="s">
        <v>258</v>
      </c>
      <c r="C23" s="42" t="s">
        <v>238</v>
      </c>
      <c r="D23" s="41"/>
      <c r="E23" s="41"/>
      <c r="F23" s="41"/>
      <c r="G23" s="41"/>
      <c r="H23" s="41"/>
      <c r="I23" s="41"/>
      <c r="J23" s="41"/>
      <c r="K23" s="41"/>
      <c r="L23" s="41"/>
      <c r="M23" s="41"/>
      <c r="N23" s="41">
        <v>961.56</v>
      </c>
      <c r="O23" s="41"/>
      <c r="P23" s="41">
        <v>961.56</v>
      </c>
      <c r="Q23" s="41">
        <v>961.56</v>
      </c>
      <c r="R23" s="41"/>
      <c r="S23" s="41">
        <v>961.56</v>
      </c>
      <c r="T23" s="41">
        <v>0</v>
      </c>
      <c r="U23" s="41">
        <v>961.56</v>
      </c>
      <c r="V23" s="41">
        <v>237.56</v>
      </c>
      <c r="W23" s="41">
        <v>724</v>
      </c>
      <c r="X23" s="41">
        <v>3097.36</v>
      </c>
      <c r="Y23" s="41"/>
      <c r="Z23" s="41">
        <v>3097.36</v>
      </c>
      <c r="AA23" s="41">
        <v>4058.92</v>
      </c>
      <c r="AB23" s="41"/>
      <c r="AC23" s="41">
        <v>4058.92</v>
      </c>
      <c r="AD23" s="41">
        <v>0</v>
      </c>
      <c r="AE23" s="41">
        <v>3097.36</v>
      </c>
      <c r="AF23" s="41">
        <v>1825.47</v>
      </c>
      <c r="AG23" s="41">
        <v>1271.8900000000001</v>
      </c>
      <c r="AH23" s="41">
        <v>7273.61</v>
      </c>
      <c r="AI23" s="41"/>
      <c r="AJ23" s="41">
        <v>7273.61</v>
      </c>
      <c r="AK23" s="41">
        <v>11332.53</v>
      </c>
      <c r="AL23" s="41"/>
      <c r="AM23" s="41">
        <v>11332.53</v>
      </c>
      <c r="AN23" s="41">
        <v>0</v>
      </c>
      <c r="AO23" s="41">
        <v>7273.61</v>
      </c>
      <c r="AP23" s="41">
        <v>5972.66</v>
      </c>
      <c r="AQ23" s="41">
        <v>1300.95</v>
      </c>
      <c r="AR23" s="40">
        <v>11332.53</v>
      </c>
      <c r="AS23" s="40"/>
      <c r="AT23" s="40">
        <v>11332.53</v>
      </c>
      <c r="AU23" s="40">
        <v>11332.53</v>
      </c>
      <c r="AV23" s="40"/>
      <c r="AW23" s="40">
        <v>11332.53</v>
      </c>
      <c r="AX23" s="40">
        <v>0</v>
      </c>
      <c r="AY23" s="40">
        <v>11332.53</v>
      </c>
      <c r="AZ23" s="40">
        <v>8035.6900000000005</v>
      </c>
      <c r="BA23" s="40">
        <v>3296.84</v>
      </c>
    </row>
    <row r="24" spans="1:53" x14ac:dyDescent="0.4">
      <c r="A24" s="43" t="s">
        <v>190</v>
      </c>
      <c r="B24" s="43" t="s">
        <v>259</v>
      </c>
      <c r="C24" s="42" t="s">
        <v>260</v>
      </c>
      <c r="D24" s="41">
        <v>174.57</v>
      </c>
      <c r="E24" s="41"/>
      <c r="F24" s="41">
        <v>174.57</v>
      </c>
      <c r="G24" s="41">
        <v>174.57</v>
      </c>
      <c r="H24" s="41"/>
      <c r="I24" s="41">
        <v>174.57</v>
      </c>
      <c r="J24" s="41">
        <v>0</v>
      </c>
      <c r="K24" s="41">
        <v>174.57</v>
      </c>
      <c r="L24" s="41">
        <v>174.57</v>
      </c>
      <c r="M24" s="41">
        <v>0</v>
      </c>
      <c r="N24" s="41">
        <v>5006.3999999999996</v>
      </c>
      <c r="O24" s="41"/>
      <c r="P24" s="41">
        <v>5006.3999999999996</v>
      </c>
      <c r="Q24" s="41">
        <v>5180.97</v>
      </c>
      <c r="R24" s="41"/>
      <c r="S24" s="41">
        <v>5180.97</v>
      </c>
      <c r="T24" s="41">
        <v>0</v>
      </c>
      <c r="U24" s="41">
        <v>5006.3999999999996</v>
      </c>
      <c r="V24" s="41">
        <v>1492.4</v>
      </c>
      <c r="W24" s="41">
        <v>3514</v>
      </c>
      <c r="X24" s="41">
        <v>9229.59</v>
      </c>
      <c r="Y24" s="41"/>
      <c r="Z24" s="41">
        <v>9229.59</v>
      </c>
      <c r="AA24" s="41">
        <v>14410.56</v>
      </c>
      <c r="AB24" s="41"/>
      <c r="AC24" s="41">
        <v>14410.56</v>
      </c>
      <c r="AD24" s="41">
        <v>0</v>
      </c>
      <c r="AE24" s="41">
        <v>9229.59</v>
      </c>
      <c r="AF24" s="41">
        <v>6884.59</v>
      </c>
      <c r="AG24" s="41">
        <v>2345</v>
      </c>
      <c r="AH24" s="41">
        <v>19471.16</v>
      </c>
      <c r="AI24" s="41"/>
      <c r="AJ24" s="41">
        <v>19471.16</v>
      </c>
      <c r="AK24" s="41">
        <v>33881.72</v>
      </c>
      <c r="AL24" s="41"/>
      <c r="AM24" s="41">
        <v>33881.72</v>
      </c>
      <c r="AN24" s="41">
        <v>0</v>
      </c>
      <c r="AO24" s="41">
        <v>19471.16</v>
      </c>
      <c r="AP24" s="41">
        <v>14217.74</v>
      </c>
      <c r="AQ24" s="41">
        <v>5253.42</v>
      </c>
      <c r="AR24" s="40">
        <v>33881.72</v>
      </c>
      <c r="AS24" s="40"/>
      <c r="AT24" s="40">
        <v>33881.72</v>
      </c>
      <c r="AU24" s="40">
        <v>33881.72</v>
      </c>
      <c r="AV24" s="40"/>
      <c r="AW24" s="40">
        <v>33881.72</v>
      </c>
      <c r="AX24" s="40">
        <v>0</v>
      </c>
      <c r="AY24" s="40">
        <v>33881.719999999994</v>
      </c>
      <c r="AZ24" s="40">
        <v>22769.3</v>
      </c>
      <c r="BA24" s="40">
        <v>11112.42</v>
      </c>
    </row>
    <row r="25" spans="1:53" x14ac:dyDescent="0.4">
      <c r="A25" s="43" t="s">
        <v>192</v>
      </c>
      <c r="B25" s="43" t="s">
        <v>261</v>
      </c>
      <c r="C25" s="42" t="s">
        <v>262</v>
      </c>
      <c r="D25" s="41">
        <v>2259.59</v>
      </c>
      <c r="E25" s="41"/>
      <c r="F25" s="41">
        <v>2259.59</v>
      </c>
      <c r="G25" s="41">
        <v>2259.59</v>
      </c>
      <c r="H25" s="41"/>
      <c r="I25" s="41">
        <v>2259.59</v>
      </c>
      <c r="J25" s="41">
        <v>0</v>
      </c>
      <c r="K25" s="41">
        <v>2259.59</v>
      </c>
      <c r="L25" s="41">
        <v>2259.59</v>
      </c>
      <c r="M25" s="41">
        <v>0</v>
      </c>
      <c r="N25" s="41">
        <v>5976.99</v>
      </c>
      <c r="O25" s="41"/>
      <c r="P25" s="41">
        <v>5976.99</v>
      </c>
      <c r="Q25" s="41">
        <v>8236.58</v>
      </c>
      <c r="R25" s="41"/>
      <c r="S25" s="41">
        <v>8236.58</v>
      </c>
      <c r="T25" s="41">
        <v>0</v>
      </c>
      <c r="U25" s="41">
        <v>5976.99</v>
      </c>
      <c r="V25" s="41">
        <v>3080.99</v>
      </c>
      <c r="W25" s="41">
        <v>2896</v>
      </c>
      <c r="X25" s="41">
        <v>78794.399999999994</v>
      </c>
      <c r="Y25" s="41"/>
      <c r="Z25" s="41">
        <v>78794.399999999994</v>
      </c>
      <c r="AA25" s="41">
        <v>87030.98</v>
      </c>
      <c r="AB25" s="41"/>
      <c r="AC25" s="41">
        <v>87030.98</v>
      </c>
      <c r="AD25" s="41">
        <v>0</v>
      </c>
      <c r="AE25" s="41">
        <v>78794.399999999994</v>
      </c>
      <c r="AF25" s="41">
        <v>25881.57</v>
      </c>
      <c r="AG25" s="41">
        <v>52912.83</v>
      </c>
      <c r="AH25" s="41">
        <v>35103.25</v>
      </c>
      <c r="AI25" s="41"/>
      <c r="AJ25" s="41">
        <v>35103.25</v>
      </c>
      <c r="AK25" s="41">
        <v>122134.23</v>
      </c>
      <c r="AL25" s="41"/>
      <c r="AM25" s="41">
        <v>122134.23</v>
      </c>
      <c r="AN25" s="41">
        <v>0</v>
      </c>
      <c r="AO25" s="41">
        <v>35103.25</v>
      </c>
      <c r="AP25" s="41">
        <v>26440.120000000003</v>
      </c>
      <c r="AQ25" s="41">
        <v>8663.1299999999992</v>
      </c>
      <c r="AR25" s="40">
        <v>122134.23</v>
      </c>
      <c r="AS25" s="40"/>
      <c r="AT25" s="40">
        <v>122134.23</v>
      </c>
      <c r="AU25" s="40">
        <v>122134.23</v>
      </c>
      <c r="AV25" s="40"/>
      <c r="AW25" s="40">
        <v>122134.23</v>
      </c>
      <c r="AX25" s="40">
        <v>0</v>
      </c>
      <c r="AY25" s="40">
        <v>122134.22999999998</v>
      </c>
      <c r="AZ25" s="40">
        <v>57662.270000000004</v>
      </c>
      <c r="BA25" s="40">
        <v>64471.96</v>
      </c>
    </row>
    <row r="26" spans="1:53" x14ac:dyDescent="0.4">
      <c r="A26" s="43" t="s">
        <v>194</v>
      </c>
      <c r="B26" s="43" t="s">
        <v>263</v>
      </c>
      <c r="C26" s="42" t="s">
        <v>262</v>
      </c>
      <c r="D26" s="41">
        <v>2259.59</v>
      </c>
      <c r="E26" s="41"/>
      <c r="F26" s="41">
        <v>2259.59</v>
      </c>
      <c r="G26" s="41">
        <v>2259.59</v>
      </c>
      <c r="H26" s="41"/>
      <c r="I26" s="41">
        <v>2259.59</v>
      </c>
      <c r="J26" s="41">
        <v>0</v>
      </c>
      <c r="K26" s="41">
        <v>2259.59</v>
      </c>
      <c r="L26" s="41">
        <v>2259.59</v>
      </c>
      <c r="M26" s="41">
        <v>0</v>
      </c>
      <c r="N26" s="41">
        <v>4884.9799999999996</v>
      </c>
      <c r="O26" s="41"/>
      <c r="P26" s="41">
        <v>4884.9799999999996</v>
      </c>
      <c r="Q26" s="41">
        <v>7144.57</v>
      </c>
      <c r="R26" s="41"/>
      <c r="S26" s="41">
        <v>7144.57</v>
      </c>
      <c r="T26" s="41">
        <v>0</v>
      </c>
      <c r="U26" s="41">
        <v>4884.9799999999996</v>
      </c>
      <c r="V26" s="41">
        <v>2712.98</v>
      </c>
      <c r="W26" s="41">
        <v>2172</v>
      </c>
      <c r="X26" s="41">
        <v>57335.839999999997</v>
      </c>
      <c r="Y26" s="41"/>
      <c r="Z26" s="41">
        <v>57335.839999999997</v>
      </c>
      <c r="AA26" s="41">
        <v>64480.41</v>
      </c>
      <c r="AB26" s="41"/>
      <c r="AC26" s="41">
        <v>64480.41</v>
      </c>
      <c r="AD26" s="41">
        <v>0</v>
      </c>
      <c r="AE26" s="41">
        <v>57335.839999999997</v>
      </c>
      <c r="AF26" s="41">
        <v>19140.759999999998</v>
      </c>
      <c r="AG26" s="41">
        <v>38195.08</v>
      </c>
      <c r="AH26" s="41">
        <v>22002.02</v>
      </c>
      <c r="AI26" s="41"/>
      <c r="AJ26" s="41">
        <v>22002.02</v>
      </c>
      <c r="AK26" s="41">
        <v>86482.43</v>
      </c>
      <c r="AL26" s="41"/>
      <c r="AM26" s="41">
        <v>86482.43</v>
      </c>
      <c r="AN26" s="41">
        <v>0</v>
      </c>
      <c r="AO26" s="41">
        <v>22002.02</v>
      </c>
      <c r="AP26" s="41">
        <v>12623.39</v>
      </c>
      <c r="AQ26" s="41">
        <v>9378.630000000001</v>
      </c>
      <c r="AR26" s="40">
        <v>86482.43</v>
      </c>
      <c r="AS26" s="40"/>
      <c r="AT26" s="40">
        <v>86482.43</v>
      </c>
      <c r="AU26" s="40">
        <v>86482.43</v>
      </c>
      <c r="AV26" s="40"/>
      <c r="AW26" s="40">
        <v>86482.43</v>
      </c>
      <c r="AX26" s="40">
        <v>0</v>
      </c>
      <c r="AY26" s="40">
        <v>86482.43</v>
      </c>
      <c r="AZ26" s="40">
        <v>36736.720000000001</v>
      </c>
      <c r="BA26" s="40">
        <v>49745.710000000006</v>
      </c>
    </row>
    <row r="27" spans="1:53" x14ac:dyDescent="0.4">
      <c r="A27" s="43" t="s">
        <v>196</v>
      </c>
      <c r="B27" s="43" t="s">
        <v>264</v>
      </c>
      <c r="C27" s="42" t="s">
        <v>244</v>
      </c>
      <c r="D27" s="41">
        <v>2259.59</v>
      </c>
      <c r="E27" s="41"/>
      <c r="F27" s="41">
        <v>2259.59</v>
      </c>
      <c r="G27" s="41">
        <v>2259.59</v>
      </c>
      <c r="H27" s="41"/>
      <c r="I27" s="41">
        <v>2259.59</v>
      </c>
      <c r="J27" s="41">
        <v>0</v>
      </c>
      <c r="K27" s="41">
        <v>2259.59</v>
      </c>
      <c r="L27" s="41">
        <v>2259.59</v>
      </c>
      <c r="M27" s="41">
        <v>0</v>
      </c>
      <c r="N27" s="41">
        <v>7561.56</v>
      </c>
      <c r="O27" s="41"/>
      <c r="P27" s="41">
        <v>7561.56</v>
      </c>
      <c r="Q27" s="41">
        <v>9821.15</v>
      </c>
      <c r="R27" s="41"/>
      <c r="S27" s="41">
        <v>9821.15</v>
      </c>
      <c r="T27" s="41">
        <v>0</v>
      </c>
      <c r="U27" s="41">
        <v>7561.5599999999995</v>
      </c>
      <c r="V27" s="41">
        <v>5389.5599999999995</v>
      </c>
      <c r="W27" s="41">
        <v>2172</v>
      </c>
      <c r="X27" s="41">
        <v>53122.58</v>
      </c>
      <c r="Y27" s="41"/>
      <c r="Z27" s="41">
        <v>53122.58</v>
      </c>
      <c r="AA27" s="41">
        <v>62943.73</v>
      </c>
      <c r="AB27" s="41"/>
      <c r="AC27" s="41">
        <v>62943.73</v>
      </c>
      <c r="AD27" s="41">
        <v>0</v>
      </c>
      <c r="AE27" s="41">
        <v>53122.58</v>
      </c>
      <c r="AF27" s="41">
        <v>19069.84</v>
      </c>
      <c r="AG27" s="41">
        <v>34052.74</v>
      </c>
      <c r="AH27" s="41">
        <v>78358.41</v>
      </c>
      <c r="AI27" s="41"/>
      <c r="AJ27" s="41">
        <v>78358.41</v>
      </c>
      <c r="AK27" s="41">
        <v>141302.14000000001</v>
      </c>
      <c r="AL27" s="41"/>
      <c r="AM27" s="41">
        <v>141302.14000000001</v>
      </c>
      <c r="AN27" s="41">
        <v>0</v>
      </c>
      <c r="AO27" s="41">
        <v>78358.41</v>
      </c>
      <c r="AP27" s="41">
        <v>48729.009999999995</v>
      </c>
      <c r="AQ27" s="41">
        <v>29629.4</v>
      </c>
      <c r="AR27" s="40">
        <v>141302.14000000001</v>
      </c>
      <c r="AS27" s="40"/>
      <c r="AT27" s="40">
        <v>141302.14000000001</v>
      </c>
      <c r="AU27" s="40">
        <v>141302.14000000001</v>
      </c>
      <c r="AV27" s="40"/>
      <c r="AW27" s="40">
        <v>141302.14000000001</v>
      </c>
      <c r="AX27" s="40">
        <v>0</v>
      </c>
      <c r="AY27" s="40">
        <v>141302.13999999998</v>
      </c>
      <c r="AZ27" s="40">
        <v>75447.999999999985</v>
      </c>
      <c r="BA27" s="40">
        <v>65854.14</v>
      </c>
    </row>
    <row r="28" spans="1:53" x14ac:dyDescent="0.4">
      <c r="A28" s="43" t="s">
        <v>198</v>
      </c>
      <c r="B28" s="43" t="s">
        <v>265</v>
      </c>
      <c r="C28" s="42" t="s">
        <v>244</v>
      </c>
      <c r="D28" s="41"/>
      <c r="E28" s="41"/>
      <c r="F28" s="41"/>
      <c r="G28" s="41"/>
      <c r="H28" s="41"/>
      <c r="I28" s="41"/>
      <c r="J28" s="41"/>
      <c r="K28" s="41"/>
      <c r="L28" s="41"/>
      <c r="M28" s="41"/>
      <c r="N28" s="41">
        <v>10099.69</v>
      </c>
      <c r="O28" s="41"/>
      <c r="P28" s="41">
        <v>10099.69</v>
      </c>
      <c r="Q28" s="41">
        <v>10099.69</v>
      </c>
      <c r="R28" s="41"/>
      <c r="S28" s="41">
        <v>10099.69</v>
      </c>
      <c r="T28" s="41">
        <v>0</v>
      </c>
      <c r="U28" s="41">
        <v>10099.689999999999</v>
      </c>
      <c r="V28" s="41">
        <v>8651.6899999999987</v>
      </c>
      <c r="W28" s="41">
        <v>1448</v>
      </c>
      <c r="X28" s="41">
        <v>21379.24</v>
      </c>
      <c r="Y28" s="41"/>
      <c r="Z28" s="41">
        <v>21379.24</v>
      </c>
      <c r="AA28" s="41">
        <v>31478.93</v>
      </c>
      <c r="AB28" s="41"/>
      <c r="AC28" s="41">
        <v>31478.93</v>
      </c>
      <c r="AD28" s="41">
        <v>0</v>
      </c>
      <c r="AE28" s="41">
        <v>21379.239999999998</v>
      </c>
      <c r="AF28" s="41">
        <v>10441.619999999999</v>
      </c>
      <c r="AG28" s="41">
        <v>10937.62</v>
      </c>
      <c r="AH28" s="41">
        <v>24009.84</v>
      </c>
      <c r="AI28" s="41"/>
      <c r="AJ28" s="41">
        <v>24009.84</v>
      </c>
      <c r="AK28" s="41">
        <v>55488.77</v>
      </c>
      <c r="AL28" s="41"/>
      <c r="AM28" s="41">
        <v>55488.77</v>
      </c>
      <c r="AN28" s="41">
        <v>0</v>
      </c>
      <c r="AO28" s="41">
        <v>24009.840000000004</v>
      </c>
      <c r="AP28" s="41">
        <v>17606.690000000002</v>
      </c>
      <c r="AQ28" s="41">
        <v>6403.15</v>
      </c>
      <c r="AR28" s="40">
        <v>55488.77</v>
      </c>
      <c r="AS28" s="40"/>
      <c r="AT28" s="40">
        <v>55488.77</v>
      </c>
      <c r="AU28" s="40">
        <v>55488.77</v>
      </c>
      <c r="AV28" s="40"/>
      <c r="AW28" s="40">
        <v>55488.77</v>
      </c>
      <c r="AX28" s="40">
        <v>0</v>
      </c>
      <c r="AY28" s="40">
        <v>55488.77</v>
      </c>
      <c r="AZ28" s="40">
        <v>36700</v>
      </c>
      <c r="BA28" s="40">
        <v>18788.77</v>
      </c>
    </row>
    <row r="29" spans="1:53" x14ac:dyDescent="0.4">
      <c r="A29" s="43" t="s">
        <v>200</v>
      </c>
      <c r="B29" s="43" t="s">
        <v>266</v>
      </c>
      <c r="C29" s="42" t="s">
        <v>236</v>
      </c>
      <c r="D29" s="41"/>
      <c r="E29" s="41"/>
      <c r="F29" s="41"/>
      <c r="G29" s="41"/>
      <c r="H29" s="41"/>
      <c r="I29" s="41"/>
      <c r="J29" s="41"/>
      <c r="K29" s="41"/>
      <c r="L29" s="41"/>
      <c r="M29" s="41"/>
      <c r="N29" s="41">
        <v>61390.26</v>
      </c>
      <c r="O29" s="41"/>
      <c r="P29" s="41">
        <v>61390.26</v>
      </c>
      <c r="Q29" s="41">
        <v>61390.26</v>
      </c>
      <c r="R29" s="41"/>
      <c r="S29" s="41">
        <v>61390.26</v>
      </c>
      <c r="T29" s="41">
        <v>0</v>
      </c>
      <c r="U29" s="41">
        <v>61390.259999999995</v>
      </c>
      <c r="V29" s="41">
        <v>20930.419999999998</v>
      </c>
      <c r="W29" s="41">
        <v>40459.839999999997</v>
      </c>
      <c r="X29" s="41">
        <v>13996.13</v>
      </c>
      <c r="Y29" s="41"/>
      <c r="Z29" s="41">
        <v>13996.13</v>
      </c>
      <c r="AA29" s="41">
        <v>75386.39</v>
      </c>
      <c r="AB29" s="41"/>
      <c r="AC29" s="41">
        <v>75386.39</v>
      </c>
      <c r="AD29" s="41">
        <v>0</v>
      </c>
      <c r="AE29" s="41">
        <v>13996.130000000001</v>
      </c>
      <c r="AF29" s="41">
        <v>8617.57</v>
      </c>
      <c r="AG29" s="41">
        <v>5378.56</v>
      </c>
      <c r="AH29" s="41">
        <v>107034.89</v>
      </c>
      <c r="AI29" s="41"/>
      <c r="AJ29" s="41">
        <v>107034.89</v>
      </c>
      <c r="AK29" s="41">
        <v>182421.28</v>
      </c>
      <c r="AL29" s="41"/>
      <c r="AM29" s="41">
        <v>182421.28</v>
      </c>
      <c r="AN29" s="41">
        <v>0</v>
      </c>
      <c r="AO29" s="41">
        <v>107034.89</v>
      </c>
      <c r="AP29" s="41">
        <v>41057.520000000004</v>
      </c>
      <c r="AQ29" s="41">
        <v>65977.37</v>
      </c>
      <c r="AR29" s="40">
        <v>182421.28</v>
      </c>
      <c r="AS29" s="40"/>
      <c r="AT29" s="40">
        <v>182421.28</v>
      </c>
      <c r="AU29" s="40">
        <v>182421.28</v>
      </c>
      <c r="AV29" s="40"/>
      <c r="AW29" s="40">
        <v>182421.28</v>
      </c>
      <c r="AX29" s="40">
        <v>0</v>
      </c>
      <c r="AY29" s="40">
        <v>182421.28</v>
      </c>
      <c r="AZ29" s="40">
        <v>70605.510000000009</v>
      </c>
      <c r="BA29" s="40">
        <v>111815.76999999999</v>
      </c>
    </row>
    <row r="30" spans="1:53" x14ac:dyDescent="0.4">
      <c r="A30" s="43" t="s">
        <v>202</v>
      </c>
      <c r="B30" s="43" t="s">
        <v>267</v>
      </c>
      <c r="C30" s="42" t="s">
        <v>262</v>
      </c>
      <c r="D30" s="41"/>
      <c r="E30" s="41"/>
      <c r="F30" s="41"/>
      <c r="G30" s="41"/>
      <c r="H30" s="41"/>
      <c r="I30" s="41"/>
      <c r="J30" s="41"/>
      <c r="K30" s="41"/>
      <c r="L30" s="41"/>
      <c r="M30" s="41"/>
      <c r="N30" s="41">
        <v>5057.2</v>
      </c>
      <c r="O30" s="41"/>
      <c r="P30" s="41">
        <v>5057.2</v>
      </c>
      <c r="Q30" s="41">
        <v>5057.2</v>
      </c>
      <c r="R30" s="41"/>
      <c r="S30" s="41">
        <v>5057.2</v>
      </c>
      <c r="T30" s="41">
        <v>0</v>
      </c>
      <c r="U30" s="41">
        <v>5057.2</v>
      </c>
      <c r="V30" s="41">
        <v>2885.2</v>
      </c>
      <c r="W30" s="41">
        <v>2172</v>
      </c>
      <c r="X30" s="41">
        <v>15398.4</v>
      </c>
      <c r="Y30" s="41"/>
      <c r="Z30" s="41">
        <v>15398.4</v>
      </c>
      <c r="AA30" s="41">
        <v>20455.599999999999</v>
      </c>
      <c r="AB30" s="41"/>
      <c r="AC30" s="41">
        <v>20455.599999999999</v>
      </c>
      <c r="AD30" s="41">
        <v>0</v>
      </c>
      <c r="AE30" s="41">
        <v>15398.4</v>
      </c>
      <c r="AF30" s="41">
        <v>3804.2700000000004</v>
      </c>
      <c r="AG30" s="41">
        <v>11594.13</v>
      </c>
      <c r="AH30" s="41">
        <v>16681.439999999999</v>
      </c>
      <c r="AI30" s="41"/>
      <c r="AJ30" s="41">
        <v>16681.439999999999</v>
      </c>
      <c r="AK30" s="41">
        <v>37137.040000000001</v>
      </c>
      <c r="AL30" s="41"/>
      <c r="AM30" s="41">
        <v>37137.040000000001</v>
      </c>
      <c r="AN30" s="41">
        <v>0</v>
      </c>
      <c r="AO30" s="41">
        <v>16681.439999999999</v>
      </c>
      <c r="AP30" s="41">
        <v>9010.89</v>
      </c>
      <c r="AQ30" s="41">
        <v>7670.55</v>
      </c>
      <c r="AR30" s="40">
        <v>37137.040000000001</v>
      </c>
      <c r="AS30" s="40"/>
      <c r="AT30" s="40">
        <v>37137.040000000001</v>
      </c>
      <c r="AU30" s="40">
        <v>37137.040000000001</v>
      </c>
      <c r="AV30" s="40"/>
      <c r="AW30" s="40">
        <v>37137.040000000001</v>
      </c>
      <c r="AX30" s="40">
        <v>0</v>
      </c>
      <c r="AY30" s="40">
        <v>37137.040000000001</v>
      </c>
      <c r="AZ30" s="40">
        <v>15700.36</v>
      </c>
      <c r="BA30" s="40">
        <v>21436.68</v>
      </c>
    </row>
    <row r="31" spans="1:53" x14ac:dyDescent="0.4">
      <c r="A31" s="43" t="s">
        <v>204</v>
      </c>
      <c r="B31" s="43" t="s">
        <v>268</v>
      </c>
      <c r="C31" s="42" t="s">
        <v>262</v>
      </c>
      <c r="D31" s="41"/>
      <c r="E31" s="41"/>
      <c r="F31" s="41"/>
      <c r="G31" s="41"/>
      <c r="H31" s="41"/>
      <c r="I31" s="41"/>
      <c r="J31" s="41"/>
      <c r="K31" s="41"/>
      <c r="L31" s="41"/>
      <c r="M31" s="41"/>
      <c r="N31" s="41">
        <v>10244.299999999999</v>
      </c>
      <c r="O31" s="41"/>
      <c r="P31" s="41">
        <v>10244.299999999999</v>
      </c>
      <c r="Q31" s="41">
        <v>10244.299999999999</v>
      </c>
      <c r="R31" s="41"/>
      <c r="S31" s="41">
        <v>10244.299999999999</v>
      </c>
      <c r="T31" s="41">
        <v>0</v>
      </c>
      <c r="U31" s="41">
        <v>10244.299999999999</v>
      </c>
      <c r="V31" s="41">
        <v>5738.369999999999</v>
      </c>
      <c r="W31" s="41">
        <v>4505.93</v>
      </c>
      <c r="X31" s="41">
        <v>28538.71</v>
      </c>
      <c r="Y31" s="41"/>
      <c r="Z31" s="41">
        <v>28538.71</v>
      </c>
      <c r="AA31" s="41">
        <v>38783.01</v>
      </c>
      <c r="AB31" s="41"/>
      <c r="AC31" s="41">
        <v>38783.01</v>
      </c>
      <c r="AD31" s="41">
        <v>0</v>
      </c>
      <c r="AE31" s="41">
        <v>28538.71</v>
      </c>
      <c r="AF31" s="41">
        <v>9211.7199999999993</v>
      </c>
      <c r="AG31" s="41">
        <v>19326.990000000002</v>
      </c>
      <c r="AH31" s="41">
        <v>91303.53</v>
      </c>
      <c r="AI31" s="41"/>
      <c r="AJ31" s="41">
        <v>91303.53</v>
      </c>
      <c r="AK31" s="41">
        <v>130086.54</v>
      </c>
      <c r="AL31" s="41"/>
      <c r="AM31" s="41">
        <v>130086.54</v>
      </c>
      <c r="AN31" s="41">
        <v>0</v>
      </c>
      <c r="AO31" s="41">
        <v>91303.53</v>
      </c>
      <c r="AP31" s="41">
        <v>58373.210000000006</v>
      </c>
      <c r="AQ31" s="41">
        <v>32930.32</v>
      </c>
      <c r="AR31" s="40">
        <v>130086.54</v>
      </c>
      <c r="AS31" s="40"/>
      <c r="AT31" s="40">
        <v>130086.54</v>
      </c>
      <c r="AU31" s="40">
        <v>130086.54</v>
      </c>
      <c r="AV31" s="40"/>
      <c r="AW31" s="40">
        <v>130086.54</v>
      </c>
      <c r="AX31" s="40">
        <v>0</v>
      </c>
      <c r="AY31" s="40">
        <v>130086.54000000001</v>
      </c>
      <c r="AZ31" s="40">
        <v>73323.3</v>
      </c>
      <c r="BA31" s="40">
        <v>56763.240000000005</v>
      </c>
    </row>
    <row r="32" spans="1:53" x14ac:dyDescent="0.4">
      <c r="A32" s="43" t="s">
        <v>206</v>
      </c>
      <c r="B32" s="43" t="s">
        <v>269</v>
      </c>
      <c r="C32" s="42" t="s">
        <v>236</v>
      </c>
      <c r="D32" s="41"/>
      <c r="E32" s="41"/>
      <c r="F32" s="41"/>
      <c r="G32" s="41"/>
      <c r="H32" s="41"/>
      <c r="I32" s="41"/>
      <c r="J32" s="41"/>
      <c r="K32" s="41"/>
      <c r="L32" s="41"/>
      <c r="M32" s="41"/>
      <c r="N32" s="41">
        <v>41173.19</v>
      </c>
      <c r="O32" s="41"/>
      <c r="P32" s="41">
        <v>41173.19</v>
      </c>
      <c r="Q32" s="41">
        <v>41173.19</v>
      </c>
      <c r="R32" s="41"/>
      <c r="S32" s="41">
        <v>41173.19</v>
      </c>
      <c r="T32" s="41">
        <v>0</v>
      </c>
      <c r="U32" s="41">
        <v>41173.19</v>
      </c>
      <c r="V32" s="41">
        <v>15935.67</v>
      </c>
      <c r="W32" s="41">
        <v>25237.52</v>
      </c>
      <c r="X32" s="41">
        <v>7872.82</v>
      </c>
      <c r="Y32" s="41"/>
      <c r="Z32" s="41">
        <v>7872.82</v>
      </c>
      <c r="AA32" s="41">
        <v>49046.01</v>
      </c>
      <c r="AB32" s="41"/>
      <c r="AC32" s="41">
        <v>49046.01</v>
      </c>
      <c r="AD32" s="41">
        <v>0</v>
      </c>
      <c r="AE32" s="41">
        <v>7872.82</v>
      </c>
      <c r="AF32" s="41">
        <v>6072.82</v>
      </c>
      <c r="AG32" s="41">
        <v>1800</v>
      </c>
      <c r="AH32" s="41">
        <v>54638.98</v>
      </c>
      <c r="AI32" s="41"/>
      <c r="AJ32" s="41">
        <v>54638.98</v>
      </c>
      <c r="AK32" s="41">
        <v>103684.99</v>
      </c>
      <c r="AL32" s="41"/>
      <c r="AM32" s="41">
        <v>103684.99</v>
      </c>
      <c r="AN32" s="41">
        <v>0</v>
      </c>
      <c r="AO32" s="41">
        <v>54638.98</v>
      </c>
      <c r="AP32" s="41">
        <v>24090.690000000002</v>
      </c>
      <c r="AQ32" s="41">
        <v>30548.29</v>
      </c>
      <c r="AR32" s="40">
        <v>103684.99</v>
      </c>
      <c r="AS32" s="40"/>
      <c r="AT32" s="40">
        <v>103684.99</v>
      </c>
      <c r="AU32" s="40">
        <v>103684.99</v>
      </c>
      <c r="AV32" s="40"/>
      <c r="AW32" s="40">
        <v>103684.99</v>
      </c>
      <c r="AX32" s="40">
        <v>0</v>
      </c>
      <c r="AY32" s="40">
        <v>103684.99000000002</v>
      </c>
      <c r="AZ32" s="40">
        <v>46099.18</v>
      </c>
      <c r="BA32" s="40">
        <v>57585.81</v>
      </c>
    </row>
    <row r="33" spans="1:53" x14ac:dyDescent="0.4">
      <c r="A33" s="43" t="s">
        <v>208</v>
      </c>
      <c r="B33" s="43" t="s">
        <v>270</v>
      </c>
      <c r="C33" s="42" t="s">
        <v>262</v>
      </c>
      <c r="D33" s="41"/>
      <c r="E33" s="41"/>
      <c r="F33" s="41"/>
      <c r="G33" s="41"/>
      <c r="H33" s="41"/>
      <c r="I33" s="41"/>
      <c r="J33" s="41"/>
      <c r="K33" s="41"/>
      <c r="L33" s="41"/>
      <c r="M33" s="41"/>
      <c r="N33" s="41">
        <v>6242.86</v>
      </c>
      <c r="O33" s="41"/>
      <c r="P33" s="41">
        <v>6242.86</v>
      </c>
      <c r="Q33" s="41">
        <v>6242.86</v>
      </c>
      <c r="R33" s="41"/>
      <c r="S33" s="41">
        <v>6242.86</v>
      </c>
      <c r="T33" s="41">
        <v>0</v>
      </c>
      <c r="U33" s="41">
        <v>6242.86</v>
      </c>
      <c r="V33" s="41">
        <v>2622.8599999999997</v>
      </c>
      <c r="W33" s="41">
        <v>3620</v>
      </c>
      <c r="X33" s="41">
        <v>86995.49</v>
      </c>
      <c r="Y33" s="41"/>
      <c r="Z33" s="41">
        <v>86995.49</v>
      </c>
      <c r="AA33" s="41">
        <v>93238.35</v>
      </c>
      <c r="AB33" s="41"/>
      <c r="AC33" s="41">
        <v>93238.35</v>
      </c>
      <c r="AD33" s="41">
        <v>0</v>
      </c>
      <c r="AE33" s="41">
        <v>86995.49</v>
      </c>
      <c r="AF33" s="41">
        <v>24636.12</v>
      </c>
      <c r="AG33" s="41">
        <v>62359.37</v>
      </c>
      <c r="AH33" s="41">
        <v>57557.99</v>
      </c>
      <c r="AI33" s="41"/>
      <c r="AJ33" s="41">
        <v>57557.99</v>
      </c>
      <c r="AK33" s="41">
        <v>150796.34</v>
      </c>
      <c r="AL33" s="41"/>
      <c r="AM33" s="41">
        <v>150796.34</v>
      </c>
      <c r="AN33" s="41">
        <v>0</v>
      </c>
      <c r="AO33" s="41">
        <v>57557.99</v>
      </c>
      <c r="AP33" s="41">
        <v>45762.94</v>
      </c>
      <c r="AQ33" s="41">
        <v>11795.05</v>
      </c>
      <c r="AR33" s="40">
        <v>150796.34</v>
      </c>
      <c r="AS33" s="40"/>
      <c r="AT33" s="40">
        <v>150796.34</v>
      </c>
      <c r="AU33" s="40">
        <v>150796.34</v>
      </c>
      <c r="AV33" s="40"/>
      <c r="AW33" s="40">
        <v>150796.34</v>
      </c>
      <c r="AX33" s="40">
        <v>0</v>
      </c>
      <c r="AY33" s="40">
        <v>150796.34</v>
      </c>
      <c r="AZ33" s="40">
        <v>73021.919999999998</v>
      </c>
      <c r="BA33" s="40">
        <v>77774.42</v>
      </c>
    </row>
    <row r="34" spans="1:53" x14ac:dyDescent="0.4">
      <c r="A34" s="43" t="s">
        <v>213</v>
      </c>
      <c r="B34" s="43" t="s">
        <v>271</v>
      </c>
      <c r="C34" s="42" t="s">
        <v>272</v>
      </c>
      <c r="D34" s="41"/>
      <c r="E34" s="41"/>
      <c r="F34" s="41"/>
      <c r="G34" s="41"/>
      <c r="H34" s="41"/>
      <c r="I34" s="41"/>
      <c r="J34" s="41"/>
      <c r="K34" s="41"/>
      <c r="L34" s="41"/>
      <c r="M34" s="41"/>
      <c r="N34" s="41"/>
      <c r="O34" s="41"/>
      <c r="P34" s="41"/>
      <c r="Q34" s="41"/>
      <c r="R34" s="41"/>
      <c r="S34" s="41"/>
      <c r="T34" s="41"/>
      <c r="U34" s="41"/>
      <c r="V34" s="41"/>
      <c r="W34" s="41"/>
      <c r="X34" s="41">
        <v>3862.84</v>
      </c>
      <c r="Y34" s="41"/>
      <c r="Z34" s="41">
        <v>3862.84</v>
      </c>
      <c r="AA34" s="41">
        <v>3862.84</v>
      </c>
      <c r="AB34" s="41"/>
      <c r="AC34" s="41">
        <v>3862.84</v>
      </c>
      <c r="AD34" s="41">
        <v>0</v>
      </c>
      <c r="AE34" s="41">
        <v>3862.8399999999997</v>
      </c>
      <c r="AF34" s="41">
        <v>2984.2799999999997</v>
      </c>
      <c r="AG34" s="41">
        <v>878.56</v>
      </c>
      <c r="AH34" s="41">
        <v>3637.59</v>
      </c>
      <c r="AI34" s="41"/>
      <c r="AJ34" s="41">
        <v>3637.59</v>
      </c>
      <c r="AK34" s="41">
        <v>7500.43</v>
      </c>
      <c r="AL34" s="41"/>
      <c r="AM34" s="41">
        <v>7500.43</v>
      </c>
      <c r="AN34" s="41">
        <v>0</v>
      </c>
      <c r="AO34" s="41">
        <v>3637.59</v>
      </c>
      <c r="AP34" s="41">
        <v>3547.59</v>
      </c>
      <c r="AQ34" s="41">
        <v>90</v>
      </c>
      <c r="AR34" s="40">
        <v>7500.43</v>
      </c>
      <c r="AS34" s="40"/>
      <c r="AT34" s="40">
        <v>7500.43</v>
      </c>
      <c r="AU34" s="40">
        <v>7500.43</v>
      </c>
      <c r="AV34" s="40"/>
      <c r="AW34" s="40">
        <v>7500.43</v>
      </c>
      <c r="AX34" s="40">
        <v>0</v>
      </c>
      <c r="AY34" s="40">
        <v>7500.43</v>
      </c>
      <c r="AZ34" s="40">
        <v>6531.87</v>
      </c>
      <c r="BA34" s="40">
        <v>968.56</v>
      </c>
    </row>
    <row r="35" spans="1:53" x14ac:dyDescent="0.4">
      <c r="AR35" s="41">
        <f>SUM(AR3:AR34)</f>
        <v>2447608.2399999998</v>
      </c>
    </row>
    <row r="36" spans="1:53" x14ac:dyDescent="0.4">
      <c r="A36" s="39" t="s">
        <v>273</v>
      </c>
    </row>
  </sheetData>
  <mergeCells count="6">
    <mergeCell ref="AR1:BA1"/>
    <mergeCell ref="A1:C1"/>
    <mergeCell ref="D1:M1"/>
    <mergeCell ref="N1:W1"/>
    <mergeCell ref="X1:AG1"/>
    <mergeCell ref="AH1:AQ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6D50-2F4A-4250-9404-B9AA325EAB2D}">
  <dimension ref="A1:EE39"/>
  <sheetViews>
    <sheetView workbookViewId="0">
      <selection activeCell="B14" sqref="B14"/>
    </sheetView>
  </sheetViews>
  <sheetFormatPr defaultColWidth="9.15234375" defaultRowHeight="14.6" x14ac:dyDescent="0.4"/>
  <cols>
    <col min="1" max="1" width="56.53515625" style="39" bestFit="1" customWidth="1"/>
    <col min="2" max="3" width="9.15234375" style="39"/>
    <col min="4" max="4" width="0" style="39" hidden="1" customWidth="1"/>
    <col min="5" max="13" width="9.15234375" style="39" hidden="1" customWidth="1"/>
    <col min="14" max="14" width="0" style="39" hidden="1" customWidth="1"/>
    <col min="15" max="23" width="9.15234375" style="39" hidden="1" customWidth="1"/>
    <col min="24" max="24" width="0" style="39" hidden="1" customWidth="1"/>
    <col min="25" max="33" width="9.15234375" style="39" hidden="1" customWidth="1"/>
    <col min="34" max="34" width="0" style="39" hidden="1" customWidth="1"/>
    <col min="35" max="43" width="9.15234375" style="39" hidden="1" customWidth="1"/>
    <col min="44" max="44" width="0" style="39" hidden="1" customWidth="1"/>
    <col min="45" max="123" width="9.15234375" style="39" hidden="1" customWidth="1"/>
    <col min="124" max="124" width="0" style="39" hidden="1" customWidth="1"/>
    <col min="125" max="133" width="9.15234375" style="39" hidden="1" customWidth="1"/>
    <col min="134" max="135" width="10.15234375" style="39" bestFit="1" customWidth="1"/>
    <col min="136" max="16384" width="9.15234375" style="39"/>
  </cols>
  <sheetData>
    <row r="1" spans="1:135" x14ac:dyDescent="0.4">
      <c r="A1" s="111" t="s">
        <v>217</v>
      </c>
      <c r="B1" s="112"/>
      <c r="C1" s="112"/>
      <c r="D1" s="111" t="s">
        <v>274</v>
      </c>
      <c r="E1" s="111" t="s">
        <v>274</v>
      </c>
      <c r="F1" s="111" t="s">
        <v>274</v>
      </c>
      <c r="G1" s="111" t="s">
        <v>274</v>
      </c>
      <c r="H1" s="111" t="s">
        <v>274</v>
      </c>
      <c r="I1" s="111" t="s">
        <v>274</v>
      </c>
      <c r="J1" s="111" t="s">
        <v>274</v>
      </c>
      <c r="K1" s="111" t="s">
        <v>274</v>
      </c>
      <c r="L1" s="111" t="s">
        <v>274</v>
      </c>
      <c r="M1" s="111" t="s">
        <v>274</v>
      </c>
      <c r="N1" s="111" t="s">
        <v>275</v>
      </c>
      <c r="O1" s="111" t="s">
        <v>275</v>
      </c>
      <c r="P1" s="111" t="s">
        <v>275</v>
      </c>
      <c r="Q1" s="111" t="s">
        <v>275</v>
      </c>
      <c r="R1" s="111" t="s">
        <v>275</v>
      </c>
      <c r="S1" s="111" t="s">
        <v>275</v>
      </c>
      <c r="T1" s="111" t="s">
        <v>275</v>
      </c>
      <c r="U1" s="111" t="s">
        <v>275</v>
      </c>
      <c r="V1" s="111" t="s">
        <v>275</v>
      </c>
      <c r="W1" s="111" t="s">
        <v>275</v>
      </c>
      <c r="X1" s="111" t="s">
        <v>276</v>
      </c>
      <c r="Y1" s="111" t="s">
        <v>276</v>
      </c>
      <c r="Z1" s="111" t="s">
        <v>276</v>
      </c>
      <c r="AA1" s="111" t="s">
        <v>276</v>
      </c>
      <c r="AB1" s="111" t="s">
        <v>276</v>
      </c>
      <c r="AC1" s="111" t="s">
        <v>276</v>
      </c>
      <c r="AD1" s="111" t="s">
        <v>276</v>
      </c>
      <c r="AE1" s="111" t="s">
        <v>276</v>
      </c>
      <c r="AF1" s="111" t="s">
        <v>276</v>
      </c>
      <c r="AG1" s="111" t="s">
        <v>276</v>
      </c>
      <c r="AH1" s="111" t="s">
        <v>277</v>
      </c>
      <c r="AI1" s="111" t="s">
        <v>277</v>
      </c>
      <c r="AJ1" s="111" t="s">
        <v>277</v>
      </c>
      <c r="AK1" s="111" t="s">
        <v>277</v>
      </c>
      <c r="AL1" s="111" t="s">
        <v>277</v>
      </c>
      <c r="AM1" s="111" t="s">
        <v>277</v>
      </c>
      <c r="AN1" s="111" t="s">
        <v>277</v>
      </c>
      <c r="AO1" s="111" t="s">
        <v>277</v>
      </c>
      <c r="AP1" s="111" t="s">
        <v>277</v>
      </c>
      <c r="AQ1" s="111" t="s">
        <v>277</v>
      </c>
      <c r="AR1" s="111" t="s">
        <v>278</v>
      </c>
      <c r="AS1" s="111" t="s">
        <v>278</v>
      </c>
      <c r="AT1" s="111" t="s">
        <v>278</v>
      </c>
      <c r="AU1" s="111" t="s">
        <v>278</v>
      </c>
      <c r="AV1" s="111" t="s">
        <v>278</v>
      </c>
      <c r="AW1" s="111" t="s">
        <v>278</v>
      </c>
      <c r="AX1" s="111" t="s">
        <v>278</v>
      </c>
      <c r="AY1" s="111" t="s">
        <v>278</v>
      </c>
      <c r="AZ1" s="111" t="s">
        <v>278</v>
      </c>
      <c r="BA1" s="111" t="s">
        <v>278</v>
      </c>
      <c r="BB1" s="111" t="s">
        <v>279</v>
      </c>
      <c r="BC1" s="111" t="s">
        <v>279</v>
      </c>
      <c r="BD1" s="111" t="s">
        <v>279</v>
      </c>
      <c r="BE1" s="111" t="s">
        <v>279</v>
      </c>
      <c r="BF1" s="111" t="s">
        <v>279</v>
      </c>
      <c r="BG1" s="111" t="s">
        <v>279</v>
      </c>
      <c r="BH1" s="111" t="s">
        <v>279</v>
      </c>
      <c r="BI1" s="111" t="s">
        <v>279</v>
      </c>
      <c r="BJ1" s="111" t="s">
        <v>279</v>
      </c>
      <c r="BK1" s="111" t="s">
        <v>279</v>
      </c>
      <c r="BL1" s="111" t="s">
        <v>280</v>
      </c>
      <c r="BM1" s="111" t="s">
        <v>280</v>
      </c>
      <c r="BN1" s="111" t="s">
        <v>280</v>
      </c>
      <c r="BO1" s="111" t="s">
        <v>280</v>
      </c>
      <c r="BP1" s="111" t="s">
        <v>280</v>
      </c>
      <c r="BQ1" s="111" t="s">
        <v>280</v>
      </c>
      <c r="BR1" s="111" t="s">
        <v>280</v>
      </c>
      <c r="BS1" s="111" t="s">
        <v>280</v>
      </c>
      <c r="BT1" s="111" t="s">
        <v>280</v>
      </c>
      <c r="BU1" s="111" t="s">
        <v>280</v>
      </c>
      <c r="BV1" s="111" t="s">
        <v>281</v>
      </c>
      <c r="BW1" s="111" t="s">
        <v>281</v>
      </c>
      <c r="BX1" s="111" t="s">
        <v>281</v>
      </c>
      <c r="BY1" s="111" t="s">
        <v>281</v>
      </c>
      <c r="BZ1" s="111" t="s">
        <v>281</v>
      </c>
      <c r="CA1" s="111" t="s">
        <v>281</v>
      </c>
      <c r="CB1" s="111" t="s">
        <v>281</v>
      </c>
      <c r="CC1" s="111" t="s">
        <v>281</v>
      </c>
      <c r="CD1" s="111" t="s">
        <v>281</v>
      </c>
      <c r="CE1" s="111" t="s">
        <v>281</v>
      </c>
      <c r="CF1" s="111" t="s">
        <v>218</v>
      </c>
      <c r="CG1" s="111" t="s">
        <v>218</v>
      </c>
      <c r="CH1" s="111" t="s">
        <v>218</v>
      </c>
      <c r="CI1" s="111" t="s">
        <v>218</v>
      </c>
      <c r="CJ1" s="111" t="s">
        <v>218</v>
      </c>
      <c r="CK1" s="111" t="s">
        <v>218</v>
      </c>
      <c r="CL1" s="111" t="s">
        <v>218</v>
      </c>
      <c r="CM1" s="111" t="s">
        <v>218</v>
      </c>
      <c r="CN1" s="111" t="s">
        <v>218</v>
      </c>
      <c r="CO1" s="111" t="s">
        <v>218</v>
      </c>
      <c r="CP1" s="111" t="s">
        <v>219</v>
      </c>
      <c r="CQ1" s="111" t="s">
        <v>219</v>
      </c>
      <c r="CR1" s="111" t="s">
        <v>219</v>
      </c>
      <c r="CS1" s="111" t="s">
        <v>219</v>
      </c>
      <c r="CT1" s="111" t="s">
        <v>219</v>
      </c>
      <c r="CU1" s="111" t="s">
        <v>219</v>
      </c>
      <c r="CV1" s="111" t="s">
        <v>219</v>
      </c>
      <c r="CW1" s="111" t="s">
        <v>219</v>
      </c>
      <c r="CX1" s="111" t="s">
        <v>219</v>
      </c>
      <c r="CY1" s="111" t="s">
        <v>219</v>
      </c>
      <c r="CZ1" s="111" t="s">
        <v>220</v>
      </c>
      <c r="DA1" s="111" t="s">
        <v>220</v>
      </c>
      <c r="DB1" s="111" t="s">
        <v>220</v>
      </c>
      <c r="DC1" s="111" t="s">
        <v>220</v>
      </c>
      <c r="DD1" s="111" t="s">
        <v>220</v>
      </c>
      <c r="DE1" s="111" t="s">
        <v>220</v>
      </c>
      <c r="DF1" s="111" t="s">
        <v>220</v>
      </c>
      <c r="DG1" s="111" t="s">
        <v>220</v>
      </c>
      <c r="DH1" s="111" t="s">
        <v>220</v>
      </c>
      <c r="DI1" s="111" t="s">
        <v>220</v>
      </c>
      <c r="DJ1" s="111" t="s">
        <v>221</v>
      </c>
      <c r="DK1" s="111" t="s">
        <v>221</v>
      </c>
      <c r="DL1" s="111" t="s">
        <v>221</v>
      </c>
      <c r="DM1" s="111" t="s">
        <v>221</v>
      </c>
      <c r="DN1" s="111" t="s">
        <v>221</v>
      </c>
      <c r="DO1" s="111" t="s">
        <v>221</v>
      </c>
      <c r="DP1" s="111" t="s">
        <v>221</v>
      </c>
      <c r="DQ1" s="111" t="s">
        <v>221</v>
      </c>
      <c r="DR1" s="111" t="s">
        <v>221</v>
      </c>
      <c r="DS1" s="111" t="s">
        <v>221</v>
      </c>
      <c r="DT1" s="110" t="s">
        <v>222</v>
      </c>
      <c r="DU1" s="110" t="s">
        <v>222</v>
      </c>
      <c r="DV1" s="110" t="s">
        <v>222</v>
      </c>
      <c r="DW1" s="110" t="s">
        <v>222</v>
      </c>
      <c r="DX1" s="110" t="s">
        <v>222</v>
      </c>
      <c r="DY1" s="110" t="s">
        <v>222</v>
      </c>
      <c r="DZ1" s="110" t="s">
        <v>222</v>
      </c>
      <c r="EA1" s="110" t="s">
        <v>222</v>
      </c>
      <c r="EB1" s="110" t="s">
        <v>222</v>
      </c>
      <c r="EC1" s="110" t="s">
        <v>222</v>
      </c>
    </row>
    <row r="2" spans="1:135" x14ac:dyDescent="0.4">
      <c r="A2" s="45" t="s">
        <v>223</v>
      </c>
      <c r="B2" s="45" t="s">
        <v>4</v>
      </c>
      <c r="C2" s="45" t="s">
        <v>224</v>
      </c>
      <c r="D2" s="45" t="s">
        <v>225</v>
      </c>
      <c r="E2" s="45" t="s">
        <v>226</v>
      </c>
      <c r="F2" s="45" t="s">
        <v>227</v>
      </c>
      <c r="G2" s="45" t="s">
        <v>228</v>
      </c>
      <c r="H2" s="45" t="s">
        <v>229</v>
      </c>
      <c r="I2" s="45" t="s">
        <v>230</v>
      </c>
      <c r="J2" s="45" t="s">
        <v>231</v>
      </c>
      <c r="K2" s="45" t="s">
        <v>232</v>
      </c>
      <c r="L2" s="45" t="s">
        <v>233</v>
      </c>
      <c r="M2" s="45" t="s">
        <v>234</v>
      </c>
      <c r="N2" s="45" t="s">
        <v>225</v>
      </c>
      <c r="O2" s="45" t="s">
        <v>226</v>
      </c>
      <c r="P2" s="45" t="s">
        <v>227</v>
      </c>
      <c r="Q2" s="45" t="s">
        <v>228</v>
      </c>
      <c r="R2" s="45" t="s">
        <v>229</v>
      </c>
      <c r="S2" s="45" t="s">
        <v>230</v>
      </c>
      <c r="T2" s="45" t="s">
        <v>231</v>
      </c>
      <c r="U2" s="45" t="s">
        <v>232</v>
      </c>
      <c r="V2" s="45" t="s">
        <v>233</v>
      </c>
      <c r="W2" s="45" t="s">
        <v>234</v>
      </c>
      <c r="X2" s="45" t="s">
        <v>225</v>
      </c>
      <c r="Y2" s="45" t="s">
        <v>226</v>
      </c>
      <c r="Z2" s="45" t="s">
        <v>227</v>
      </c>
      <c r="AA2" s="45" t="s">
        <v>228</v>
      </c>
      <c r="AB2" s="45" t="s">
        <v>229</v>
      </c>
      <c r="AC2" s="45" t="s">
        <v>230</v>
      </c>
      <c r="AD2" s="45" t="s">
        <v>231</v>
      </c>
      <c r="AE2" s="45" t="s">
        <v>232</v>
      </c>
      <c r="AF2" s="45" t="s">
        <v>233</v>
      </c>
      <c r="AG2" s="45" t="s">
        <v>234</v>
      </c>
      <c r="AH2" s="45" t="s">
        <v>225</v>
      </c>
      <c r="AI2" s="45" t="s">
        <v>226</v>
      </c>
      <c r="AJ2" s="45" t="s">
        <v>227</v>
      </c>
      <c r="AK2" s="45" t="s">
        <v>228</v>
      </c>
      <c r="AL2" s="45" t="s">
        <v>229</v>
      </c>
      <c r="AM2" s="45" t="s">
        <v>230</v>
      </c>
      <c r="AN2" s="45" t="s">
        <v>231</v>
      </c>
      <c r="AO2" s="45" t="s">
        <v>232</v>
      </c>
      <c r="AP2" s="45" t="s">
        <v>233</v>
      </c>
      <c r="AQ2" s="45" t="s">
        <v>234</v>
      </c>
      <c r="AR2" s="45" t="s">
        <v>225</v>
      </c>
      <c r="AS2" s="45" t="s">
        <v>226</v>
      </c>
      <c r="AT2" s="45" t="s">
        <v>227</v>
      </c>
      <c r="AU2" s="45" t="s">
        <v>228</v>
      </c>
      <c r="AV2" s="45" t="s">
        <v>229</v>
      </c>
      <c r="AW2" s="45" t="s">
        <v>230</v>
      </c>
      <c r="AX2" s="45" t="s">
        <v>231</v>
      </c>
      <c r="AY2" s="45" t="s">
        <v>232</v>
      </c>
      <c r="AZ2" s="45" t="s">
        <v>233</v>
      </c>
      <c r="BA2" s="45" t="s">
        <v>234</v>
      </c>
      <c r="BB2" s="45" t="s">
        <v>225</v>
      </c>
      <c r="BC2" s="45" t="s">
        <v>226</v>
      </c>
      <c r="BD2" s="45" t="s">
        <v>227</v>
      </c>
      <c r="BE2" s="45" t="s">
        <v>228</v>
      </c>
      <c r="BF2" s="45" t="s">
        <v>229</v>
      </c>
      <c r="BG2" s="45" t="s">
        <v>230</v>
      </c>
      <c r="BH2" s="45" t="s">
        <v>231</v>
      </c>
      <c r="BI2" s="45" t="s">
        <v>232</v>
      </c>
      <c r="BJ2" s="45" t="s">
        <v>233</v>
      </c>
      <c r="BK2" s="45" t="s">
        <v>234</v>
      </c>
      <c r="BL2" s="45" t="s">
        <v>225</v>
      </c>
      <c r="BM2" s="45" t="s">
        <v>226</v>
      </c>
      <c r="BN2" s="45" t="s">
        <v>227</v>
      </c>
      <c r="BO2" s="45" t="s">
        <v>228</v>
      </c>
      <c r="BP2" s="45" t="s">
        <v>229</v>
      </c>
      <c r="BQ2" s="45" t="s">
        <v>230</v>
      </c>
      <c r="BR2" s="45" t="s">
        <v>231</v>
      </c>
      <c r="BS2" s="45" t="s">
        <v>232</v>
      </c>
      <c r="BT2" s="45" t="s">
        <v>233</v>
      </c>
      <c r="BU2" s="45" t="s">
        <v>234</v>
      </c>
      <c r="BV2" s="45" t="s">
        <v>225</v>
      </c>
      <c r="BW2" s="45" t="s">
        <v>226</v>
      </c>
      <c r="BX2" s="45" t="s">
        <v>227</v>
      </c>
      <c r="BY2" s="45" t="s">
        <v>228</v>
      </c>
      <c r="BZ2" s="45" t="s">
        <v>229</v>
      </c>
      <c r="CA2" s="45" t="s">
        <v>230</v>
      </c>
      <c r="CB2" s="45" t="s">
        <v>231</v>
      </c>
      <c r="CC2" s="45" t="s">
        <v>232</v>
      </c>
      <c r="CD2" s="45" t="s">
        <v>233</v>
      </c>
      <c r="CE2" s="45" t="s">
        <v>234</v>
      </c>
      <c r="CF2" s="45" t="s">
        <v>225</v>
      </c>
      <c r="CG2" s="45" t="s">
        <v>226</v>
      </c>
      <c r="CH2" s="45" t="s">
        <v>227</v>
      </c>
      <c r="CI2" s="45" t="s">
        <v>228</v>
      </c>
      <c r="CJ2" s="45" t="s">
        <v>229</v>
      </c>
      <c r="CK2" s="45" t="s">
        <v>230</v>
      </c>
      <c r="CL2" s="45" t="s">
        <v>231</v>
      </c>
      <c r="CM2" s="45" t="s">
        <v>232</v>
      </c>
      <c r="CN2" s="45" t="s">
        <v>233</v>
      </c>
      <c r="CO2" s="45" t="s">
        <v>234</v>
      </c>
      <c r="CP2" s="45" t="s">
        <v>225</v>
      </c>
      <c r="CQ2" s="45" t="s">
        <v>226</v>
      </c>
      <c r="CR2" s="45" t="s">
        <v>227</v>
      </c>
      <c r="CS2" s="45" t="s">
        <v>228</v>
      </c>
      <c r="CT2" s="45" t="s">
        <v>229</v>
      </c>
      <c r="CU2" s="45" t="s">
        <v>230</v>
      </c>
      <c r="CV2" s="45" t="s">
        <v>231</v>
      </c>
      <c r="CW2" s="45" t="s">
        <v>232</v>
      </c>
      <c r="CX2" s="45" t="s">
        <v>233</v>
      </c>
      <c r="CY2" s="45" t="s">
        <v>234</v>
      </c>
      <c r="CZ2" s="45" t="s">
        <v>225</v>
      </c>
      <c r="DA2" s="45" t="s">
        <v>226</v>
      </c>
      <c r="DB2" s="45" t="s">
        <v>227</v>
      </c>
      <c r="DC2" s="45" t="s">
        <v>228</v>
      </c>
      <c r="DD2" s="45" t="s">
        <v>229</v>
      </c>
      <c r="DE2" s="45" t="s">
        <v>230</v>
      </c>
      <c r="DF2" s="45" t="s">
        <v>231</v>
      </c>
      <c r="DG2" s="45" t="s">
        <v>232</v>
      </c>
      <c r="DH2" s="45" t="s">
        <v>233</v>
      </c>
      <c r="DI2" s="45" t="s">
        <v>234</v>
      </c>
      <c r="DJ2" s="45" t="s">
        <v>225</v>
      </c>
      <c r="DK2" s="45" t="s">
        <v>226</v>
      </c>
      <c r="DL2" s="45" t="s">
        <v>227</v>
      </c>
      <c r="DM2" s="45" t="s">
        <v>228</v>
      </c>
      <c r="DN2" s="45" t="s">
        <v>229</v>
      </c>
      <c r="DO2" s="45" t="s">
        <v>230</v>
      </c>
      <c r="DP2" s="45" t="s">
        <v>231</v>
      </c>
      <c r="DQ2" s="45" t="s">
        <v>232</v>
      </c>
      <c r="DR2" s="45" t="s">
        <v>233</v>
      </c>
      <c r="DS2" s="45" t="s">
        <v>234</v>
      </c>
      <c r="DT2" s="44" t="s">
        <v>225</v>
      </c>
      <c r="DU2" s="44" t="s">
        <v>226</v>
      </c>
      <c r="DV2" s="44" t="s">
        <v>227</v>
      </c>
      <c r="DW2" s="44" t="s">
        <v>228</v>
      </c>
      <c r="DX2" s="44" t="s">
        <v>229</v>
      </c>
      <c r="DY2" s="44" t="s">
        <v>230</v>
      </c>
      <c r="DZ2" s="44" t="s">
        <v>231</v>
      </c>
      <c r="EA2" s="44" t="s">
        <v>232</v>
      </c>
      <c r="EB2" s="44" t="s">
        <v>233</v>
      </c>
      <c r="EC2" s="44" t="s">
        <v>234</v>
      </c>
    </row>
    <row r="3" spans="1:135" x14ac:dyDescent="0.4">
      <c r="A3" s="43" t="s">
        <v>149</v>
      </c>
      <c r="B3" s="43" t="s">
        <v>235</v>
      </c>
      <c r="C3" s="42" t="s">
        <v>282</v>
      </c>
      <c r="D3" s="41">
        <v>55524.009999999995</v>
      </c>
      <c r="E3" s="47">
        <v>267792.8</v>
      </c>
      <c r="F3" s="41">
        <v>-212268.78999999998</v>
      </c>
      <c r="G3" s="41">
        <v>55524.009999999995</v>
      </c>
      <c r="H3" s="41">
        <v>267792.8</v>
      </c>
      <c r="I3" s="41">
        <v>-212268.78999999998</v>
      </c>
      <c r="J3" s="41">
        <v>0</v>
      </c>
      <c r="K3" s="41">
        <v>55524.009999999995</v>
      </c>
      <c r="L3" s="41">
        <v>25146.809999999998</v>
      </c>
      <c r="M3" s="41">
        <v>30377.200000000001</v>
      </c>
      <c r="N3" s="41">
        <v>848916.86</v>
      </c>
      <c r="O3" s="47">
        <v>267792.8</v>
      </c>
      <c r="P3" s="41">
        <v>581124.06000000006</v>
      </c>
      <c r="Q3" s="41">
        <v>904440.87</v>
      </c>
      <c r="R3" s="41">
        <v>535585.6</v>
      </c>
      <c r="S3" s="41">
        <v>368855.27</v>
      </c>
      <c r="T3" s="41">
        <v>0</v>
      </c>
      <c r="U3" s="41">
        <v>848916.86</v>
      </c>
      <c r="V3" s="41">
        <v>294439.60000000003</v>
      </c>
      <c r="W3" s="41">
        <v>554477.26</v>
      </c>
      <c r="X3" s="41">
        <v>23060.03</v>
      </c>
      <c r="Y3" s="47">
        <v>267792.8</v>
      </c>
      <c r="Z3" s="41">
        <v>-244732.77</v>
      </c>
      <c r="AA3" s="41">
        <v>927500.9</v>
      </c>
      <c r="AB3" s="41">
        <v>803378.39999999991</v>
      </c>
      <c r="AC3" s="41">
        <v>124122.50000000012</v>
      </c>
      <c r="AD3" s="41">
        <v>0</v>
      </c>
      <c r="AE3" s="41">
        <v>23060.03</v>
      </c>
      <c r="AF3" s="41">
        <v>17606.669999999998</v>
      </c>
      <c r="AG3" s="41">
        <v>5453.3600000000006</v>
      </c>
      <c r="AH3" s="41">
        <v>72831.39</v>
      </c>
      <c r="AI3" s="47">
        <v>267792.8</v>
      </c>
      <c r="AJ3" s="41">
        <v>-194961.40999999997</v>
      </c>
      <c r="AK3" s="41">
        <v>1000332.29</v>
      </c>
      <c r="AL3" s="41">
        <v>1071171.2</v>
      </c>
      <c r="AM3" s="41">
        <v>-70838.909999999916</v>
      </c>
      <c r="AN3" s="41">
        <v>0</v>
      </c>
      <c r="AO3" s="41">
        <v>72831.39</v>
      </c>
      <c r="AP3" s="41">
        <v>37372.06</v>
      </c>
      <c r="AQ3" s="41">
        <v>35459.33</v>
      </c>
      <c r="AR3" s="41">
        <v>32844.990000000005</v>
      </c>
      <c r="AS3" s="47">
        <v>267792.8</v>
      </c>
      <c r="AT3" s="41">
        <v>-234947.81</v>
      </c>
      <c r="AU3" s="41">
        <v>1033177.28</v>
      </c>
      <c r="AV3" s="41">
        <v>1338964</v>
      </c>
      <c r="AW3" s="41">
        <v>-305786.71999999997</v>
      </c>
      <c r="AX3" s="41">
        <v>0</v>
      </c>
      <c r="AY3" s="41">
        <v>32844.990000000005</v>
      </c>
      <c r="AZ3" s="41">
        <v>23420.7</v>
      </c>
      <c r="BA3" s="41">
        <v>9424.2900000000009</v>
      </c>
      <c r="BB3" s="41">
        <v>12038.1</v>
      </c>
      <c r="BC3" s="47">
        <v>267792.8</v>
      </c>
      <c r="BD3" s="41">
        <v>-255754.69999999998</v>
      </c>
      <c r="BE3" s="41">
        <v>1045215.38</v>
      </c>
      <c r="BF3" s="41">
        <v>1606756.8</v>
      </c>
      <c r="BG3" s="41">
        <v>-561541.42000000004</v>
      </c>
      <c r="BH3" s="41">
        <v>0</v>
      </c>
      <c r="BI3" s="41">
        <v>12038.1</v>
      </c>
      <c r="BJ3" s="41">
        <v>8744.4700000000012</v>
      </c>
      <c r="BK3" s="41">
        <v>3293.6299999999997</v>
      </c>
      <c r="BL3" s="41">
        <v>85347.89</v>
      </c>
      <c r="BM3" s="47">
        <v>267792.8</v>
      </c>
      <c r="BN3" s="41">
        <v>-182444.90999999997</v>
      </c>
      <c r="BO3" s="41">
        <v>1130563.27</v>
      </c>
      <c r="BP3" s="41">
        <v>1874549.6</v>
      </c>
      <c r="BQ3" s="41">
        <v>-743986.33000000007</v>
      </c>
      <c r="BR3" s="41">
        <v>0</v>
      </c>
      <c r="BS3" s="41">
        <v>85347.89</v>
      </c>
      <c r="BT3" s="41">
        <v>27103.96</v>
      </c>
      <c r="BU3" s="41">
        <v>58243.930000000008</v>
      </c>
      <c r="BV3" s="41">
        <v>53247.060000000005</v>
      </c>
      <c r="BW3" s="47">
        <v>267792.8</v>
      </c>
      <c r="BX3" s="41">
        <v>-214545.74</v>
      </c>
      <c r="BY3" s="41">
        <v>1183810.33</v>
      </c>
      <c r="BZ3" s="41">
        <v>2142342.4</v>
      </c>
      <c r="CA3" s="41">
        <v>-958532.06999999983</v>
      </c>
      <c r="CB3" s="41">
        <v>0</v>
      </c>
      <c r="CC3" s="41">
        <v>53247.060000000005</v>
      </c>
      <c r="CD3" s="41">
        <v>19175.900000000001</v>
      </c>
      <c r="CE3" s="41">
        <v>34071.160000000003</v>
      </c>
      <c r="CF3" s="41">
        <v>44187.090000000004</v>
      </c>
      <c r="CG3" s="47">
        <v>267792.8</v>
      </c>
      <c r="CH3" s="41">
        <v>-223605.71</v>
      </c>
      <c r="CI3" s="41">
        <v>1227997.42</v>
      </c>
      <c r="CJ3" s="41">
        <v>2410135.1999999997</v>
      </c>
      <c r="CK3" s="41">
        <v>-1182137.7799999998</v>
      </c>
      <c r="CL3" s="41">
        <v>0</v>
      </c>
      <c r="CM3" s="41">
        <v>44187.090000000004</v>
      </c>
      <c r="CN3" s="41">
        <v>16448.84</v>
      </c>
      <c r="CO3" s="41">
        <v>27738.25</v>
      </c>
      <c r="CP3" s="41">
        <v>2363091.9</v>
      </c>
      <c r="CQ3" s="47">
        <v>267792.8</v>
      </c>
      <c r="CR3" s="41">
        <v>2095299.0999999999</v>
      </c>
      <c r="CS3" s="41">
        <v>3591089.3200000003</v>
      </c>
      <c r="CT3" s="41">
        <v>2677927.9999999995</v>
      </c>
      <c r="CU3" s="41">
        <v>913161.32000000076</v>
      </c>
      <c r="CV3" s="41">
        <v>0</v>
      </c>
      <c r="CW3" s="41">
        <v>2363091.9</v>
      </c>
      <c r="CX3" s="41">
        <v>692646.65</v>
      </c>
      <c r="CY3" s="41">
        <v>1670445.2499999998</v>
      </c>
      <c r="CZ3" s="41">
        <v>169455.19999999998</v>
      </c>
      <c r="DA3" s="47">
        <v>267792.8</v>
      </c>
      <c r="DB3" s="41">
        <v>-98337.600000000006</v>
      </c>
      <c r="DC3" s="41">
        <v>3760544.5199999996</v>
      </c>
      <c r="DD3" s="41">
        <v>2945720.7999999993</v>
      </c>
      <c r="DE3" s="41">
        <v>814823.7200000002</v>
      </c>
      <c r="DF3" s="41">
        <v>0</v>
      </c>
      <c r="DG3" s="41">
        <v>169455.19999999998</v>
      </c>
      <c r="DH3" s="41">
        <v>51803.989999999991</v>
      </c>
      <c r="DI3" s="41">
        <v>117651.21</v>
      </c>
      <c r="DJ3" s="41">
        <v>37369.850000000006</v>
      </c>
      <c r="DK3" s="47">
        <v>267792.64000000001</v>
      </c>
      <c r="DL3" s="41">
        <v>-230422.79</v>
      </c>
      <c r="DM3" s="41">
        <v>3797914.37</v>
      </c>
      <c r="DN3" s="41">
        <v>3213513.439999999</v>
      </c>
      <c r="DO3" s="41">
        <v>584400.9300000011</v>
      </c>
      <c r="DP3" s="41">
        <v>0</v>
      </c>
      <c r="DQ3" s="41">
        <v>37369.850000000006</v>
      </c>
      <c r="DR3" s="41">
        <v>15051.510000000002</v>
      </c>
      <c r="DS3" s="41">
        <v>22318.34</v>
      </c>
      <c r="DT3" s="40">
        <v>3797914.37</v>
      </c>
      <c r="DU3" s="46">
        <v>3213513.439999999</v>
      </c>
      <c r="DV3" s="40">
        <v>584400.9300000011</v>
      </c>
      <c r="DW3" s="40">
        <v>3797914.3700000006</v>
      </c>
      <c r="DX3" s="40">
        <v>3213513.4399999995</v>
      </c>
      <c r="DY3" s="40">
        <v>584400.9300000011</v>
      </c>
      <c r="DZ3" s="40">
        <v>0</v>
      </c>
      <c r="EA3" s="40">
        <v>3797914.37</v>
      </c>
      <c r="EB3" s="40">
        <v>1228961.1600000001</v>
      </c>
      <c r="EC3" s="40">
        <v>2568953.21</v>
      </c>
      <c r="ED3" s="41">
        <f>D3+N3+X3+AH3+AR3</f>
        <v>1033177.28</v>
      </c>
      <c r="EE3" s="41">
        <f>E3+O3+Y3+AI3+AS3</f>
        <v>1338964</v>
      </c>
    </row>
    <row r="4" spans="1:135" x14ac:dyDescent="0.4">
      <c r="A4" s="43" t="s">
        <v>152</v>
      </c>
      <c r="B4" s="43" t="s">
        <v>237</v>
      </c>
      <c r="C4" s="42" t="s">
        <v>283</v>
      </c>
      <c r="D4" s="41">
        <v>23359.119999999999</v>
      </c>
      <c r="E4" s="47">
        <v>630169.44999999995</v>
      </c>
      <c r="F4" s="41">
        <v>-606810.32999999996</v>
      </c>
      <c r="G4" s="41">
        <v>23359.119999999999</v>
      </c>
      <c r="H4" s="41">
        <v>630169.44999999995</v>
      </c>
      <c r="I4" s="41">
        <v>-606810.32999999996</v>
      </c>
      <c r="J4" s="41">
        <v>0</v>
      </c>
      <c r="K4" s="41">
        <v>23359.119999999999</v>
      </c>
      <c r="L4" s="41">
        <v>21994.84</v>
      </c>
      <c r="M4" s="41">
        <v>1364.28</v>
      </c>
      <c r="N4" s="41">
        <v>934343.45</v>
      </c>
      <c r="O4" s="47">
        <v>630169.44999999995</v>
      </c>
      <c r="P4" s="41">
        <v>304174</v>
      </c>
      <c r="Q4" s="41">
        <v>957702.57</v>
      </c>
      <c r="R4" s="41">
        <v>1260338.8999999999</v>
      </c>
      <c r="S4" s="41">
        <v>-302636.32999999996</v>
      </c>
      <c r="T4" s="41">
        <v>0</v>
      </c>
      <c r="U4" s="41">
        <v>934343.45</v>
      </c>
      <c r="V4" s="41">
        <v>490263.54</v>
      </c>
      <c r="W4" s="41">
        <v>444079.91</v>
      </c>
      <c r="X4" s="41">
        <v>21305.649999999998</v>
      </c>
      <c r="Y4" s="47">
        <v>630169.44999999995</v>
      </c>
      <c r="Z4" s="41">
        <v>-608863.79999999993</v>
      </c>
      <c r="AA4" s="41">
        <v>979008.22</v>
      </c>
      <c r="AB4" s="41">
        <v>1890508.3499999999</v>
      </c>
      <c r="AC4" s="41">
        <v>-911500.12999999989</v>
      </c>
      <c r="AD4" s="41">
        <v>0</v>
      </c>
      <c r="AE4" s="41">
        <v>21305.649999999998</v>
      </c>
      <c r="AF4" s="41">
        <v>14542.5</v>
      </c>
      <c r="AG4" s="41">
        <v>6763.15</v>
      </c>
      <c r="AH4" s="41">
        <v>133572.85</v>
      </c>
      <c r="AI4" s="47">
        <v>630169.44999999995</v>
      </c>
      <c r="AJ4" s="41">
        <v>-496596.6</v>
      </c>
      <c r="AK4" s="41">
        <v>1112581.07</v>
      </c>
      <c r="AL4" s="41">
        <v>2520677.7999999998</v>
      </c>
      <c r="AM4" s="41">
        <v>-1408096.7299999997</v>
      </c>
      <c r="AN4" s="41">
        <v>0</v>
      </c>
      <c r="AO4" s="41">
        <v>133572.85</v>
      </c>
      <c r="AP4" s="41">
        <v>57514.64</v>
      </c>
      <c r="AQ4" s="41">
        <v>76058.210000000006</v>
      </c>
      <c r="AR4" s="41">
        <v>319903.03999999998</v>
      </c>
      <c r="AS4" s="47">
        <v>630169.44999999995</v>
      </c>
      <c r="AT4" s="41">
        <v>-310266.40999999997</v>
      </c>
      <c r="AU4" s="41">
        <v>1432484.11</v>
      </c>
      <c r="AV4" s="41">
        <v>3150847.25</v>
      </c>
      <c r="AW4" s="41">
        <v>-1718363.14</v>
      </c>
      <c r="AX4" s="41">
        <v>0</v>
      </c>
      <c r="AY4" s="41">
        <v>319903.03999999998</v>
      </c>
      <c r="AZ4" s="41">
        <v>116372.43</v>
      </c>
      <c r="BA4" s="41">
        <v>203530.61</v>
      </c>
      <c r="BB4" s="41">
        <v>147338.17000000001</v>
      </c>
      <c r="BC4" s="47">
        <v>630169.44999999995</v>
      </c>
      <c r="BD4" s="41">
        <v>-482831.27999999991</v>
      </c>
      <c r="BE4" s="41">
        <v>1579822.28</v>
      </c>
      <c r="BF4" s="41">
        <v>3781016.7</v>
      </c>
      <c r="BG4" s="41">
        <v>-2201194.42</v>
      </c>
      <c r="BH4" s="41">
        <v>0</v>
      </c>
      <c r="BI4" s="41">
        <v>147338.17000000001</v>
      </c>
      <c r="BJ4" s="41">
        <v>57388.38</v>
      </c>
      <c r="BK4" s="41">
        <v>89949.790000000008</v>
      </c>
      <c r="BL4" s="41">
        <v>138844.80000000002</v>
      </c>
      <c r="BM4" s="47">
        <v>630169.44999999995</v>
      </c>
      <c r="BN4" s="41">
        <v>-491324.64999999991</v>
      </c>
      <c r="BO4" s="41">
        <v>1718667.08</v>
      </c>
      <c r="BP4" s="41">
        <v>4411186.1500000004</v>
      </c>
      <c r="BQ4" s="41">
        <v>-2692519.0700000003</v>
      </c>
      <c r="BR4" s="41">
        <v>0</v>
      </c>
      <c r="BS4" s="41">
        <v>138844.80000000002</v>
      </c>
      <c r="BT4" s="41">
        <v>55321.88</v>
      </c>
      <c r="BU4" s="41">
        <v>83522.920000000013</v>
      </c>
      <c r="BV4" s="41">
        <v>646947.4</v>
      </c>
      <c r="BW4" s="47">
        <v>630169.44999999995</v>
      </c>
      <c r="BX4" s="41">
        <v>16777.95000000007</v>
      </c>
      <c r="BY4" s="41">
        <v>2365614.4800000004</v>
      </c>
      <c r="BZ4" s="41">
        <v>5041355.6000000006</v>
      </c>
      <c r="CA4" s="41">
        <v>-2675741.12</v>
      </c>
      <c r="CB4" s="41">
        <v>0</v>
      </c>
      <c r="CC4" s="41">
        <v>646947.4</v>
      </c>
      <c r="CD4" s="41">
        <v>199829.16</v>
      </c>
      <c r="CE4" s="41">
        <v>447118.24000000005</v>
      </c>
      <c r="CF4" s="41">
        <v>5351698.0499999989</v>
      </c>
      <c r="CG4" s="47">
        <v>630169.44999999995</v>
      </c>
      <c r="CH4" s="41">
        <v>4721528.5999999987</v>
      </c>
      <c r="CI4" s="41">
        <v>7717312.5299999993</v>
      </c>
      <c r="CJ4" s="41">
        <v>5671525.0500000007</v>
      </c>
      <c r="CK4" s="41">
        <v>2045787.4799999986</v>
      </c>
      <c r="CL4" s="41">
        <v>0</v>
      </c>
      <c r="CM4" s="41">
        <v>5351698.0499999989</v>
      </c>
      <c r="CN4" s="41">
        <v>1574233.8599999999</v>
      </c>
      <c r="CO4" s="41">
        <v>3777464.1900000004</v>
      </c>
      <c r="CP4" s="41">
        <v>189805.91999999998</v>
      </c>
      <c r="CQ4" s="47">
        <v>630169.44999999995</v>
      </c>
      <c r="CR4" s="41">
        <v>-440363.52999999997</v>
      </c>
      <c r="CS4" s="41">
        <v>7907118.4499999993</v>
      </c>
      <c r="CT4" s="41">
        <v>6301694.5000000009</v>
      </c>
      <c r="CU4" s="41">
        <v>1605423.9499999983</v>
      </c>
      <c r="CV4" s="41">
        <v>0</v>
      </c>
      <c r="CW4" s="41">
        <v>189805.91999999998</v>
      </c>
      <c r="CX4" s="41">
        <v>67721.08</v>
      </c>
      <c r="CY4" s="41">
        <v>122084.84</v>
      </c>
      <c r="CZ4" s="41">
        <v>149070.66999999998</v>
      </c>
      <c r="DA4" s="47">
        <v>630169.44999999995</v>
      </c>
      <c r="DB4" s="41">
        <v>-481098.77999999997</v>
      </c>
      <c r="DC4" s="41">
        <v>8056189.1199999992</v>
      </c>
      <c r="DD4" s="41">
        <v>6931863.9500000011</v>
      </c>
      <c r="DE4" s="41">
        <v>1124325.1699999981</v>
      </c>
      <c r="DF4" s="41">
        <v>0</v>
      </c>
      <c r="DG4" s="41">
        <v>149070.66999999998</v>
      </c>
      <c r="DH4" s="41">
        <v>57809.9</v>
      </c>
      <c r="DI4" s="41">
        <v>91260.77</v>
      </c>
      <c r="DJ4" s="41">
        <v>437294.4499999999</v>
      </c>
      <c r="DK4" s="47">
        <v>630169.06000000006</v>
      </c>
      <c r="DL4" s="41">
        <v>-192874.61000000016</v>
      </c>
      <c r="DM4" s="41">
        <v>8493483.5699999984</v>
      </c>
      <c r="DN4" s="41">
        <v>7562033.0100000007</v>
      </c>
      <c r="DO4" s="41">
        <v>931450.55999999773</v>
      </c>
      <c r="DP4" s="41">
        <v>0</v>
      </c>
      <c r="DQ4" s="41">
        <v>437294.4499999999</v>
      </c>
      <c r="DR4" s="41">
        <v>143632.44</v>
      </c>
      <c r="DS4" s="41">
        <v>293662.00999999995</v>
      </c>
      <c r="DT4" s="40">
        <v>8493483.5699999984</v>
      </c>
      <c r="DU4" s="46">
        <v>7562033.0100000007</v>
      </c>
      <c r="DV4" s="40">
        <v>931450.55999999773</v>
      </c>
      <c r="DW4" s="40">
        <v>8493483.5699999984</v>
      </c>
      <c r="DX4" s="40">
        <v>7562033.0099999998</v>
      </c>
      <c r="DY4" s="40">
        <v>931450.55999999866</v>
      </c>
      <c r="DZ4" s="40">
        <v>0</v>
      </c>
      <c r="EA4" s="40">
        <v>8493483.5699999984</v>
      </c>
      <c r="EB4" s="40">
        <v>2856624.65</v>
      </c>
      <c r="EC4" s="40">
        <v>5636858.9199999999</v>
      </c>
      <c r="ED4" s="41">
        <f t="shared" ref="ED4:ED37" si="0">D4+N4+X4+AH4+AR4</f>
        <v>1432484.11</v>
      </c>
      <c r="EE4" s="41">
        <f t="shared" ref="EE4:EE37" si="1">E4+O4+Y4+AI4+AS4</f>
        <v>3150847.25</v>
      </c>
    </row>
    <row r="5" spans="1:135" x14ac:dyDescent="0.4">
      <c r="A5" s="43" t="s">
        <v>154</v>
      </c>
      <c r="B5" s="43" t="s">
        <v>239</v>
      </c>
      <c r="C5" s="42" t="s">
        <v>260</v>
      </c>
      <c r="D5" s="41">
        <v>15069.439999999999</v>
      </c>
      <c r="E5" s="47">
        <v>120754.63</v>
      </c>
      <c r="F5" s="41">
        <v>-105685.19</v>
      </c>
      <c r="G5" s="41">
        <v>15069.439999999999</v>
      </c>
      <c r="H5" s="41">
        <v>120754.63</v>
      </c>
      <c r="I5" s="41">
        <v>-105685.19</v>
      </c>
      <c r="J5" s="41">
        <v>0</v>
      </c>
      <c r="K5" s="41">
        <v>15069.439999999999</v>
      </c>
      <c r="L5" s="41">
        <v>13705.32</v>
      </c>
      <c r="M5" s="41">
        <v>1364.12</v>
      </c>
      <c r="N5" s="41">
        <v>137034.34999999998</v>
      </c>
      <c r="O5" s="47">
        <v>120754.63</v>
      </c>
      <c r="P5" s="41">
        <v>16279.719999999972</v>
      </c>
      <c r="Q5" s="41">
        <v>152103.78999999998</v>
      </c>
      <c r="R5" s="41">
        <v>241509.26</v>
      </c>
      <c r="S5" s="41">
        <v>-89405.47000000003</v>
      </c>
      <c r="T5" s="41">
        <v>0</v>
      </c>
      <c r="U5" s="41">
        <v>137034.34999999998</v>
      </c>
      <c r="V5" s="41">
        <v>53688.149999999994</v>
      </c>
      <c r="W5" s="41">
        <v>83346.2</v>
      </c>
      <c r="X5" s="41">
        <v>13102.88</v>
      </c>
      <c r="Y5" s="47">
        <v>120754.63</v>
      </c>
      <c r="Z5" s="41">
        <v>-107651.75</v>
      </c>
      <c r="AA5" s="41">
        <v>165206.66999999998</v>
      </c>
      <c r="AB5" s="41">
        <v>362263.89</v>
      </c>
      <c r="AC5" s="41">
        <v>-197057.22000000003</v>
      </c>
      <c r="AD5" s="41">
        <v>0</v>
      </c>
      <c r="AE5" s="41">
        <v>13102.88</v>
      </c>
      <c r="AF5" s="41">
        <v>11895.55</v>
      </c>
      <c r="AG5" s="41">
        <v>1207.33</v>
      </c>
      <c r="AH5" s="41">
        <v>80263.139999999985</v>
      </c>
      <c r="AI5" s="47">
        <v>120754.63</v>
      </c>
      <c r="AJ5" s="41">
        <v>-40491.49000000002</v>
      </c>
      <c r="AK5" s="41">
        <v>245469.80999999997</v>
      </c>
      <c r="AL5" s="41">
        <v>483018.52</v>
      </c>
      <c r="AM5" s="41">
        <v>-237548.71000000005</v>
      </c>
      <c r="AN5" s="41">
        <v>0</v>
      </c>
      <c r="AO5" s="41">
        <v>80263.139999999985</v>
      </c>
      <c r="AP5" s="41">
        <v>39112.839999999997</v>
      </c>
      <c r="AQ5" s="41">
        <v>41150.299999999996</v>
      </c>
      <c r="AR5" s="41">
        <v>204018.89</v>
      </c>
      <c r="AS5" s="47">
        <v>120754.63</v>
      </c>
      <c r="AT5" s="41">
        <v>83264.260000000009</v>
      </c>
      <c r="AU5" s="41">
        <v>449488.69999999995</v>
      </c>
      <c r="AV5" s="41">
        <v>603773.15</v>
      </c>
      <c r="AW5" s="41">
        <v>-154284.45000000007</v>
      </c>
      <c r="AX5" s="41">
        <v>0</v>
      </c>
      <c r="AY5" s="41">
        <v>204018.89</v>
      </c>
      <c r="AZ5" s="41">
        <v>66104</v>
      </c>
      <c r="BA5" s="41">
        <v>137914.89000000001</v>
      </c>
      <c r="BB5" s="41">
        <v>139720.68</v>
      </c>
      <c r="BC5" s="47">
        <v>120754.63</v>
      </c>
      <c r="BD5" s="41">
        <v>18966.049999999988</v>
      </c>
      <c r="BE5" s="41">
        <v>589209.37999999989</v>
      </c>
      <c r="BF5" s="41">
        <v>724527.78</v>
      </c>
      <c r="BG5" s="41">
        <v>-135318.40000000014</v>
      </c>
      <c r="BH5" s="41">
        <v>0</v>
      </c>
      <c r="BI5" s="41">
        <v>139720.68</v>
      </c>
      <c r="BJ5" s="41">
        <v>50748.33</v>
      </c>
      <c r="BK5" s="41">
        <v>88972.349999999991</v>
      </c>
      <c r="BL5" s="41">
        <v>71605.940000000017</v>
      </c>
      <c r="BM5" s="47">
        <v>120754.63</v>
      </c>
      <c r="BN5" s="41">
        <v>-49148.689999999988</v>
      </c>
      <c r="BO5" s="41">
        <v>660815.31999999995</v>
      </c>
      <c r="BP5" s="41">
        <v>845282.41</v>
      </c>
      <c r="BQ5" s="41">
        <v>-184467.09000000008</v>
      </c>
      <c r="BR5" s="41">
        <v>0</v>
      </c>
      <c r="BS5" s="41">
        <v>71605.940000000017</v>
      </c>
      <c r="BT5" s="41">
        <v>34175.53</v>
      </c>
      <c r="BU5" s="41">
        <v>37430.410000000003</v>
      </c>
      <c r="BV5" s="41">
        <v>73208.98</v>
      </c>
      <c r="BW5" s="47">
        <v>120754.63</v>
      </c>
      <c r="BX5" s="41">
        <v>-47545.650000000009</v>
      </c>
      <c r="BY5" s="41">
        <v>734024.29999999993</v>
      </c>
      <c r="BZ5" s="41">
        <v>966037.04</v>
      </c>
      <c r="CA5" s="41">
        <v>-232012.74000000011</v>
      </c>
      <c r="CB5" s="41">
        <v>0</v>
      </c>
      <c r="CC5" s="41">
        <v>73208.98</v>
      </c>
      <c r="CD5" s="41">
        <v>34565.56</v>
      </c>
      <c r="CE5" s="41">
        <v>38643.42</v>
      </c>
      <c r="CF5" s="41">
        <v>72935.03</v>
      </c>
      <c r="CG5" s="47">
        <v>120754.63</v>
      </c>
      <c r="CH5" s="41">
        <v>-47819.600000000006</v>
      </c>
      <c r="CI5" s="41">
        <v>806959.33</v>
      </c>
      <c r="CJ5" s="41">
        <v>1086791.67</v>
      </c>
      <c r="CK5" s="41">
        <v>-279832.33999999997</v>
      </c>
      <c r="CL5" s="41">
        <v>0</v>
      </c>
      <c r="CM5" s="41">
        <v>72935.03</v>
      </c>
      <c r="CN5" s="41">
        <v>34498.910000000003</v>
      </c>
      <c r="CO5" s="41">
        <v>38436.119999999995</v>
      </c>
      <c r="CP5" s="41">
        <v>65698.67</v>
      </c>
      <c r="CQ5" s="47">
        <v>120754.63</v>
      </c>
      <c r="CR5" s="41">
        <v>-55055.960000000006</v>
      </c>
      <c r="CS5" s="41">
        <v>872658</v>
      </c>
      <c r="CT5" s="41">
        <v>1207546.2999999998</v>
      </c>
      <c r="CU5" s="41">
        <v>-334888.29999999981</v>
      </c>
      <c r="CV5" s="41">
        <v>0</v>
      </c>
      <c r="CW5" s="41">
        <v>65698.67</v>
      </c>
      <c r="CX5" s="41">
        <v>32738.25</v>
      </c>
      <c r="CY5" s="41">
        <v>32960.42</v>
      </c>
      <c r="CZ5" s="41">
        <v>101205.01000000001</v>
      </c>
      <c r="DA5" s="47">
        <v>120754.63</v>
      </c>
      <c r="DB5" s="41">
        <v>-19549.619999999995</v>
      </c>
      <c r="DC5" s="41">
        <v>973863.01</v>
      </c>
      <c r="DD5" s="41">
        <v>1328300.9299999997</v>
      </c>
      <c r="DE5" s="41">
        <v>-354437.91999999969</v>
      </c>
      <c r="DF5" s="41">
        <v>0</v>
      </c>
      <c r="DG5" s="41">
        <v>101205.01000000001</v>
      </c>
      <c r="DH5" s="41">
        <v>41377.199999999997</v>
      </c>
      <c r="DI5" s="41">
        <v>59827.81</v>
      </c>
      <c r="DJ5" s="41">
        <v>60858.01999999999</v>
      </c>
      <c r="DK5" s="47">
        <v>120754.56</v>
      </c>
      <c r="DL5" s="41">
        <v>-59896.540000000008</v>
      </c>
      <c r="DM5" s="41">
        <v>1034721.03</v>
      </c>
      <c r="DN5" s="41">
        <v>1449055.4899999998</v>
      </c>
      <c r="DO5" s="41">
        <v>-414334.45999999973</v>
      </c>
      <c r="DP5" s="41">
        <v>0</v>
      </c>
      <c r="DQ5" s="41">
        <v>60858.01999999999</v>
      </c>
      <c r="DR5" s="41">
        <v>32410.739999999998</v>
      </c>
      <c r="DS5" s="41">
        <v>28447.280000000002</v>
      </c>
      <c r="DT5" s="40">
        <v>1034721.03</v>
      </c>
      <c r="DU5" s="46">
        <v>1449055.4899999998</v>
      </c>
      <c r="DV5" s="40">
        <v>-414334.45999999973</v>
      </c>
      <c r="DW5" s="40">
        <v>1034721.0300000003</v>
      </c>
      <c r="DX5" s="40">
        <v>1449055.49</v>
      </c>
      <c r="DY5" s="40">
        <v>-414334.45999999973</v>
      </c>
      <c r="DZ5" s="40">
        <v>0</v>
      </c>
      <c r="EA5" s="40">
        <v>1034721.03</v>
      </c>
      <c r="EB5" s="40">
        <v>445020.38</v>
      </c>
      <c r="EC5" s="40">
        <v>589700.65</v>
      </c>
      <c r="ED5" s="41">
        <f t="shared" si="0"/>
        <v>449488.69999999995</v>
      </c>
      <c r="EE5" s="41">
        <f t="shared" si="1"/>
        <v>603773.15</v>
      </c>
    </row>
    <row r="6" spans="1:135" x14ac:dyDescent="0.4">
      <c r="A6" s="43" t="s">
        <v>156</v>
      </c>
      <c r="B6" s="43" t="s">
        <v>240</v>
      </c>
      <c r="C6" s="42" t="s">
        <v>260</v>
      </c>
      <c r="D6" s="41">
        <v>11679.4</v>
      </c>
      <c r="E6" s="47">
        <v>779874.01</v>
      </c>
      <c r="F6" s="41">
        <v>-768194.61</v>
      </c>
      <c r="G6" s="41">
        <v>11679.4</v>
      </c>
      <c r="H6" s="41">
        <v>779874.01</v>
      </c>
      <c r="I6" s="41">
        <v>-768194.61</v>
      </c>
      <c r="J6" s="41">
        <v>0</v>
      </c>
      <c r="K6" s="41">
        <v>11679.4</v>
      </c>
      <c r="L6" s="41">
        <v>11679.4</v>
      </c>
      <c r="M6" s="41">
        <v>0</v>
      </c>
      <c r="N6" s="41">
        <v>1140957.56</v>
      </c>
      <c r="O6" s="47">
        <v>779874.01</v>
      </c>
      <c r="P6" s="41">
        <v>361083.55000000005</v>
      </c>
      <c r="Q6" s="41">
        <v>1152636.96</v>
      </c>
      <c r="R6" s="41">
        <v>1559748.02</v>
      </c>
      <c r="S6" s="41">
        <v>-407111.06000000006</v>
      </c>
      <c r="T6" s="41">
        <v>0</v>
      </c>
      <c r="U6" s="41">
        <v>1140957.56</v>
      </c>
      <c r="V6" s="41">
        <v>472271.63</v>
      </c>
      <c r="W6" s="41">
        <v>668685.92999999993</v>
      </c>
      <c r="X6" s="41">
        <v>48055.78</v>
      </c>
      <c r="Y6" s="47">
        <v>779874.01</v>
      </c>
      <c r="Z6" s="41">
        <v>-731818.23</v>
      </c>
      <c r="AA6" s="41">
        <v>1200692.74</v>
      </c>
      <c r="AB6" s="41">
        <v>2339622.0300000003</v>
      </c>
      <c r="AC6" s="41">
        <v>-1138929.2900000003</v>
      </c>
      <c r="AD6" s="41">
        <v>0</v>
      </c>
      <c r="AE6" s="41">
        <v>48055.78</v>
      </c>
      <c r="AF6" s="41">
        <v>24857.86</v>
      </c>
      <c r="AG6" s="41">
        <v>23197.919999999998</v>
      </c>
      <c r="AH6" s="41">
        <v>142051.82</v>
      </c>
      <c r="AI6" s="47">
        <v>779874.01</v>
      </c>
      <c r="AJ6" s="41">
        <v>-637822.18999999994</v>
      </c>
      <c r="AK6" s="41">
        <v>1342744.56</v>
      </c>
      <c r="AL6" s="41">
        <v>3119496.04</v>
      </c>
      <c r="AM6" s="41">
        <v>-1776751.48</v>
      </c>
      <c r="AN6" s="41">
        <v>0</v>
      </c>
      <c r="AO6" s="41">
        <v>142051.82</v>
      </c>
      <c r="AP6" s="41">
        <v>60298.9</v>
      </c>
      <c r="AQ6" s="41">
        <v>81752.92</v>
      </c>
      <c r="AR6" s="41">
        <v>371617.91000000003</v>
      </c>
      <c r="AS6" s="47">
        <v>779874.01</v>
      </c>
      <c r="AT6" s="41">
        <v>-408256.1</v>
      </c>
      <c r="AU6" s="41">
        <v>1714362.47</v>
      </c>
      <c r="AV6" s="41">
        <v>3899370.05</v>
      </c>
      <c r="AW6" s="41">
        <v>-2185007.58</v>
      </c>
      <c r="AX6" s="41">
        <v>0</v>
      </c>
      <c r="AY6" s="41">
        <v>371617.91000000003</v>
      </c>
      <c r="AZ6" s="41">
        <v>133599.56</v>
      </c>
      <c r="BA6" s="41">
        <v>238018.35</v>
      </c>
      <c r="BB6" s="41">
        <v>201263.83</v>
      </c>
      <c r="BC6" s="47">
        <v>779874.01</v>
      </c>
      <c r="BD6" s="41">
        <v>-578610.18000000005</v>
      </c>
      <c r="BE6" s="41">
        <v>1915626.3</v>
      </c>
      <c r="BF6" s="41">
        <v>4679244.0599999996</v>
      </c>
      <c r="BG6" s="41">
        <v>-2763617.76</v>
      </c>
      <c r="BH6" s="41">
        <v>0</v>
      </c>
      <c r="BI6" s="41">
        <v>201263.83</v>
      </c>
      <c r="BJ6" s="41">
        <v>70508.87</v>
      </c>
      <c r="BK6" s="41">
        <v>130754.95999999999</v>
      </c>
      <c r="BL6" s="41">
        <v>130294.13000000002</v>
      </c>
      <c r="BM6" s="47">
        <v>779874.01</v>
      </c>
      <c r="BN6" s="41">
        <v>-649579.88</v>
      </c>
      <c r="BO6" s="41">
        <v>2045920.43</v>
      </c>
      <c r="BP6" s="41">
        <v>5459118.0699999994</v>
      </c>
      <c r="BQ6" s="41">
        <v>-3413197.6399999997</v>
      </c>
      <c r="BR6" s="41">
        <v>0</v>
      </c>
      <c r="BS6" s="41">
        <v>130294.13000000002</v>
      </c>
      <c r="BT6" s="41">
        <v>53241.440000000002</v>
      </c>
      <c r="BU6" s="41">
        <v>77052.69</v>
      </c>
      <c r="BV6" s="41">
        <v>115061.01</v>
      </c>
      <c r="BW6" s="47">
        <v>779874.01</v>
      </c>
      <c r="BX6" s="41">
        <v>-664813</v>
      </c>
      <c r="BY6" s="41">
        <v>2160981.44</v>
      </c>
      <c r="BZ6" s="41">
        <v>6238992.0799999991</v>
      </c>
      <c r="CA6" s="41">
        <v>-4078010.6399999992</v>
      </c>
      <c r="CB6" s="41">
        <v>0</v>
      </c>
      <c r="CC6" s="41">
        <v>115061.01</v>
      </c>
      <c r="CD6" s="41">
        <v>49535.119999999995</v>
      </c>
      <c r="CE6" s="41">
        <v>65525.89</v>
      </c>
      <c r="CF6" s="41">
        <v>2928974.3800000004</v>
      </c>
      <c r="CG6" s="47">
        <v>779874.01</v>
      </c>
      <c r="CH6" s="41">
        <v>2149100.37</v>
      </c>
      <c r="CI6" s="41">
        <v>5089955.82</v>
      </c>
      <c r="CJ6" s="41">
        <v>7018866.0899999989</v>
      </c>
      <c r="CK6" s="41">
        <v>-1928910.2699999986</v>
      </c>
      <c r="CL6" s="41">
        <v>0</v>
      </c>
      <c r="CM6" s="41">
        <v>2928974.3800000004</v>
      </c>
      <c r="CN6" s="41">
        <v>868686.89</v>
      </c>
      <c r="CO6" s="41">
        <v>2060287.49</v>
      </c>
      <c r="CP6" s="41">
        <v>109657.23000000001</v>
      </c>
      <c r="CQ6" s="47">
        <v>779874.01</v>
      </c>
      <c r="CR6" s="41">
        <v>-670216.78</v>
      </c>
      <c r="CS6" s="41">
        <v>5199613.0500000007</v>
      </c>
      <c r="CT6" s="41">
        <v>7798740.0999999987</v>
      </c>
      <c r="CU6" s="41">
        <v>-2599127.049999998</v>
      </c>
      <c r="CV6" s="41">
        <v>0</v>
      </c>
      <c r="CW6" s="41">
        <v>109657.23000000001</v>
      </c>
      <c r="CX6" s="41">
        <v>48220.34</v>
      </c>
      <c r="CY6" s="41">
        <v>61436.890000000007</v>
      </c>
      <c r="CZ6" s="41">
        <v>335811.05</v>
      </c>
      <c r="DA6" s="47">
        <v>779874.01</v>
      </c>
      <c r="DB6" s="41">
        <v>-444062.96</v>
      </c>
      <c r="DC6" s="41">
        <v>5535424.1000000006</v>
      </c>
      <c r="DD6" s="41">
        <v>8578614.1099999994</v>
      </c>
      <c r="DE6" s="41">
        <v>-3043190.0099999988</v>
      </c>
      <c r="DF6" s="41">
        <v>0</v>
      </c>
      <c r="DG6" s="41">
        <v>335811.05</v>
      </c>
      <c r="DH6" s="41">
        <v>103245.16</v>
      </c>
      <c r="DI6" s="41">
        <v>232565.89</v>
      </c>
      <c r="DJ6" s="41">
        <v>3260258.6600000006</v>
      </c>
      <c r="DK6" s="47">
        <v>779873.52</v>
      </c>
      <c r="DL6" s="41">
        <v>2480385.1400000006</v>
      </c>
      <c r="DM6" s="41">
        <v>8795682.7600000016</v>
      </c>
      <c r="DN6" s="41">
        <v>9358487.629999999</v>
      </c>
      <c r="DO6" s="41">
        <v>-562804.86999999732</v>
      </c>
      <c r="DP6" s="41">
        <v>0</v>
      </c>
      <c r="DQ6" s="41">
        <v>3260258.6600000006</v>
      </c>
      <c r="DR6" s="41">
        <v>966948.31</v>
      </c>
      <c r="DS6" s="41">
        <v>2293310.3500000006</v>
      </c>
      <c r="DT6" s="40">
        <v>8795682.7600000016</v>
      </c>
      <c r="DU6" s="46">
        <v>9358487.629999999</v>
      </c>
      <c r="DV6" s="40">
        <v>-562804.86999999732</v>
      </c>
      <c r="DW6" s="40">
        <v>8795682.7599999998</v>
      </c>
      <c r="DX6" s="40">
        <v>9358487.6300000008</v>
      </c>
      <c r="DY6" s="40">
        <v>-562804.87000000104</v>
      </c>
      <c r="DZ6" s="40">
        <v>0</v>
      </c>
      <c r="EA6" s="40">
        <v>8795682.7600000016</v>
      </c>
      <c r="EB6" s="40">
        <v>2863093.48</v>
      </c>
      <c r="EC6" s="40">
        <v>5932589.2800000003</v>
      </c>
      <c r="ED6" s="41">
        <f t="shared" si="0"/>
        <v>1714362.4700000002</v>
      </c>
      <c r="EE6" s="41">
        <f t="shared" si="1"/>
        <v>3899370.05</v>
      </c>
    </row>
    <row r="7" spans="1:135" x14ac:dyDescent="0.4">
      <c r="A7" s="43" t="s">
        <v>158</v>
      </c>
      <c r="B7" s="43" t="s">
        <v>241</v>
      </c>
      <c r="C7" s="42" t="s">
        <v>284</v>
      </c>
      <c r="D7" s="41">
        <v>12467.880000000001</v>
      </c>
      <c r="E7" s="47">
        <v>31437.22</v>
      </c>
      <c r="F7" s="41">
        <v>-18969.34</v>
      </c>
      <c r="G7" s="41">
        <v>12467.880000000001</v>
      </c>
      <c r="H7" s="41">
        <v>31437.22</v>
      </c>
      <c r="I7" s="41">
        <v>-18969.34</v>
      </c>
      <c r="J7" s="41">
        <v>0</v>
      </c>
      <c r="K7" s="41">
        <v>12467.880000000001</v>
      </c>
      <c r="L7" s="41">
        <v>12467.880000000001</v>
      </c>
      <c r="M7" s="41">
        <v>0</v>
      </c>
      <c r="N7" s="41">
        <v>61737.280000000006</v>
      </c>
      <c r="O7" s="47">
        <v>31437.22</v>
      </c>
      <c r="P7" s="41">
        <v>30300.060000000005</v>
      </c>
      <c r="Q7" s="41">
        <v>74205.16</v>
      </c>
      <c r="R7" s="41">
        <v>62874.44</v>
      </c>
      <c r="S7" s="41">
        <v>11330.720000000001</v>
      </c>
      <c r="T7" s="41">
        <v>0</v>
      </c>
      <c r="U7" s="41">
        <v>61737.280000000006</v>
      </c>
      <c r="V7" s="41">
        <v>23512.420000000002</v>
      </c>
      <c r="W7" s="41">
        <v>38224.86</v>
      </c>
      <c r="X7" s="41">
        <v>19838.12</v>
      </c>
      <c r="Y7" s="47">
        <v>31437.22</v>
      </c>
      <c r="Z7" s="41">
        <v>-11599.100000000002</v>
      </c>
      <c r="AA7" s="41">
        <v>94043.28</v>
      </c>
      <c r="AB7" s="41">
        <v>94311.66</v>
      </c>
      <c r="AC7" s="41">
        <v>-268.38000000000466</v>
      </c>
      <c r="AD7" s="41">
        <v>0</v>
      </c>
      <c r="AE7" s="41">
        <v>19838.12</v>
      </c>
      <c r="AF7" s="41">
        <v>13311.8</v>
      </c>
      <c r="AG7" s="41">
        <v>6526.32</v>
      </c>
      <c r="AH7" s="41">
        <v>32785.879999999997</v>
      </c>
      <c r="AI7" s="47">
        <v>31437.22</v>
      </c>
      <c r="AJ7" s="41">
        <v>1348.6599999999962</v>
      </c>
      <c r="AK7" s="41">
        <v>126829.16</v>
      </c>
      <c r="AL7" s="41">
        <v>125748.88</v>
      </c>
      <c r="AM7" s="41">
        <v>1080.2799999999988</v>
      </c>
      <c r="AN7" s="41">
        <v>0</v>
      </c>
      <c r="AO7" s="41">
        <v>32785.879999999997</v>
      </c>
      <c r="AP7" s="41">
        <v>20415.07</v>
      </c>
      <c r="AQ7" s="41">
        <v>12370.81</v>
      </c>
      <c r="AR7" s="41">
        <v>27983.41</v>
      </c>
      <c r="AS7" s="47">
        <v>31437.22</v>
      </c>
      <c r="AT7" s="41">
        <v>-3453.8100000000013</v>
      </c>
      <c r="AU7" s="41">
        <v>154812.57</v>
      </c>
      <c r="AV7" s="41">
        <v>157186.1</v>
      </c>
      <c r="AW7" s="41">
        <v>-2373.5299999999988</v>
      </c>
      <c r="AX7" s="41">
        <v>0</v>
      </c>
      <c r="AY7" s="41">
        <v>27983.41</v>
      </c>
      <c r="AZ7" s="41">
        <v>20064.05</v>
      </c>
      <c r="BA7" s="41">
        <v>7919.3600000000006</v>
      </c>
      <c r="BB7" s="41">
        <v>46314.419999999991</v>
      </c>
      <c r="BC7" s="47">
        <v>31437.22</v>
      </c>
      <c r="BD7" s="41">
        <v>14877.19999999999</v>
      </c>
      <c r="BE7" s="41">
        <v>201126.99</v>
      </c>
      <c r="BF7" s="41">
        <v>188623.32</v>
      </c>
      <c r="BG7" s="41">
        <v>12503.669999999984</v>
      </c>
      <c r="BH7" s="41">
        <v>0</v>
      </c>
      <c r="BI7" s="41">
        <v>46314.419999999991</v>
      </c>
      <c r="BJ7" s="41">
        <v>17132.809999999998</v>
      </c>
      <c r="BK7" s="41">
        <v>29181.61</v>
      </c>
      <c r="BL7" s="41">
        <v>35429.82</v>
      </c>
      <c r="BM7" s="47">
        <v>31437.22</v>
      </c>
      <c r="BN7" s="41">
        <v>3992.5999999999985</v>
      </c>
      <c r="BO7" s="41">
        <v>236556.81</v>
      </c>
      <c r="BP7" s="41">
        <v>220060.54</v>
      </c>
      <c r="BQ7" s="41">
        <v>16496.26999999999</v>
      </c>
      <c r="BR7" s="41">
        <v>0</v>
      </c>
      <c r="BS7" s="41">
        <v>35429.82</v>
      </c>
      <c r="BT7" s="41">
        <v>15070.93</v>
      </c>
      <c r="BU7" s="41">
        <v>20358.89</v>
      </c>
      <c r="BV7" s="41">
        <v>15476.26</v>
      </c>
      <c r="BW7" s="47">
        <v>31437.22</v>
      </c>
      <c r="BX7" s="41">
        <v>-15960.960000000001</v>
      </c>
      <c r="BY7" s="41">
        <v>252033.07</v>
      </c>
      <c r="BZ7" s="41">
        <v>251497.76</v>
      </c>
      <c r="CA7" s="41">
        <v>535.30999999999767</v>
      </c>
      <c r="CB7" s="41">
        <v>0</v>
      </c>
      <c r="CC7" s="41">
        <v>15476.26</v>
      </c>
      <c r="CD7" s="41">
        <v>10383.030000000001</v>
      </c>
      <c r="CE7" s="41">
        <v>5093.2299999999996</v>
      </c>
      <c r="CF7" s="41">
        <v>117478.01000000001</v>
      </c>
      <c r="CG7" s="47">
        <v>31437.22</v>
      </c>
      <c r="CH7" s="41">
        <v>86040.790000000008</v>
      </c>
      <c r="CI7" s="41">
        <v>369511.08</v>
      </c>
      <c r="CJ7" s="41">
        <v>282934.98</v>
      </c>
      <c r="CK7" s="41">
        <v>86576.100000000035</v>
      </c>
      <c r="CL7" s="41">
        <v>0</v>
      </c>
      <c r="CM7" s="41">
        <v>117478.01000000001</v>
      </c>
      <c r="CN7" s="41">
        <v>39514.450000000004</v>
      </c>
      <c r="CO7" s="41">
        <v>77963.56</v>
      </c>
      <c r="CP7" s="41">
        <v>61105.489999999991</v>
      </c>
      <c r="CQ7" s="47">
        <v>31437.22</v>
      </c>
      <c r="CR7" s="41">
        <v>29668.26999999999</v>
      </c>
      <c r="CS7" s="41">
        <v>430616.57</v>
      </c>
      <c r="CT7" s="41">
        <v>314372.19999999995</v>
      </c>
      <c r="CU7" s="41">
        <v>116244.37000000005</v>
      </c>
      <c r="CV7" s="41">
        <v>0</v>
      </c>
      <c r="CW7" s="41">
        <v>61105.489999999991</v>
      </c>
      <c r="CX7" s="41">
        <v>23852.069999999996</v>
      </c>
      <c r="CY7" s="41">
        <v>37253.42</v>
      </c>
      <c r="CZ7" s="41">
        <v>11830.41</v>
      </c>
      <c r="DA7" s="47">
        <v>31437.22</v>
      </c>
      <c r="DB7" s="41">
        <v>-19606.810000000001</v>
      </c>
      <c r="DC7" s="41">
        <v>442446.98000000004</v>
      </c>
      <c r="DD7" s="41">
        <v>345809.41999999993</v>
      </c>
      <c r="DE7" s="41">
        <v>96637.560000000114</v>
      </c>
      <c r="DF7" s="41">
        <v>0</v>
      </c>
      <c r="DG7" s="41">
        <v>11830.41</v>
      </c>
      <c r="DH7" s="41">
        <v>8449.4</v>
      </c>
      <c r="DI7" s="41">
        <v>3381.01</v>
      </c>
      <c r="DJ7" s="41">
        <v>403586.02</v>
      </c>
      <c r="DK7" s="47">
        <v>31437.200000000001</v>
      </c>
      <c r="DL7" s="41">
        <v>372148.82</v>
      </c>
      <c r="DM7" s="41">
        <v>846033</v>
      </c>
      <c r="DN7" s="41">
        <v>377246.62</v>
      </c>
      <c r="DO7" s="41">
        <v>468786.38</v>
      </c>
      <c r="DP7" s="41">
        <v>0</v>
      </c>
      <c r="DQ7" s="41">
        <v>403586.02</v>
      </c>
      <c r="DR7" s="41">
        <v>123151.82</v>
      </c>
      <c r="DS7" s="41">
        <v>280434.2</v>
      </c>
      <c r="DT7" s="40">
        <v>846033</v>
      </c>
      <c r="DU7" s="46">
        <v>377246.62</v>
      </c>
      <c r="DV7" s="40">
        <v>468786.38</v>
      </c>
      <c r="DW7" s="40">
        <v>846033.00000000012</v>
      </c>
      <c r="DX7" s="40">
        <v>377246.62000000011</v>
      </c>
      <c r="DY7" s="40">
        <v>468786.38</v>
      </c>
      <c r="DZ7" s="40">
        <v>0</v>
      </c>
      <c r="EA7" s="40">
        <v>846033</v>
      </c>
      <c r="EB7" s="40">
        <v>327325.73</v>
      </c>
      <c r="EC7" s="40">
        <v>518707.26999999996</v>
      </c>
      <c r="ED7" s="41">
        <f t="shared" si="0"/>
        <v>154812.57</v>
      </c>
      <c r="EE7" s="41">
        <f t="shared" si="1"/>
        <v>157186.1</v>
      </c>
    </row>
    <row r="8" spans="1:135" x14ac:dyDescent="0.4">
      <c r="A8" s="43" t="s">
        <v>160</v>
      </c>
      <c r="B8" s="43" t="s">
        <v>242</v>
      </c>
      <c r="C8" s="42" t="s">
        <v>236</v>
      </c>
      <c r="D8" s="41">
        <v>13361.54</v>
      </c>
      <c r="E8" s="47">
        <v>92801.37000000001</v>
      </c>
      <c r="F8" s="41">
        <v>-79439.830000000016</v>
      </c>
      <c r="G8" s="41">
        <v>13361.54</v>
      </c>
      <c r="H8" s="41">
        <v>92801.37000000001</v>
      </c>
      <c r="I8" s="41">
        <v>-79439.830000000016</v>
      </c>
      <c r="J8" s="41">
        <v>0</v>
      </c>
      <c r="K8" s="41">
        <v>13361.54</v>
      </c>
      <c r="L8" s="41">
        <v>13361.54</v>
      </c>
      <c r="M8" s="41">
        <v>0</v>
      </c>
      <c r="N8" s="41">
        <v>120280.4</v>
      </c>
      <c r="O8" s="47">
        <v>92801.37000000001</v>
      </c>
      <c r="P8" s="41">
        <v>27479.029999999984</v>
      </c>
      <c r="Q8" s="41">
        <v>133641.94</v>
      </c>
      <c r="R8" s="41">
        <v>185602.74000000002</v>
      </c>
      <c r="S8" s="41">
        <v>-51960.800000000017</v>
      </c>
      <c r="T8" s="41">
        <v>0</v>
      </c>
      <c r="U8" s="41">
        <v>120280.4</v>
      </c>
      <c r="V8" s="41">
        <v>46900.159999999996</v>
      </c>
      <c r="W8" s="41">
        <v>73380.240000000005</v>
      </c>
      <c r="X8" s="41">
        <v>32457.56</v>
      </c>
      <c r="Y8" s="47">
        <v>92801.37000000001</v>
      </c>
      <c r="Z8" s="41">
        <v>-60343.810000000012</v>
      </c>
      <c r="AA8" s="41">
        <v>166099.5</v>
      </c>
      <c r="AB8" s="41">
        <v>278404.11000000004</v>
      </c>
      <c r="AC8" s="41">
        <v>-112304.61000000004</v>
      </c>
      <c r="AD8" s="41">
        <v>0</v>
      </c>
      <c r="AE8" s="41">
        <v>32457.56</v>
      </c>
      <c r="AF8" s="41">
        <v>18784.02</v>
      </c>
      <c r="AG8" s="41">
        <v>13673.54</v>
      </c>
      <c r="AH8" s="41">
        <v>30495.71</v>
      </c>
      <c r="AI8" s="47">
        <v>92801.37000000001</v>
      </c>
      <c r="AJ8" s="41">
        <v>-62305.660000000011</v>
      </c>
      <c r="AK8" s="41">
        <v>196595.21</v>
      </c>
      <c r="AL8" s="41">
        <v>371205.48000000004</v>
      </c>
      <c r="AM8" s="41">
        <v>-174610.27000000005</v>
      </c>
      <c r="AN8" s="41">
        <v>0</v>
      </c>
      <c r="AO8" s="41">
        <v>30495.71</v>
      </c>
      <c r="AP8" s="41">
        <v>18214.7</v>
      </c>
      <c r="AQ8" s="41">
        <v>12281.009999999998</v>
      </c>
      <c r="AR8" s="41">
        <v>42247.839999999997</v>
      </c>
      <c r="AS8" s="47">
        <v>92801.37000000001</v>
      </c>
      <c r="AT8" s="41">
        <v>-50553.530000000013</v>
      </c>
      <c r="AU8" s="41">
        <v>238843.05</v>
      </c>
      <c r="AV8" s="41">
        <v>464006.85000000003</v>
      </c>
      <c r="AW8" s="41">
        <v>-225163.80000000005</v>
      </c>
      <c r="AX8" s="41">
        <v>0</v>
      </c>
      <c r="AY8" s="41">
        <v>42247.839999999997</v>
      </c>
      <c r="AZ8" s="41">
        <v>16354.05</v>
      </c>
      <c r="BA8" s="41">
        <v>25893.79</v>
      </c>
      <c r="BB8" s="41">
        <v>43834.559999999998</v>
      </c>
      <c r="BC8" s="47">
        <v>92801.37000000001</v>
      </c>
      <c r="BD8" s="41">
        <v>-48966.810000000012</v>
      </c>
      <c r="BE8" s="41">
        <v>282677.61</v>
      </c>
      <c r="BF8" s="41">
        <v>556808.22000000009</v>
      </c>
      <c r="BG8" s="41">
        <v>-274130.6100000001</v>
      </c>
      <c r="BH8" s="41">
        <v>0</v>
      </c>
      <c r="BI8" s="41">
        <v>43834.559999999998</v>
      </c>
      <c r="BJ8" s="41">
        <v>19038.13</v>
      </c>
      <c r="BK8" s="41">
        <v>24796.429999999997</v>
      </c>
      <c r="BL8" s="41">
        <v>36402.42</v>
      </c>
      <c r="BM8" s="47">
        <v>92801.37000000001</v>
      </c>
      <c r="BN8" s="41">
        <v>-56398.950000000012</v>
      </c>
      <c r="BO8" s="41">
        <v>319080.02999999997</v>
      </c>
      <c r="BP8" s="41">
        <v>649609.59000000008</v>
      </c>
      <c r="BQ8" s="41">
        <v>-330529.56000000011</v>
      </c>
      <c r="BR8" s="41">
        <v>0</v>
      </c>
      <c r="BS8" s="41">
        <v>36402.42</v>
      </c>
      <c r="BT8" s="41">
        <v>18067.12</v>
      </c>
      <c r="BU8" s="41">
        <v>18335.3</v>
      </c>
      <c r="BV8" s="41">
        <v>24875.48</v>
      </c>
      <c r="BW8" s="47">
        <v>92801.37000000001</v>
      </c>
      <c r="BX8" s="41">
        <v>-67925.890000000014</v>
      </c>
      <c r="BY8" s="41">
        <v>343955.51</v>
      </c>
      <c r="BZ8" s="41">
        <v>742410.96000000008</v>
      </c>
      <c r="CA8" s="41">
        <v>-398455.45000000007</v>
      </c>
      <c r="CB8" s="41">
        <v>0</v>
      </c>
      <c r="CC8" s="41">
        <v>24875.48</v>
      </c>
      <c r="CD8" s="41">
        <v>15667.060000000001</v>
      </c>
      <c r="CE8" s="41">
        <v>9208.42</v>
      </c>
      <c r="CF8" s="41">
        <v>361442.92</v>
      </c>
      <c r="CG8" s="47">
        <v>92801.37000000001</v>
      </c>
      <c r="CH8" s="41">
        <v>268641.55</v>
      </c>
      <c r="CI8" s="41">
        <v>705398.42999999993</v>
      </c>
      <c r="CJ8" s="41">
        <v>835212.33000000007</v>
      </c>
      <c r="CK8" s="41">
        <v>-129813.90000000014</v>
      </c>
      <c r="CL8" s="41">
        <v>0</v>
      </c>
      <c r="CM8" s="41">
        <v>361442.92</v>
      </c>
      <c r="CN8" s="41">
        <v>113051.06</v>
      </c>
      <c r="CO8" s="41">
        <v>248391.86000000002</v>
      </c>
      <c r="CP8" s="41">
        <v>123454.91000000002</v>
      </c>
      <c r="CQ8" s="47">
        <v>92801.37000000001</v>
      </c>
      <c r="CR8" s="41">
        <v>30653.540000000008</v>
      </c>
      <c r="CS8" s="41">
        <v>828853.34000000008</v>
      </c>
      <c r="CT8" s="41">
        <v>928013.70000000007</v>
      </c>
      <c r="CU8" s="41">
        <v>-99160.359999999986</v>
      </c>
      <c r="CV8" s="41">
        <v>0</v>
      </c>
      <c r="CW8" s="41">
        <v>123454.91000000002</v>
      </c>
      <c r="CX8" s="41">
        <v>44899.140000000007</v>
      </c>
      <c r="CY8" s="41">
        <v>78555.77</v>
      </c>
      <c r="CZ8" s="41">
        <v>11726.869999999999</v>
      </c>
      <c r="DA8" s="47">
        <v>92801.37000000001</v>
      </c>
      <c r="DB8" s="41">
        <v>-81074.500000000015</v>
      </c>
      <c r="DC8" s="41">
        <v>840580.21</v>
      </c>
      <c r="DD8" s="41">
        <v>1020815.0700000001</v>
      </c>
      <c r="DE8" s="41">
        <v>-180234.8600000001</v>
      </c>
      <c r="DF8" s="41">
        <v>0</v>
      </c>
      <c r="DG8" s="41">
        <v>11726.869999999999</v>
      </c>
      <c r="DH8" s="41">
        <v>10807.46</v>
      </c>
      <c r="DI8" s="41">
        <v>919.41000000000008</v>
      </c>
      <c r="DJ8" s="41">
        <v>1257655.7800000003</v>
      </c>
      <c r="DK8" s="47">
        <v>92801.33</v>
      </c>
      <c r="DL8" s="41">
        <v>1164854.4500000002</v>
      </c>
      <c r="DM8" s="41">
        <v>2098235.9900000002</v>
      </c>
      <c r="DN8" s="41">
        <v>1113616.4000000001</v>
      </c>
      <c r="DO8" s="41">
        <v>984619.59000000008</v>
      </c>
      <c r="DP8" s="41">
        <v>0</v>
      </c>
      <c r="DQ8" s="41">
        <v>1257655.7800000003</v>
      </c>
      <c r="DR8" s="41">
        <v>374524.99000000005</v>
      </c>
      <c r="DS8" s="41">
        <v>883130.78999999992</v>
      </c>
      <c r="DT8" s="40">
        <v>2098235.9900000002</v>
      </c>
      <c r="DU8" s="46">
        <v>1113616.4000000001</v>
      </c>
      <c r="DV8" s="40">
        <v>984619.59000000008</v>
      </c>
      <c r="DW8" s="40">
        <v>2098235.9899999993</v>
      </c>
      <c r="DX8" s="40">
        <v>1113616.3999999997</v>
      </c>
      <c r="DY8" s="40">
        <v>984619.58999999962</v>
      </c>
      <c r="DZ8" s="40">
        <v>0</v>
      </c>
      <c r="EA8" s="40">
        <v>2098235.9900000002</v>
      </c>
      <c r="EB8" s="40">
        <v>709669.43</v>
      </c>
      <c r="EC8" s="40">
        <v>1388566.56</v>
      </c>
      <c r="ED8" s="41">
        <f t="shared" si="0"/>
        <v>238843.05</v>
      </c>
      <c r="EE8" s="41">
        <f t="shared" si="1"/>
        <v>464006.85000000003</v>
      </c>
    </row>
    <row r="9" spans="1:135" x14ac:dyDescent="0.4">
      <c r="A9" s="43" t="s">
        <v>162</v>
      </c>
      <c r="B9" s="43" t="s">
        <v>243</v>
      </c>
      <c r="C9" s="42" t="s">
        <v>244</v>
      </c>
      <c r="D9" s="41">
        <v>2776.9700000000003</v>
      </c>
      <c r="E9" s="47">
        <v>401056.74</v>
      </c>
      <c r="F9" s="41">
        <v>-398279.77</v>
      </c>
      <c r="G9" s="41">
        <v>2776.9700000000003</v>
      </c>
      <c r="H9" s="41">
        <v>401056.74</v>
      </c>
      <c r="I9" s="41">
        <v>-398279.77</v>
      </c>
      <c r="J9" s="41">
        <v>0</v>
      </c>
      <c r="K9" s="41">
        <v>2776.9700000000003</v>
      </c>
      <c r="L9" s="41">
        <v>2776.9700000000003</v>
      </c>
      <c r="M9" s="41">
        <v>0</v>
      </c>
      <c r="N9" s="41">
        <v>364081.48</v>
      </c>
      <c r="O9" s="47">
        <v>401056.74</v>
      </c>
      <c r="P9" s="41">
        <v>-36975.260000000009</v>
      </c>
      <c r="Q9" s="41">
        <v>366858.44999999995</v>
      </c>
      <c r="R9" s="41">
        <v>802113.48</v>
      </c>
      <c r="S9" s="41">
        <v>-435255.03</v>
      </c>
      <c r="T9" s="41">
        <v>0</v>
      </c>
      <c r="U9" s="41">
        <v>364081.48</v>
      </c>
      <c r="V9" s="41">
        <v>128213.47000000002</v>
      </c>
      <c r="W9" s="41">
        <v>235868.00999999998</v>
      </c>
      <c r="X9" s="41">
        <v>32078.420000000002</v>
      </c>
      <c r="Y9" s="47">
        <v>401056.74</v>
      </c>
      <c r="Z9" s="41">
        <v>-368978.32</v>
      </c>
      <c r="AA9" s="41">
        <v>398936.86999999994</v>
      </c>
      <c r="AB9" s="41">
        <v>1203170.22</v>
      </c>
      <c r="AC9" s="41">
        <v>-804233.35000000009</v>
      </c>
      <c r="AD9" s="41">
        <v>0</v>
      </c>
      <c r="AE9" s="41">
        <v>32078.420000000002</v>
      </c>
      <c r="AF9" s="41">
        <v>28515.93</v>
      </c>
      <c r="AG9" s="41">
        <v>3562.49</v>
      </c>
      <c r="AH9" s="41">
        <v>59398.21</v>
      </c>
      <c r="AI9" s="47">
        <v>401056.74</v>
      </c>
      <c r="AJ9" s="41">
        <v>-341658.52999999997</v>
      </c>
      <c r="AK9" s="41">
        <v>458335.07999999996</v>
      </c>
      <c r="AL9" s="41">
        <v>1604226.96</v>
      </c>
      <c r="AM9" s="41">
        <v>-1145891.8799999999</v>
      </c>
      <c r="AN9" s="41">
        <v>0</v>
      </c>
      <c r="AO9" s="41">
        <v>59398.21</v>
      </c>
      <c r="AP9" s="41">
        <v>24830.36</v>
      </c>
      <c r="AQ9" s="41">
        <v>34567.85</v>
      </c>
      <c r="AR9" s="41">
        <v>41462.35</v>
      </c>
      <c r="AS9" s="47">
        <v>401056.74</v>
      </c>
      <c r="AT9" s="41">
        <v>-359594.39</v>
      </c>
      <c r="AU9" s="41">
        <v>499797.42999999993</v>
      </c>
      <c r="AV9" s="41">
        <v>2005283.7</v>
      </c>
      <c r="AW9" s="41">
        <v>-1505486.27</v>
      </c>
      <c r="AX9" s="41">
        <v>0</v>
      </c>
      <c r="AY9" s="41">
        <v>41462.35</v>
      </c>
      <c r="AZ9" s="41">
        <v>25504.21</v>
      </c>
      <c r="BA9" s="41">
        <v>15958.140000000001</v>
      </c>
      <c r="BB9" s="41">
        <v>173694.00999999998</v>
      </c>
      <c r="BC9" s="47">
        <v>401056.74</v>
      </c>
      <c r="BD9" s="41">
        <v>-227362.73</v>
      </c>
      <c r="BE9" s="41">
        <v>673491.44</v>
      </c>
      <c r="BF9" s="41">
        <v>2406340.44</v>
      </c>
      <c r="BG9" s="41">
        <v>-1732849</v>
      </c>
      <c r="BH9" s="41">
        <v>0</v>
      </c>
      <c r="BI9" s="41">
        <v>173694.00999999998</v>
      </c>
      <c r="BJ9" s="41">
        <v>42260.97</v>
      </c>
      <c r="BK9" s="41">
        <v>131433.03999999998</v>
      </c>
      <c r="BL9" s="41">
        <v>179200.63</v>
      </c>
      <c r="BM9" s="47">
        <v>401056.74</v>
      </c>
      <c r="BN9" s="41">
        <v>-221856.11</v>
      </c>
      <c r="BO9" s="41">
        <v>852692.07</v>
      </c>
      <c r="BP9" s="41">
        <v>2807397.1799999997</v>
      </c>
      <c r="BQ9" s="41">
        <v>-1954705.1099999999</v>
      </c>
      <c r="BR9" s="41">
        <v>0</v>
      </c>
      <c r="BS9" s="41">
        <v>179200.63</v>
      </c>
      <c r="BT9" s="41">
        <v>43606.76</v>
      </c>
      <c r="BU9" s="41">
        <v>135593.87</v>
      </c>
      <c r="BV9" s="41">
        <v>189672.95999999999</v>
      </c>
      <c r="BW9" s="47">
        <v>401056.74</v>
      </c>
      <c r="BX9" s="41">
        <v>-211383.78</v>
      </c>
      <c r="BY9" s="41">
        <v>1042365.0299999999</v>
      </c>
      <c r="BZ9" s="41">
        <v>3208453.92</v>
      </c>
      <c r="CA9" s="41">
        <v>-2166088.89</v>
      </c>
      <c r="CB9" s="41">
        <v>0</v>
      </c>
      <c r="CC9" s="41">
        <v>189672.95999999999</v>
      </c>
      <c r="CD9" s="41">
        <v>46148.770000000004</v>
      </c>
      <c r="CE9" s="41">
        <v>143524.19</v>
      </c>
      <c r="CF9" s="41">
        <v>188213.84</v>
      </c>
      <c r="CG9" s="47">
        <v>401056.74</v>
      </c>
      <c r="CH9" s="41">
        <v>-212842.9</v>
      </c>
      <c r="CI9" s="41">
        <v>1230578.8699999999</v>
      </c>
      <c r="CJ9" s="41">
        <v>3609510.66</v>
      </c>
      <c r="CK9" s="41">
        <v>-2378931.79</v>
      </c>
      <c r="CL9" s="41">
        <v>0</v>
      </c>
      <c r="CM9" s="41">
        <v>188213.84</v>
      </c>
      <c r="CN9" s="41">
        <v>45793.75</v>
      </c>
      <c r="CO9" s="41">
        <v>142420.09</v>
      </c>
      <c r="CP9" s="41">
        <v>189596.9</v>
      </c>
      <c r="CQ9" s="47">
        <v>401056.74</v>
      </c>
      <c r="CR9" s="41">
        <v>-211459.84</v>
      </c>
      <c r="CS9" s="41">
        <v>1420175.77</v>
      </c>
      <c r="CT9" s="41">
        <v>4010567.4000000004</v>
      </c>
      <c r="CU9" s="41">
        <v>-2590391.6300000004</v>
      </c>
      <c r="CV9" s="41">
        <v>0</v>
      </c>
      <c r="CW9" s="41">
        <v>189596.9</v>
      </c>
      <c r="CX9" s="41">
        <v>46130.259999999995</v>
      </c>
      <c r="CY9" s="41">
        <v>143466.64000000001</v>
      </c>
      <c r="CZ9" s="41">
        <v>187705.25</v>
      </c>
      <c r="DA9" s="47">
        <v>401056.74</v>
      </c>
      <c r="DB9" s="41">
        <v>-213351.49</v>
      </c>
      <c r="DC9" s="41">
        <v>1607881.0199999998</v>
      </c>
      <c r="DD9" s="41">
        <v>4411624.1400000006</v>
      </c>
      <c r="DE9" s="41">
        <v>-2803743.120000001</v>
      </c>
      <c r="DF9" s="41">
        <v>0</v>
      </c>
      <c r="DG9" s="41">
        <v>187705.25</v>
      </c>
      <c r="DH9" s="41">
        <v>45670.01</v>
      </c>
      <c r="DI9" s="41">
        <v>142035.24000000002</v>
      </c>
      <c r="DJ9" s="41">
        <v>2518375.33</v>
      </c>
      <c r="DK9" s="47">
        <v>401056.49</v>
      </c>
      <c r="DL9" s="41">
        <v>2117318.84</v>
      </c>
      <c r="DM9" s="41">
        <v>4126256.3499999996</v>
      </c>
      <c r="DN9" s="41">
        <v>4812680.6300000008</v>
      </c>
      <c r="DO9" s="41">
        <v>-686424.28000000119</v>
      </c>
      <c r="DP9" s="41">
        <v>0</v>
      </c>
      <c r="DQ9" s="41">
        <v>2518375.33</v>
      </c>
      <c r="DR9" s="41">
        <v>724520.39</v>
      </c>
      <c r="DS9" s="41">
        <v>1793854.94</v>
      </c>
      <c r="DT9" s="40">
        <v>4126256.3499999996</v>
      </c>
      <c r="DU9" s="46">
        <v>4812680.6300000008</v>
      </c>
      <c r="DV9" s="40">
        <v>-686424.28000000119</v>
      </c>
      <c r="DW9" s="40">
        <v>4126256.3499999987</v>
      </c>
      <c r="DX9" s="40">
        <v>4812680.6300000027</v>
      </c>
      <c r="DY9" s="40">
        <v>-686424.28000000399</v>
      </c>
      <c r="DZ9" s="40">
        <v>0</v>
      </c>
      <c r="EA9" s="40">
        <v>4126256.3499999996</v>
      </c>
      <c r="EB9" s="40">
        <v>1203971.8500000001</v>
      </c>
      <c r="EC9" s="40">
        <v>2922284.5</v>
      </c>
      <c r="ED9" s="41">
        <f t="shared" si="0"/>
        <v>499797.42999999993</v>
      </c>
      <c r="EE9" s="41">
        <f t="shared" si="1"/>
        <v>2005283.7</v>
      </c>
    </row>
    <row r="10" spans="1:135" x14ac:dyDescent="0.4">
      <c r="A10" s="43" t="s">
        <v>164</v>
      </c>
      <c r="B10" s="43" t="s">
        <v>245</v>
      </c>
      <c r="C10" s="42" t="s">
        <v>285</v>
      </c>
      <c r="D10" s="41">
        <v>11612.96</v>
      </c>
      <c r="E10" s="47">
        <v>257761.01</v>
      </c>
      <c r="F10" s="41">
        <v>-246148.05000000002</v>
      </c>
      <c r="G10" s="41">
        <v>11612.96</v>
      </c>
      <c r="H10" s="41">
        <v>257761.01</v>
      </c>
      <c r="I10" s="41">
        <v>-246148.05000000002</v>
      </c>
      <c r="J10" s="41">
        <v>0</v>
      </c>
      <c r="K10" s="41">
        <v>11612.96</v>
      </c>
      <c r="L10" s="41">
        <v>8769.0399999999991</v>
      </c>
      <c r="M10" s="41">
        <v>2843.92</v>
      </c>
      <c r="N10" s="41">
        <v>252501.94999999998</v>
      </c>
      <c r="O10" s="47">
        <v>257761.01</v>
      </c>
      <c r="P10" s="41">
        <v>-5259.0600000000268</v>
      </c>
      <c r="Q10" s="41">
        <v>264114.90999999997</v>
      </c>
      <c r="R10" s="41">
        <v>515522.02</v>
      </c>
      <c r="S10" s="41">
        <v>-251407.11000000004</v>
      </c>
      <c r="T10" s="41">
        <v>0</v>
      </c>
      <c r="U10" s="41">
        <v>252501.94999999998</v>
      </c>
      <c r="V10" s="41">
        <v>90627.62</v>
      </c>
      <c r="W10" s="41">
        <v>161874.32999999999</v>
      </c>
      <c r="X10" s="41">
        <v>92376</v>
      </c>
      <c r="Y10" s="47">
        <v>257761.01</v>
      </c>
      <c r="Z10" s="41">
        <v>-165385.01</v>
      </c>
      <c r="AA10" s="41">
        <v>356490.91</v>
      </c>
      <c r="AB10" s="41">
        <v>773283.03</v>
      </c>
      <c r="AC10" s="41">
        <v>-416792.12000000005</v>
      </c>
      <c r="AD10" s="41">
        <v>0</v>
      </c>
      <c r="AE10" s="41">
        <v>92376</v>
      </c>
      <c r="AF10" s="41">
        <v>28266.870000000003</v>
      </c>
      <c r="AG10" s="41">
        <v>64109.130000000005</v>
      </c>
      <c r="AH10" s="41">
        <v>49118.900000000009</v>
      </c>
      <c r="AI10" s="47">
        <v>257761.01</v>
      </c>
      <c r="AJ10" s="41">
        <v>-208642.11</v>
      </c>
      <c r="AK10" s="41">
        <v>405609.81</v>
      </c>
      <c r="AL10" s="41">
        <v>1031044.04</v>
      </c>
      <c r="AM10" s="41">
        <v>-625434.23</v>
      </c>
      <c r="AN10" s="41">
        <v>0</v>
      </c>
      <c r="AO10" s="41">
        <v>49118.900000000009</v>
      </c>
      <c r="AP10" s="41">
        <v>20162.030000000002</v>
      </c>
      <c r="AQ10" s="41">
        <v>28956.870000000003</v>
      </c>
      <c r="AR10" s="41">
        <v>136545.76999999999</v>
      </c>
      <c r="AS10" s="47">
        <v>257761.01</v>
      </c>
      <c r="AT10" s="41">
        <v>-121215.24000000002</v>
      </c>
      <c r="AU10" s="41">
        <v>542155.57999999996</v>
      </c>
      <c r="AV10" s="41">
        <v>1288805.05</v>
      </c>
      <c r="AW10" s="41">
        <v>-746649.47000000009</v>
      </c>
      <c r="AX10" s="41">
        <v>0</v>
      </c>
      <c r="AY10" s="41">
        <v>136545.76999999999</v>
      </c>
      <c r="AZ10" s="41">
        <v>48476.59</v>
      </c>
      <c r="BA10" s="41">
        <v>88069.18</v>
      </c>
      <c r="BB10" s="41">
        <v>60668.520000000004</v>
      </c>
      <c r="BC10" s="47">
        <v>257761.01</v>
      </c>
      <c r="BD10" s="41">
        <v>-197092.49</v>
      </c>
      <c r="BE10" s="41">
        <v>602824.1</v>
      </c>
      <c r="BF10" s="41">
        <v>1546566.06</v>
      </c>
      <c r="BG10" s="41">
        <v>-943741.96000000008</v>
      </c>
      <c r="BH10" s="41">
        <v>0</v>
      </c>
      <c r="BI10" s="41">
        <v>60668.520000000004</v>
      </c>
      <c r="BJ10" s="41">
        <v>18351.07</v>
      </c>
      <c r="BK10" s="41">
        <v>42317.45</v>
      </c>
      <c r="BL10" s="41">
        <v>860665.46000000008</v>
      </c>
      <c r="BM10" s="47">
        <v>257761.01</v>
      </c>
      <c r="BN10" s="41">
        <v>602904.45000000007</v>
      </c>
      <c r="BO10" s="41">
        <v>1463489.56</v>
      </c>
      <c r="BP10" s="41">
        <v>1804327.07</v>
      </c>
      <c r="BQ10" s="41">
        <v>-340837.51</v>
      </c>
      <c r="BR10" s="41">
        <v>0</v>
      </c>
      <c r="BS10" s="41">
        <v>860665.46000000008</v>
      </c>
      <c r="BT10" s="41">
        <v>251347.01</v>
      </c>
      <c r="BU10" s="41">
        <v>609318.45000000007</v>
      </c>
      <c r="BV10" s="41">
        <v>61042.069999999992</v>
      </c>
      <c r="BW10" s="47">
        <v>257761.01</v>
      </c>
      <c r="BX10" s="41">
        <v>-196718.94</v>
      </c>
      <c r="BY10" s="41">
        <v>1524531.63</v>
      </c>
      <c r="BZ10" s="41">
        <v>2062088.08</v>
      </c>
      <c r="CA10" s="41">
        <v>-537556.45000000019</v>
      </c>
      <c r="CB10" s="41">
        <v>0</v>
      </c>
      <c r="CC10" s="41">
        <v>61042.069999999992</v>
      </c>
      <c r="CD10" s="41">
        <v>18441.96</v>
      </c>
      <c r="CE10" s="41">
        <v>42600.11</v>
      </c>
      <c r="CF10" s="41">
        <v>1551063.9200000002</v>
      </c>
      <c r="CG10" s="47">
        <v>257761.01</v>
      </c>
      <c r="CH10" s="41">
        <v>1293302.9100000001</v>
      </c>
      <c r="CI10" s="41">
        <v>3075595.5500000003</v>
      </c>
      <c r="CJ10" s="41">
        <v>2319849.09</v>
      </c>
      <c r="CK10" s="41">
        <v>755746.46000000043</v>
      </c>
      <c r="CL10" s="41">
        <v>0</v>
      </c>
      <c r="CM10" s="41">
        <v>1551063.9200000002</v>
      </c>
      <c r="CN10" s="41">
        <v>452477.27</v>
      </c>
      <c r="CO10" s="41">
        <v>1098586.6500000001</v>
      </c>
      <c r="CP10" s="41">
        <v>61326.53</v>
      </c>
      <c r="CQ10" s="47">
        <v>257761.01</v>
      </c>
      <c r="CR10" s="41">
        <v>-196434.48</v>
      </c>
      <c r="CS10" s="41">
        <v>3136922.08</v>
      </c>
      <c r="CT10" s="41">
        <v>2577610.0999999996</v>
      </c>
      <c r="CU10" s="41">
        <v>559311.98000000045</v>
      </c>
      <c r="CV10" s="41">
        <v>0</v>
      </c>
      <c r="CW10" s="41">
        <v>61326.53</v>
      </c>
      <c r="CX10" s="41">
        <v>18511.18</v>
      </c>
      <c r="CY10" s="41">
        <v>42815.350000000006</v>
      </c>
      <c r="CZ10" s="41">
        <v>60777.7</v>
      </c>
      <c r="DA10" s="47">
        <v>257761.01</v>
      </c>
      <c r="DB10" s="41">
        <v>-196983.31</v>
      </c>
      <c r="DC10" s="41">
        <v>3197699.7800000003</v>
      </c>
      <c r="DD10" s="41">
        <v>2835371.1099999994</v>
      </c>
      <c r="DE10" s="41">
        <v>362328.67000000086</v>
      </c>
      <c r="DF10" s="41">
        <v>0</v>
      </c>
      <c r="DG10" s="41">
        <v>60777.7</v>
      </c>
      <c r="DH10" s="41">
        <v>18377.64</v>
      </c>
      <c r="DI10" s="41">
        <v>42400.06</v>
      </c>
      <c r="DJ10" s="41">
        <v>87718.080000000002</v>
      </c>
      <c r="DK10" s="47">
        <v>257760.85</v>
      </c>
      <c r="DL10" s="41">
        <v>-170042.77000000002</v>
      </c>
      <c r="DM10" s="41">
        <v>3285417.8600000003</v>
      </c>
      <c r="DN10" s="41">
        <v>3093131.96</v>
      </c>
      <c r="DO10" s="41">
        <v>192285.90000000037</v>
      </c>
      <c r="DP10" s="41">
        <v>0</v>
      </c>
      <c r="DQ10" s="41">
        <v>87718.080000000002</v>
      </c>
      <c r="DR10" s="41">
        <v>24932.42</v>
      </c>
      <c r="DS10" s="41">
        <v>62785.66</v>
      </c>
      <c r="DT10" s="40">
        <v>3285417.8600000003</v>
      </c>
      <c r="DU10" s="46">
        <v>3093131.96</v>
      </c>
      <c r="DV10" s="40">
        <v>192285.90000000037</v>
      </c>
      <c r="DW10" s="40">
        <v>3285417.8600000003</v>
      </c>
      <c r="DX10" s="40">
        <v>3093131.9600000004</v>
      </c>
      <c r="DY10" s="40">
        <v>192285.89999999991</v>
      </c>
      <c r="DZ10" s="40">
        <v>0</v>
      </c>
      <c r="EA10" s="40">
        <v>3285417.8600000003</v>
      </c>
      <c r="EB10" s="40">
        <v>998740.70000000019</v>
      </c>
      <c r="EC10" s="40">
        <v>2286677.16</v>
      </c>
      <c r="ED10" s="41">
        <f t="shared" si="0"/>
        <v>542155.57999999996</v>
      </c>
      <c r="EE10" s="41">
        <f t="shared" si="1"/>
        <v>1288805.05</v>
      </c>
    </row>
    <row r="11" spans="1:135" x14ac:dyDescent="0.4">
      <c r="A11" s="43" t="s">
        <v>166</v>
      </c>
      <c r="B11" s="43" t="s">
        <v>246</v>
      </c>
      <c r="C11" s="42" t="s">
        <v>244</v>
      </c>
      <c r="D11" s="41">
        <v>13221.18</v>
      </c>
      <c r="E11" s="47">
        <v>215447.33000000002</v>
      </c>
      <c r="F11" s="41">
        <v>-202226.15000000002</v>
      </c>
      <c r="G11" s="41">
        <v>13221.18</v>
      </c>
      <c r="H11" s="41">
        <v>215447.33000000002</v>
      </c>
      <c r="I11" s="41">
        <v>-202226.15000000002</v>
      </c>
      <c r="J11" s="41">
        <v>0</v>
      </c>
      <c r="K11" s="41">
        <v>13221.18</v>
      </c>
      <c r="L11" s="41">
        <v>13221.18</v>
      </c>
      <c r="M11" s="41">
        <v>0</v>
      </c>
      <c r="N11" s="41">
        <v>220184.39</v>
      </c>
      <c r="O11" s="47">
        <v>215447.33000000002</v>
      </c>
      <c r="P11" s="41">
        <v>4737.0599999999977</v>
      </c>
      <c r="Q11" s="41">
        <v>233405.57</v>
      </c>
      <c r="R11" s="41">
        <v>430894.66000000003</v>
      </c>
      <c r="S11" s="41">
        <v>-197489.09000000003</v>
      </c>
      <c r="T11" s="41">
        <v>0</v>
      </c>
      <c r="U11" s="41">
        <v>220184.39</v>
      </c>
      <c r="V11" s="41">
        <v>81854.040000000008</v>
      </c>
      <c r="W11" s="41">
        <v>138330.35</v>
      </c>
      <c r="X11" s="41">
        <v>28891.280000000002</v>
      </c>
      <c r="Y11" s="47">
        <v>215447.33000000002</v>
      </c>
      <c r="Z11" s="41">
        <v>-186556.05000000002</v>
      </c>
      <c r="AA11" s="41">
        <v>262296.85000000003</v>
      </c>
      <c r="AB11" s="41">
        <v>646341.99</v>
      </c>
      <c r="AC11" s="41">
        <v>-384045.13999999996</v>
      </c>
      <c r="AD11" s="41">
        <v>0</v>
      </c>
      <c r="AE11" s="41">
        <v>28891.280000000002</v>
      </c>
      <c r="AF11" s="41">
        <v>26334.27</v>
      </c>
      <c r="AG11" s="41">
        <v>2557.0099999999998</v>
      </c>
      <c r="AH11" s="41">
        <v>46445.99</v>
      </c>
      <c r="AI11" s="47">
        <v>215447.33000000002</v>
      </c>
      <c r="AJ11" s="41">
        <v>-169001.34000000003</v>
      </c>
      <c r="AK11" s="41">
        <v>308742.84000000003</v>
      </c>
      <c r="AL11" s="41">
        <v>861789.32000000007</v>
      </c>
      <c r="AM11" s="41">
        <v>-553046.48</v>
      </c>
      <c r="AN11" s="41">
        <v>0</v>
      </c>
      <c r="AO11" s="41">
        <v>46445.99</v>
      </c>
      <c r="AP11" s="41">
        <v>20944.989999999998</v>
      </c>
      <c r="AQ11" s="41">
        <v>25501</v>
      </c>
      <c r="AR11" s="41">
        <v>37262.76</v>
      </c>
      <c r="AS11" s="47">
        <v>215447.33000000002</v>
      </c>
      <c r="AT11" s="41">
        <v>-178184.57</v>
      </c>
      <c r="AU11" s="41">
        <v>346005.60000000003</v>
      </c>
      <c r="AV11" s="41">
        <v>1077236.6500000001</v>
      </c>
      <c r="AW11" s="41">
        <v>-731231.05</v>
      </c>
      <c r="AX11" s="41">
        <v>0</v>
      </c>
      <c r="AY11" s="41">
        <v>37262.76</v>
      </c>
      <c r="AZ11" s="41">
        <v>25520.850000000002</v>
      </c>
      <c r="BA11" s="41">
        <v>11741.91</v>
      </c>
      <c r="BB11" s="41">
        <v>102606.30000000002</v>
      </c>
      <c r="BC11" s="47">
        <v>215447.33000000002</v>
      </c>
      <c r="BD11" s="41">
        <v>-112841.03</v>
      </c>
      <c r="BE11" s="41">
        <v>448611.9</v>
      </c>
      <c r="BF11" s="41">
        <v>1292683.9800000002</v>
      </c>
      <c r="BG11" s="41">
        <v>-844072.08000000019</v>
      </c>
      <c r="BH11" s="41">
        <v>0</v>
      </c>
      <c r="BI11" s="41">
        <v>102606.30000000002</v>
      </c>
      <c r="BJ11" s="41">
        <v>24964.84</v>
      </c>
      <c r="BK11" s="41">
        <v>77641.460000000006</v>
      </c>
      <c r="BL11" s="41">
        <v>105123.48000000001</v>
      </c>
      <c r="BM11" s="47">
        <v>215447.33000000002</v>
      </c>
      <c r="BN11" s="41">
        <v>-110323.85</v>
      </c>
      <c r="BO11" s="41">
        <v>553735.38000000012</v>
      </c>
      <c r="BP11" s="41">
        <v>1508131.3100000003</v>
      </c>
      <c r="BQ11" s="41">
        <v>-954395.93000000017</v>
      </c>
      <c r="BR11" s="41">
        <v>0</v>
      </c>
      <c r="BS11" s="41">
        <v>105123.48000000001</v>
      </c>
      <c r="BT11" s="41">
        <v>25583.27</v>
      </c>
      <c r="BU11" s="41">
        <v>79540.210000000006</v>
      </c>
      <c r="BV11" s="41">
        <v>110432.26</v>
      </c>
      <c r="BW11" s="47">
        <v>215447.33000000002</v>
      </c>
      <c r="BX11" s="41">
        <v>-105015.07000000002</v>
      </c>
      <c r="BY11" s="41">
        <v>664167.64000000013</v>
      </c>
      <c r="BZ11" s="41">
        <v>1723578.6400000004</v>
      </c>
      <c r="CA11" s="41">
        <v>-1059411.0000000002</v>
      </c>
      <c r="CB11" s="41">
        <v>0</v>
      </c>
      <c r="CC11" s="41">
        <v>110432.26</v>
      </c>
      <c r="CD11" s="41">
        <v>26868.949999999997</v>
      </c>
      <c r="CE11" s="41">
        <v>83563.310000000012</v>
      </c>
      <c r="CF11" s="41">
        <v>110054.55</v>
      </c>
      <c r="CG11" s="47">
        <v>215447.33000000002</v>
      </c>
      <c r="CH11" s="41">
        <v>-105392.78000000001</v>
      </c>
      <c r="CI11" s="41">
        <v>774222.19000000006</v>
      </c>
      <c r="CJ11" s="41">
        <v>1939025.9700000004</v>
      </c>
      <c r="CK11" s="41">
        <v>-1164803.7800000003</v>
      </c>
      <c r="CL11" s="41">
        <v>0</v>
      </c>
      <c r="CM11" s="41">
        <v>110054.55</v>
      </c>
      <c r="CN11" s="41">
        <v>26777.050000000003</v>
      </c>
      <c r="CO11" s="41">
        <v>83277.500000000015</v>
      </c>
      <c r="CP11" s="41">
        <v>111226.47000000002</v>
      </c>
      <c r="CQ11" s="47">
        <v>215447.33000000002</v>
      </c>
      <c r="CR11" s="41">
        <v>-104220.86</v>
      </c>
      <c r="CS11" s="41">
        <v>885448.66000000015</v>
      </c>
      <c r="CT11" s="41">
        <v>2154473.3000000003</v>
      </c>
      <c r="CU11" s="41">
        <v>-1269024.6400000001</v>
      </c>
      <c r="CV11" s="41">
        <v>0</v>
      </c>
      <c r="CW11" s="41">
        <v>111226.47000000002</v>
      </c>
      <c r="CX11" s="41">
        <v>27062.190000000002</v>
      </c>
      <c r="CY11" s="41">
        <v>84164.280000000013</v>
      </c>
      <c r="CZ11" s="41">
        <v>109858.19</v>
      </c>
      <c r="DA11" s="47">
        <v>215447.33000000002</v>
      </c>
      <c r="DB11" s="41">
        <v>-105589.14000000001</v>
      </c>
      <c r="DC11" s="41">
        <v>995306.85000000009</v>
      </c>
      <c r="DD11" s="41">
        <v>2369920.6300000004</v>
      </c>
      <c r="DE11" s="41">
        <v>-1374613.7800000003</v>
      </c>
      <c r="DF11" s="41">
        <v>0</v>
      </c>
      <c r="DG11" s="41">
        <v>109858.19</v>
      </c>
      <c r="DH11" s="41">
        <v>26729.269999999997</v>
      </c>
      <c r="DI11" s="41">
        <v>83128.920000000013</v>
      </c>
      <c r="DJ11" s="41">
        <v>1428656.24</v>
      </c>
      <c r="DK11" s="47">
        <v>215447.19999999998</v>
      </c>
      <c r="DL11" s="41">
        <v>1213209.04</v>
      </c>
      <c r="DM11" s="41">
        <v>2423963.09</v>
      </c>
      <c r="DN11" s="41">
        <v>2585367.8300000005</v>
      </c>
      <c r="DO11" s="41">
        <v>-161404.74000000069</v>
      </c>
      <c r="DP11" s="41">
        <v>0</v>
      </c>
      <c r="DQ11" s="41">
        <v>1428656.24</v>
      </c>
      <c r="DR11" s="41">
        <v>410863.32999999996</v>
      </c>
      <c r="DS11" s="41">
        <v>1017792.9099999999</v>
      </c>
      <c r="DT11" s="40">
        <v>2423963.09</v>
      </c>
      <c r="DU11" s="46">
        <v>2585367.8300000005</v>
      </c>
      <c r="DV11" s="40">
        <v>-161404.74000000069</v>
      </c>
      <c r="DW11" s="40">
        <v>2423963.0899999994</v>
      </c>
      <c r="DX11" s="40">
        <v>2585367.83</v>
      </c>
      <c r="DY11" s="40">
        <v>-161404.74000000069</v>
      </c>
      <c r="DZ11" s="40">
        <v>0</v>
      </c>
      <c r="EA11" s="40">
        <v>2423963.09</v>
      </c>
      <c r="EB11" s="40">
        <v>736724.22999999986</v>
      </c>
      <c r="EC11" s="40">
        <v>1687238.8599999999</v>
      </c>
      <c r="ED11" s="41">
        <f t="shared" si="0"/>
        <v>346005.60000000003</v>
      </c>
      <c r="EE11" s="41">
        <f t="shared" si="1"/>
        <v>1077236.6500000001</v>
      </c>
    </row>
    <row r="12" spans="1:135" x14ac:dyDescent="0.4">
      <c r="A12" s="43" t="s">
        <v>167</v>
      </c>
      <c r="B12" s="43" t="s">
        <v>247</v>
      </c>
      <c r="C12" s="42" t="s">
        <v>286</v>
      </c>
      <c r="D12" s="41">
        <v>1612.45</v>
      </c>
      <c r="E12" s="47">
        <v>112309.1</v>
      </c>
      <c r="F12" s="41">
        <v>-110696.65000000001</v>
      </c>
      <c r="G12" s="41">
        <v>1612.45</v>
      </c>
      <c r="H12" s="41">
        <v>112309.1</v>
      </c>
      <c r="I12" s="41">
        <v>-110696.65000000001</v>
      </c>
      <c r="J12" s="41">
        <v>0</v>
      </c>
      <c r="K12" s="41">
        <v>1612.45</v>
      </c>
      <c r="L12" s="41">
        <v>419.03999999999996</v>
      </c>
      <c r="M12" s="41">
        <v>1193.4100000000001</v>
      </c>
      <c r="N12" s="41">
        <v>120225.05</v>
      </c>
      <c r="O12" s="47">
        <v>112309.1</v>
      </c>
      <c r="P12" s="41">
        <v>7915.9499999999971</v>
      </c>
      <c r="Q12" s="41">
        <v>121837.5</v>
      </c>
      <c r="R12" s="41">
        <v>224618.2</v>
      </c>
      <c r="S12" s="41">
        <v>-102780.70000000001</v>
      </c>
      <c r="T12" s="41">
        <v>0</v>
      </c>
      <c r="U12" s="41">
        <v>120225.05</v>
      </c>
      <c r="V12" s="41">
        <v>44893.700000000004</v>
      </c>
      <c r="W12" s="41">
        <v>75331.349999999991</v>
      </c>
      <c r="X12" s="41">
        <v>3548.0599999999995</v>
      </c>
      <c r="Y12" s="47">
        <v>112309.1</v>
      </c>
      <c r="Z12" s="41">
        <v>-108761.04000000001</v>
      </c>
      <c r="AA12" s="41">
        <v>125385.56</v>
      </c>
      <c r="AB12" s="41">
        <v>336927.30000000005</v>
      </c>
      <c r="AC12" s="41">
        <v>-211541.74000000005</v>
      </c>
      <c r="AD12" s="41">
        <v>0</v>
      </c>
      <c r="AE12" s="41">
        <v>3548.0599999999995</v>
      </c>
      <c r="AF12" s="41">
        <v>2798.33</v>
      </c>
      <c r="AG12" s="41">
        <v>749.73</v>
      </c>
      <c r="AH12" s="41">
        <v>23814.95</v>
      </c>
      <c r="AI12" s="47">
        <v>112309.1</v>
      </c>
      <c r="AJ12" s="41">
        <v>-88494.150000000009</v>
      </c>
      <c r="AK12" s="41">
        <v>149200.51</v>
      </c>
      <c r="AL12" s="41">
        <v>449236.4</v>
      </c>
      <c r="AM12" s="41">
        <v>-300035.89</v>
      </c>
      <c r="AN12" s="41">
        <v>0</v>
      </c>
      <c r="AO12" s="41">
        <v>23814.95</v>
      </c>
      <c r="AP12" s="41">
        <v>9191.3100000000013</v>
      </c>
      <c r="AQ12" s="41">
        <v>14623.64</v>
      </c>
      <c r="AR12" s="41">
        <v>28579.599999999999</v>
      </c>
      <c r="AS12" s="47">
        <v>112309.1</v>
      </c>
      <c r="AT12" s="41">
        <v>-83729.5</v>
      </c>
      <c r="AU12" s="41">
        <v>177780.11000000002</v>
      </c>
      <c r="AV12" s="41">
        <v>561545.5</v>
      </c>
      <c r="AW12" s="41">
        <v>-383765.39</v>
      </c>
      <c r="AX12" s="41">
        <v>0</v>
      </c>
      <c r="AY12" s="41">
        <v>28579.599999999999</v>
      </c>
      <c r="AZ12" s="41">
        <v>17938.849999999999</v>
      </c>
      <c r="BA12" s="41">
        <v>10640.75</v>
      </c>
      <c r="BB12" s="41">
        <v>26950.6</v>
      </c>
      <c r="BC12" s="47">
        <v>112309.1</v>
      </c>
      <c r="BD12" s="41">
        <v>-85358.5</v>
      </c>
      <c r="BE12" s="41">
        <v>204730.71000000002</v>
      </c>
      <c r="BF12" s="41">
        <v>673854.6</v>
      </c>
      <c r="BG12" s="41">
        <v>-469123.88999999996</v>
      </c>
      <c r="BH12" s="41">
        <v>0</v>
      </c>
      <c r="BI12" s="41">
        <v>26950.6</v>
      </c>
      <c r="BJ12" s="41">
        <v>8950.5999999999985</v>
      </c>
      <c r="BK12" s="41">
        <v>18000</v>
      </c>
      <c r="BL12" s="41">
        <v>54756.770000000004</v>
      </c>
      <c r="BM12" s="47">
        <v>112309.1</v>
      </c>
      <c r="BN12" s="41">
        <v>-57552.33</v>
      </c>
      <c r="BO12" s="41">
        <v>259487.48</v>
      </c>
      <c r="BP12" s="41">
        <v>786163.7</v>
      </c>
      <c r="BQ12" s="41">
        <v>-526676.22</v>
      </c>
      <c r="BR12" s="41">
        <v>0</v>
      </c>
      <c r="BS12" s="41">
        <v>54756.770000000004</v>
      </c>
      <c r="BT12" s="41">
        <v>15716.04</v>
      </c>
      <c r="BU12" s="41">
        <v>39040.730000000003</v>
      </c>
      <c r="BV12" s="41">
        <v>7127.5</v>
      </c>
      <c r="BW12" s="47">
        <v>112309.1</v>
      </c>
      <c r="BX12" s="41">
        <v>-105181.6</v>
      </c>
      <c r="BY12" s="41">
        <v>266614.98</v>
      </c>
      <c r="BZ12" s="41">
        <v>898472.79999999993</v>
      </c>
      <c r="CA12" s="41">
        <v>-631857.81999999995</v>
      </c>
      <c r="CB12" s="41">
        <v>0</v>
      </c>
      <c r="CC12" s="41">
        <v>7127.5</v>
      </c>
      <c r="CD12" s="41">
        <v>4127.5</v>
      </c>
      <c r="CE12" s="41">
        <v>3000</v>
      </c>
      <c r="CF12" s="41">
        <v>39244.449999999997</v>
      </c>
      <c r="CG12" s="47">
        <v>112309.1</v>
      </c>
      <c r="CH12" s="41">
        <v>-73064.650000000009</v>
      </c>
      <c r="CI12" s="41">
        <v>305859.43</v>
      </c>
      <c r="CJ12" s="41">
        <v>1010781.8999999999</v>
      </c>
      <c r="CK12" s="41">
        <v>-704922.47</v>
      </c>
      <c r="CL12" s="41">
        <v>0</v>
      </c>
      <c r="CM12" s="41">
        <v>39244.449999999997</v>
      </c>
      <c r="CN12" s="41">
        <v>11941.779999999999</v>
      </c>
      <c r="CO12" s="41">
        <v>27302.67</v>
      </c>
      <c r="CP12" s="41">
        <v>44021.09</v>
      </c>
      <c r="CQ12" s="47">
        <v>112309.1</v>
      </c>
      <c r="CR12" s="41">
        <v>-68288.010000000009</v>
      </c>
      <c r="CS12" s="41">
        <v>349880.52</v>
      </c>
      <c r="CT12" s="41">
        <v>1123091</v>
      </c>
      <c r="CU12" s="41">
        <v>-773210.48</v>
      </c>
      <c r="CV12" s="41">
        <v>0</v>
      </c>
      <c r="CW12" s="41">
        <v>44021.09</v>
      </c>
      <c r="CX12" s="41">
        <v>13103.97</v>
      </c>
      <c r="CY12" s="41">
        <v>30917.119999999999</v>
      </c>
      <c r="CZ12" s="41">
        <v>37652.240000000005</v>
      </c>
      <c r="DA12" s="47">
        <v>112309.1</v>
      </c>
      <c r="DB12" s="41">
        <v>-74656.86</v>
      </c>
      <c r="DC12" s="41">
        <v>387532.76</v>
      </c>
      <c r="DD12" s="41">
        <v>1235400.1000000001</v>
      </c>
      <c r="DE12" s="41">
        <v>-847867.34000000008</v>
      </c>
      <c r="DF12" s="41">
        <v>0</v>
      </c>
      <c r="DG12" s="41">
        <v>37652.240000000005</v>
      </c>
      <c r="DH12" s="41">
        <v>11554.380000000001</v>
      </c>
      <c r="DI12" s="41">
        <v>26097.86</v>
      </c>
      <c r="DJ12" s="41">
        <v>58184.04</v>
      </c>
      <c r="DK12" s="47">
        <v>112309.04</v>
      </c>
      <c r="DL12" s="41">
        <v>-54124.999999999993</v>
      </c>
      <c r="DM12" s="41">
        <v>445716.80000000005</v>
      </c>
      <c r="DN12" s="41">
        <v>1347709.1400000001</v>
      </c>
      <c r="DO12" s="41">
        <v>-901992.34000000008</v>
      </c>
      <c r="DP12" s="41">
        <v>0</v>
      </c>
      <c r="DQ12" s="41">
        <v>58184.04</v>
      </c>
      <c r="DR12" s="41">
        <v>16549.919999999998</v>
      </c>
      <c r="DS12" s="41">
        <v>41634.120000000003</v>
      </c>
      <c r="DT12" s="40">
        <v>445716.80000000005</v>
      </c>
      <c r="DU12" s="46">
        <v>1347709.1400000001</v>
      </c>
      <c r="DV12" s="40">
        <v>-901992.34000000008</v>
      </c>
      <c r="DW12" s="40">
        <v>445716.80000000005</v>
      </c>
      <c r="DX12" s="40">
        <v>1347709.1400000001</v>
      </c>
      <c r="DY12" s="40">
        <v>-901992.34000000008</v>
      </c>
      <c r="DZ12" s="40">
        <v>0</v>
      </c>
      <c r="EA12" s="40">
        <v>445716.80000000005</v>
      </c>
      <c r="EB12" s="40">
        <v>157185.42000000001</v>
      </c>
      <c r="EC12" s="40">
        <v>288531.38</v>
      </c>
      <c r="ED12" s="41">
        <f t="shared" si="0"/>
        <v>177780.11000000002</v>
      </c>
      <c r="EE12" s="41">
        <f t="shared" si="1"/>
        <v>561545.5</v>
      </c>
    </row>
    <row r="13" spans="1:135" x14ac:dyDescent="0.4">
      <c r="A13" s="43" t="s">
        <v>169</v>
      </c>
      <c r="B13" s="43" t="s">
        <v>248</v>
      </c>
      <c r="C13" s="42" t="s">
        <v>244</v>
      </c>
      <c r="D13" s="41">
        <v>16674.34</v>
      </c>
      <c r="E13" s="47">
        <v>321125.90999999997</v>
      </c>
      <c r="F13" s="41">
        <v>-304451.56999999995</v>
      </c>
      <c r="G13" s="41">
        <v>16674.34</v>
      </c>
      <c r="H13" s="41">
        <v>321125.90999999997</v>
      </c>
      <c r="I13" s="41">
        <v>-304451.56999999995</v>
      </c>
      <c r="J13" s="41">
        <v>0</v>
      </c>
      <c r="K13" s="41">
        <v>16674.34</v>
      </c>
      <c r="L13" s="41">
        <v>15246.34</v>
      </c>
      <c r="M13" s="41">
        <v>1428</v>
      </c>
      <c r="N13" s="41">
        <v>663572.10000000009</v>
      </c>
      <c r="O13" s="47">
        <v>321125.90999999997</v>
      </c>
      <c r="P13" s="41">
        <v>342446.19000000012</v>
      </c>
      <c r="Q13" s="41">
        <v>680246.44000000006</v>
      </c>
      <c r="R13" s="41">
        <v>642251.81999999995</v>
      </c>
      <c r="S13" s="41">
        <v>37994.620000000112</v>
      </c>
      <c r="T13" s="41">
        <v>0</v>
      </c>
      <c r="U13" s="41">
        <v>663572.10000000009</v>
      </c>
      <c r="V13" s="41">
        <v>267095.05000000005</v>
      </c>
      <c r="W13" s="41">
        <v>396477.05000000005</v>
      </c>
      <c r="X13" s="41">
        <v>107146.33000000002</v>
      </c>
      <c r="Y13" s="47">
        <v>321125.90999999997</v>
      </c>
      <c r="Z13" s="41">
        <v>-213979.57999999996</v>
      </c>
      <c r="AA13" s="41">
        <v>787392.77</v>
      </c>
      <c r="AB13" s="41">
        <v>963377.73</v>
      </c>
      <c r="AC13" s="41">
        <v>-175984.95999999996</v>
      </c>
      <c r="AD13" s="41">
        <v>0</v>
      </c>
      <c r="AE13" s="41">
        <v>107146.33000000002</v>
      </c>
      <c r="AF13" s="41">
        <v>66792.23000000001</v>
      </c>
      <c r="AG13" s="41">
        <v>40354.1</v>
      </c>
      <c r="AH13" s="41">
        <v>98423.58</v>
      </c>
      <c r="AI13" s="47">
        <v>321125.90999999997</v>
      </c>
      <c r="AJ13" s="41">
        <v>-222702.32999999996</v>
      </c>
      <c r="AK13" s="41">
        <v>885816.35000000009</v>
      </c>
      <c r="AL13" s="41">
        <v>1284503.6399999999</v>
      </c>
      <c r="AM13" s="41">
        <v>-398687.2899999998</v>
      </c>
      <c r="AN13" s="41">
        <v>0</v>
      </c>
      <c r="AO13" s="41">
        <v>98423.58</v>
      </c>
      <c r="AP13" s="41">
        <v>52426.11</v>
      </c>
      <c r="AQ13" s="41">
        <v>45997.47</v>
      </c>
      <c r="AR13" s="41">
        <v>152429.29999999999</v>
      </c>
      <c r="AS13" s="47">
        <v>321125.90999999997</v>
      </c>
      <c r="AT13" s="41">
        <v>-168696.61</v>
      </c>
      <c r="AU13" s="41">
        <v>1038245.6500000001</v>
      </c>
      <c r="AV13" s="41">
        <v>1605629.5499999998</v>
      </c>
      <c r="AW13" s="41">
        <v>-567383.89999999967</v>
      </c>
      <c r="AX13" s="41">
        <v>0</v>
      </c>
      <c r="AY13" s="41">
        <v>152429.29999999999</v>
      </c>
      <c r="AZ13" s="41">
        <v>67769.98</v>
      </c>
      <c r="BA13" s="41">
        <v>84659.319999999992</v>
      </c>
      <c r="BB13" s="41">
        <v>136548.32</v>
      </c>
      <c r="BC13" s="47">
        <v>321125.90999999997</v>
      </c>
      <c r="BD13" s="41">
        <v>-184577.58999999997</v>
      </c>
      <c r="BE13" s="41">
        <v>1174793.9700000002</v>
      </c>
      <c r="BF13" s="41">
        <v>1926755.4599999997</v>
      </c>
      <c r="BG13" s="41">
        <v>-751961.48999999953</v>
      </c>
      <c r="BH13" s="41">
        <v>0</v>
      </c>
      <c r="BI13" s="41">
        <v>136548.32</v>
      </c>
      <c r="BJ13" s="41">
        <v>33223.17</v>
      </c>
      <c r="BK13" s="41">
        <v>103325.15000000001</v>
      </c>
      <c r="BL13" s="41">
        <v>143248.57</v>
      </c>
      <c r="BM13" s="47">
        <v>321125.90999999997</v>
      </c>
      <c r="BN13" s="41">
        <v>-177877.33999999997</v>
      </c>
      <c r="BO13" s="41">
        <v>1318042.54</v>
      </c>
      <c r="BP13" s="41">
        <v>2247881.3699999996</v>
      </c>
      <c r="BQ13" s="41">
        <v>-929838.82999999961</v>
      </c>
      <c r="BR13" s="41">
        <v>0</v>
      </c>
      <c r="BS13" s="41">
        <v>143248.57</v>
      </c>
      <c r="BT13" s="41">
        <v>37135.86</v>
      </c>
      <c r="BU13" s="41">
        <v>106112.70999999999</v>
      </c>
      <c r="BV13" s="41">
        <v>153623.16</v>
      </c>
      <c r="BW13" s="47">
        <v>321125.90999999997</v>
      </c>
      <c r="BX13" s="41">
        <v>-167502.74999999997</v>
      </c>
      <c r="BY13" s="41">
        <v>1471665.7000000002</v>
      </c>
      <c r="BZ13" s="41">
        <v>2569007.2799999998</v>
      </c>
      <c r="CA13" s="41">
        <v>-1097341.5799999996</v>
      </c>
      <c r="CB13" s="41">
        <v>0</v>
      </c>
      <c r="CC13" s="41">
        <v>153623.16</v>
      </c>
      <c r="CD13" s="41">
        <v>39763.589999999997</v>
      </c>
      <c r="CE13" s="41">
        <v>113859.56999999999</v>
      </c>
      <c r="CF13" s="41">
        <v>151417.70000000001</v>
      </c>
      <c r="CG13" s="47">
        <v>321125.90999999997</v>
      </c>
      <c r="CH13" s="41">
        <v>-169708.20999999996</v>
      </c>
      <c r="CI13" s="41">
        <v>1623083.4000000001</v>
      </c>
      <c r="CJ13" s="41">
        <v>2890133.19</v>
      </c>
      <c r="CK13" s="41">
        <v>-1267049.7899999998</v>
      </c>
      <c r="CL13" s="41">
        <v>0</v>
      </c>
      <c r="CM13" s="41">
        <v>151417.70000000001</v>
      </c>
      <c r="CN13" s="41">
        <v>39009.589999999997</v>
      </c>
      <c r="CO13" s="41">
        <v>112408.10999999999</v>
      </c>
      <c r="CP13" s="41">
        <v>151524.12999999998</v>
      </c>
      <c r="CQ13" s="47">
        <v>321125.90999999997</v>
      </c>
      <c r="CR13" s="41">
        <v>-169601.78</v>
      </c>
      <c r="CS13" s="41">
        <v>1774607.5300000003</v>
      </c>
      <c r="CT13" s="41">
        <v>3211259.1</v>
      </c>
      <c r="CU13" s="41">
        <v>-1436651.5699999998</v>
      </c>
      <c r="CV13" s="41">
        <v>0</v>
      </c>
      <c r="CW13" s="41">
        <v>151524.12999999998</v>
      </c>
      <c r="CX13" s="41">
        <v>39360.769999999997</v>
      </c>
      <c r="CY13" s="41">
        <v>112163.35999999999</v>
      </c>
      <c r="CZ13" s="41">
        <v>147452.09999999998</v>
      </c>
      <c r="DA13" s="47">
        <v>321125.90999999997</v>
      </c>
      <c r="DB13" s="41">
        <v>-173673.81</v>
      </c>
      <c r="DC13" s="41">
        <v>1922059.6300000001</v>
      </c>
      <c r="DD13" s="41">
        <v>3532385.0100000002</v>
      </c>
      <c r="DE13" s="41">
        <v>-1610325.3800000001</v>
      </c>
      <c r="DF13" s="41">
        <v>0</v>
      </c>
      <c r="DG13" s="41">
        <v>147452.09999999998</v>
      </c>
      <c r="DH13" s="41">
        <v>37936.299999999996</v>
      </c>
      <c r="DI13" s="41">
        <v>109515.8</v>
      </c>
      <c r="DJ13" s="41">
        <v>2164923.6</v>
      </c>
      <c r="DK13" s="47">
        <v>321125.69999999995</v>
      </c>
      <c r="DL13" s="41">
        <v>1843797.9000000001</v>
      </c>
      <c r="DM13" s="41">
        <v>4086983.2300000004</v>
      </c>
      <c r="DN13" s="41">
        <v>3853510.7100000004</v>
      </c>
      <c r="DO13" s="41">
        <v>233472.52000000002</v>
      </c>
      <c r="DP13" s="41">
        <v>0</v>
      </c>
      <c r="DQ13" s="41">
        <v>2164923.6</v>
      </c>
      <c r="DR13" s="41">
        <v>621146.16</v>
      </c>
      <c r="DS13" s="41">
        <v>1543777.44</v>
      </c>
      <c r="DT13" s="40">
        <v>4086983.2300000004</v>
      </c>
      <c r="DU13" s="46">
        <v>3853510.7100000004</v>
      </c>
      <c r="DV13" s="40">
        <v>233472.52000000002</v>
      </c>
      <c r="DW13" s="40">
        <v>4086983.2300000004</v>
      </c>
      <c r="DX13" s="40">
        <v>3853510.7100000009</v>
      </c>
      <c r="DY13" s="40">
        <v>233472.51999999955</v>
      </c>
      <c r="DZ13" s="40">
        <v>0</v>
      </c>
      <c r="EA13" s="40">
        <v>4086983.2300000004</v>
      </c>
      <c r="EB13" s="40">
        <v>1316905.1499999999</v>
      </c>
      <c r="EC13" s="40">
        <v>2770078.0799999996</v>
      </c>
      <c r="ED13" s="41">
        <f t="shared" si="0"/>
        <v>1038245.6499999999</v>
      </c>
      <c r="EE13" s="41">
        <f t="shared" si="1"/>
        <v>1605629.5499999998</v>
      </c>
    </row>
    <row r="14" spans="1:135" x14ac:dyDescent="0.4">
      <c r="A14" s="43" t="s">
        <v>171</v>
      </c>
      <c r="B14" s="43" t="s">
        <v>249</v>
      </c>
      <c r="C14" s="42" t="s">
        <v>236</v>
      </c>
      <c r="D14" s="41">
        <v>3015.4100000000003</v>
      </c>
      <c r="E14" s="47">
        <v>111701.7</v>
      </c>
      <c r="F14" s="41">
        <v>-108686.29</v>
      </c>
      <c r="G14" s="41">
        <v>3015.4100000000003</v>
      </c>
      <c r="H14" s="41">
        <v>111701.7</v>
      </c>
      <c r="I14" s="41">
        <v>-108686.29</v>
      </c>
      <c r="J14" s="41">
        <v>0</v>
      </c>
      <c r="K14" s="41">
        <v>3015.4100000000003</v>
      </c>
      <c r="L14" s="41">
        <v>2136.8500000000004</v>
      </c>
      <c r="M14" s="41">
        <v>878.56</v>
      </c>
      <c r="N14" s="41">
        <v>152420.32</v>
      </c>
      <c r="O14" s="47">
        <v>111701.7</v>
      </c>
      <c r="P14" s="41">
        <v>40718.62000000001</v>
      </c>
      <c r="Q14" s="41">
        <v>155435.73000000001</v>
      </c>
      <c r="R14" s="41">
        <v>223403.4</v>
      </c>
      <c r="S14" s="41">
        <v>-67967.669999999984</v>
      </c>
      <c r="T14" s="41">
        <v>0</v>
      </c>
      <c r="U14" s="41">
        <v>152420.32</v>
      </c>
      <c r="V14" s="41">
        <v>54206.560000000005</v>
      </c>
      <c r="W14" s="41">
        <v>98213.760000000009</v>
      </c>
      <c r="X14" s="41">
        <v>19320.379999999997</v>
      </c>
      <c r="Y14" s="47">
        <v>111701.7</v>
      </c>
      <c r="Z14" s="41">
        <v>-92381.32</v>
      </c>
      <c r="AA14" s="41">
        <v>174756.11000000002</v>
      </c>
      <c r="AB14" s="41">
        <v>335105.09999999998</v>
      </c>
      <c r="AC14" s="41">
        <v>-160348.98999999996</v>
      </c>
      <c r="AD14" s="41">
        <v>0</v>
      </c>
      <c r="AE14" s="41">
        <v>19320.379999999997</v>
      </c>
      <c r="AF14" s="41">
        <v>7262.34</v>
      </c>
      <c r="AG14" s="41">
        <v>12058.039999999999</v>
      </c>
      <c r="AH14" s="41">
        <v>16137.259999999998</v>
      </c>
      <c r="AI14" s="47">
        <v>111701.7</v>
      </c>
      <c r="AJ14" s="41">
        <v>-95564.44</v>
      </c>
      <c r="AK14" s="41">
        <v>190893.37000000002</v>
      </c>
      <c r="AL14" s="41">
        <v>446806.8</v>
      </c>
      <c r="AM14" s="41">
        <v>-255913.42999999996</v>
      </c>
      <c r="AN14" s="41">
        <v>0</v>
      </c>
      <c r="AO14" s="41">
        <v>16137.259999999998</v>
      </c>
      <c r="AP14" s="41">
        <v>6559.59</v>
      </c>
      <c r="AQ14" s="41">
        <v>9577.67</v>
      </c>
      <c r="AR14" s="41">
        <v>52573.64</v>
      </c>
      <c r="AS14" s="47">
        <v>111701.7</v>
      </c>
      <c r="AT14" s="41">
        <v>-59128.06</v>
      </c>
      <c r="AU14" s="41">
        <v>243467.01</v>
      </c>
      <c r="AV14" s="41">
        <v>558508.5</v>
      </c>
      <c r="AW14" s="41">
        <v>-315041.49</v>
      </c>
      <c r="AX14" s="41">
        <v>0</v>
      </c>
      <c r="AY14" s="41">
        <v>52573.64</v>
      </c>
      <c r="AZ14" s="41">
        <v>19132.439999999999</v>
      </c>
      <c r="BA14" s="41">
        <v>33441.199999999997</v>
      </c>
      <c r="BB14" s="41">
        <v>41245.679999999993</v>
      </c>
      <c r="BC14" s="47">
        <v>111701.7</v>
      </c>
      <c r="BD14" s="41">
        <v>-70456.02</v>
      </c>
      <c r="BE14" s="41">
        <v>284712.69</v>
      </c>
      <c r="BF14" s="41">
        <v>670210.19999999995</v>
      </c>
      <c r="BG14" s="41">
        <v>-385497.50999999995</v>
      </c>
      <c r="BH14" s="41">
        <v>0</v>
      </c>
      <c r="BI14" s="41">
        <v>41245.679999999993</v>
      </c>
      <c r="BJ14" s="41">
        <v>13932.82</v>
      </c>
      <c r="BK14" s="41">
        <v>27312.859999999997</v>
      </c>
      <c r="BL14" s="41">
        <v>45039.37</v>
      </c>
      <c r="BM14" s="47">
        <v>111701.7</v>
      </c>
      <c r="BN14" s="41">
        <v>-66662.329999999987</v>
      </c>
      <c r="BO14" s="41">
        <v>329752.06</v>
      </c>
      <c r="BP14" s="41">
        <v>781911.89999999991</v>
      </c>
      <c r="BQ14" s="41">
        <v>-452159.83999999991</v>
      </c>
      <c r="BR14" s="41">
        <v>0</v>
      </c>
      <c r="BS14" s="41">
        <v>45039.37</v>
      </c>
      <c r="BT14" s="41">
        <v>15245.6</v>
      </c>
      <c r="BU14" s="41">
        <v>29793.77</v>
      </c>
      <c r="BV14" s="41">
        <v>145910.31</v>
      </c>
      <c r="BW14" s="47">
        <v>111701.7</v>
      </c>
      <c r="BX14" s="41">
        <v>34208.61</v>
      </c>
      <c r="BY14" s="41">
        <v>475662.37</v>
      </c>
      <c r="BZ14" s="41">
        <v>893613.59999999986</v>
      </c>
      <c r="CA14" s="41">
        <v>-417951.22999999986</v>
      </c>
      <c r="CB14" s="41">
        <v>0</v>
      </c>
      <c r="CC14" s="41">
        <v>145910.31</v>
      </c>
      <c r="CD14" s="41">
        <v>45310.23</v>
      </c>
      <c r="CE14" s="41">
        <v>100600.07999999999</v>
      </c>
      <c r="CF14" s="41">
        <v>15284.590000000002</v>
      </c>
      <c r="CG14" s="47">
        <v>111701.7</v>
      </c>
      <c r="CH14" s="41">
        <v>-96417.11</v>
      </c>
      <c r="CI14" s="41">
        <v>490946.95999999996</v>
      </c>
      <c r="CJ14" s="41">
        <v>1005315.2999999998</v>
      </c>
      <c r="CK14" s="41">
        <v>-514368.33999999985</v>
      </c>
      <c r="CL14" s="41">
        <v>0</v>
      </c>
      <c r="CM14" s="41">
        <v>15284.590000000002</v>
      </c>
      <c r="CN14" s="41">
        <v>7616.31</v>
      </c>
      <c r="CO14" s="41">
        <v>7668.28</v>
      </c>
      <c r="CP14" s="41">
        <v>1201652.2199999997</v>
      </c>
      <c r="CQ14" s="47">
        <v>111701.7</v>
      </c>
      <c r="CR14" s="41">
        <v>1089950.5199999998</v>
      </c>
      <c r="CS14" s="41">
        <v>1692599.1799999997</v>
      </c>
      <c r="CT14" s="41">
        <v>1117016.9999999998</v>
      </c>
      <c r="CU14" s="41">
        <v>575582.17999999993</v>
      </c>
      <c r="CV14" s="41">
        <v>0</v>
      </c>
      <c r="CW14" s="41">
        <v>1201652.2199999997</v>
      </c>
      <c r="CX14" s="41">
        <v>353971.88</v>
      </c>
      <c r="CY14" s="41">
        <v>847680.34</v>
      </c>
      <c r="CZ14" s="41">
        <v>23489.95</v>
      </c>
      <c r="DA14" s="47">
        <v>111701.7</v>
      </c>
      <c r="DB14" s="41">
        <v>-88211.75</v>
      </c>
      <c r="DC14" s="41">
        <v>1716089.1299999997</v>
      </c>
      <c r="DD14" s="41">
        <v>1228718.6999999997</v>
      </c>
      <c r="DE14" s="41">
        <v>487370.42999999993</v>
      </c>
      <c r="DF14" s="41">
        <v>0</v>
      </c>
      <c r="DG14" s="41">
        <v>23489.95</v>
      </c>
      <c r="DH14" s="41">
        <v>9417.86</v>
      </c>
      <c r="DI14" s="41">
        <v>14072.09</v>
      </c>
      <c r="DJ14" s="41">
        <v>95489.86</v>
      </c>
      <c r="DK14" s="47">
        <v>111701.63</v>
      </c>
      <c r="DL14" s="41">
        <v>-16211.770000000004</v>
      </c>
      <c r="DM14" s="41">
        <v>1811578.9899999998</v>
      </c>
      <c r="DN14" s="41">
        <v>1340420.3299999996</v>
      </c>
      <c r="DO14" s="41">
        <v>471158.66000000015</v>
      </c>
      <c r="DP14" s="41">
        <v>0</v>
      </c>
      <c r="DQ14" s="41">
        <v>95489.86</v>
      </c>
      <c r="DR14" s="41">
        <v>31492.32</v>
      </c>
      <c r="DS14" s="41">
        <v>63997.539999999994</v>
      </c>
      <c r="DT14" s="40">
        <v>1811578.9899999998</v>
      </c>
      <c r="DU14" s="46">
        <v>1340420.3299999996</v>
      </c>
      <c r="DV14" s="40">
        <v>471158.66000000015</v>
      </c>
      <c r="DW14" s="40">
        <v>1811578.9899999995</v>
      </c>
      <c r="DX14" s="40">
        <v>1340420.33</v>
      </c>
      <c r="DY14" s="40">
        <v>471158.65999999945</v>
      </c>
      <c r="DZ14" s="40">
        <v>0</v>
      </c>
      <c r="EA14" s="40">
        <v>1811578.9899999998</v>
      </c>
      <c r="EB14" s="40">
        <v>566284.80000000005</v>
      </c>
      <c r="EC14" s="40">
        <v>1245294.19</v>
      </c>
      <c r="ED14" s="41">
        <f t="shared" si="0"/>
        <v>243467.01</v>
      </c>
      <c r="EE14" s="41">
        <f t="shared" si="1"/>
        <v>558508.5</v>
      </c>
    </row>
    <row r="15" spans="1:135" x14ac:dyDescent="0.4">
      <c r="A15" s="43" t="s">
        <v>173</v>
      </c>
      <c r="B15" s="43" t="s">
        <v>250</v>
      </c>
      <c r="C15" s="42" t="s">
        <v>285</v>
      </c>
      <c r="D15" s="41">
        <v>11302.150000000001</v>
      </c>
      <c r="E15" s="47">
        <v>62455.509999999995</v>
      </c>
      <c r="F15" s="41">
        <v>-51153.359999999993</v>
      </c>
      <c r="G15" s="41">
        <v>11302.150000000001</v>
      </c>
      <c r="H15" s="41">
        <v>62455.509999999995</v>
      </c>
      <c r="I15" s="41">
        <v>-51153.359999999993</v>
      </c>
      <c r="J15" s="41">
        <v>0</v>
      </c>
      <c r="K15" s="41">
        <v>11302.150000000001</v>
      </c>
      <c r="L15" s="41">
        <v>11302.150000000001</v>
      </c>
      <c r="M15" s="41">
        <v>0</v>
      </c>
      <c r="N15" s="41">
        <v>675986.76</v>
      </c>
      <c r="O15" s="47">
        <v>62455.509999999995</v>
      </c>
      <c r="P15" s="41">
        <v>613531.25</v>
      </c>
      <c r="Q15" s="41">
        <v>687288.91</v>
      </c>
      <c r="R15" s="41">
        <v>124911.01999999999</v>
      </c>
      <c r="S15" s="41">
        <v>562377.89</v>
      </c>
      <c r="T15" s="41">
        <v>0</v>
      </c>
      <c r="U15" s="41">
        <v>675986.76</v>
      </c>
      <c r="V15" s="41">
        <v>338210.24</v>
      </c>
      <c r="W15" s="41">
        <v>337776.52</v>
      </c>
      <c r="X15" s="41">
        <v>13727.61</v>
      </c>
      <c r="Y15" s="47">
        <v>62455.509999999995</v>
      </c>
      <c r="Z15" s="41">
        <v>-48727.899999999994</v>
      </c>
      <c r="AA15" s="41">
        <v>701016.52</v>
      </c>
      <c r="AB15" s="41">
        <v>187366.52999999997</v>
      </c>
      <c r="AC15" s="41">
        <v>513649.99000000005</v>
      </c>
      <c r="AD15" s="41">
        <v>0</v>
      </c>
      <c r="AE15" s="41">
        <v>13727.61</v>
      </c>
      <c r="AF15" s="41">
        <v>13014.310000000001</v>
      </c>
      <c r="AG15" s="41">
        <v>713.30000000000007</v>
      </c>
      <c r="AH15" s="41">
        <v>20330.41</v>
      </c>
      <c r="AI15" s="47">
        <v>62455.509999999995</v>
      </c>
      <c r="AJ15" s="41">
        <v>-42125.099999999991</v>
      </c>
      <c r="AK15" s="41">
        <v>721346.93</v>
      </c>
      <c r="AL15" s="41">
        <v>249822.03999999998</v>
      </c>
      <c r="AM15" s="41">
        <v>471524.89000000007</v>
      </c>
      <c r="AN15" s="41">
        <v>0</v>
      </c>
      <c r="AO15" s="41">
        <v>20330.41</v>
      </c>
      <c r="AP15" s="41">
        <v>14085.81</v>
      </c>
      <c r="AQ15" s="41">
        <v>6244.5999999999995</v>
      </c>
      <c r="AR15" s="41">
        <v>61213.73</v>
      </c>
      <c r="AS15" s="47">
        <v>62455.509999999995</v>
      </c>
      <c r="AT15" s="41">
        <v>-1241.7799999999916</v>
      </c>
      <c r="AU15" s="41">
        <v>782560.66</v>
      </c>
      <c r="AV15" s="41">
        <v>312277.55</v>
      </c>
      <c r="AW15" s="41">
        <v>470283.11000000004</v>
      </c>
      <c r="AX15" s="41">
        <v>0</v>
      </c>
      <c r="AY15" s="41">
        <v>61213.73</v>
      </c>
      <c r="AZ15" s="41">
        <v>30201.4</v>
      </c>
      <c r="BA15" s="41">
        <v>31012.33</v>
      </c>
      <c r="BB15" s="41">
        <v>26675.48</v>
      </c>
      <c r="BC15" s="47">
        <v>62455.509999999995</v>
      </c>
      <c r="BD15" s="41">
        <v>-35780.03</v>
      </c>
      <c r="BE15" s="41">
        <v>809236.14</v>
      </c>
      <c r="BF15" s="41">
        <v>374733.06</v>
      </c>
      <c r="BG15" s="41">
        <v>434503.08</v>
      </c>
      <c r="BH15" s="41">
        <v>0</v>
      </c>
      <c r="BI15" s="41">
        <v>26675.48</v>
      </c>
      <c r="BJ15" s="41">
        <v>13670.32</v>
      </c>
      <c r="BK15" s="41">
        <v>13005.16</v>
      </c>
      <c r="BL15" s="41">
        <v>223573.1</v>
      </c>
      <c r="BM15" s="47">
        <v>62455.509999999995</v>
      </c>
      <c r="BN15" s="41">
        <v>161117.59000000003</v>
      </c>
      <c r="BO15" s="41">
        <v>1032809.24</v>
      </c>
      <c r="BP15" s="41">
        <v>437188.57</v>
      </c>
      <c r="BQ15" s="41">
        <v>595620.66999999993</v>
      </c>
      <c r="BR15" s="41">
        <v>0</v>
      </c>
      <c r="BS15" s="41">
        <v>223573.1</v>
      </c>
      <c r="BT15" s="41">
        <v>69868.83</v>
      </c>
      <c r="BU15" s="41">
        <v>153704.27000000002</v>
      </c>
      <c r="BV15" s="41">
        <v>100190.22</v>
      </c>
      <c r="BW15" s="47">
        <v>62455.509999999995</v>
      </c>
      <c r="BX15" s="41">
        <v>37734.710000000006</v>
      </c>
      <c r="BY15" s="41">
        <v>1132999.46</v>
      </c>
      <c r="BZ15" s="41">
        <v>499644.08</v>
      </c>
      <c r="CA15" s="41">
        <v>633355.37999999989</v>
      </c>
      <c r="CB15" s="41">
        <v>0</v>
      </c>
      <c r="CC15" s="41">
        <v>100190.22</v>
      </c>
      <c r="CD15" s="41">
        <v>33911.32</v>
      </c>
      <c r="CE15" s="41">
        <v>66278.899999999994</v>
      </c>
      <c r="CF15" s="41">
        <v>408248.95</v>
      </c>
      <c r="CG15" s="47">
        <v>62455.509999999995</v>
      </c>
      <c r="CH15" s="41">
        <v>345793.44</v>
      </c>
      <c r="CI15" s="41">
        <v>1541248.4100000001</v>
      </c>
      <c r="CJ15" s="41">
        <v>562099.59</v>
      </c>
      <c r="CK15" s="41">
        <v>979148.82000000018</v>
      </c>
      <c r="CL15" s="41">
        <v>0</v>
      </c>
      <c r="CM15" s="41">
        <v>408248.95</v>
      </c>
      <c r="CN15" s="41">
        <v>123717.69</v>
      </c>
      <c r="CO15" s="41">
        <v>284531.26000000007</v>
      </c>
      <c r="CP15" s="41">
        <v>52778.11</v>
      </c>
      <c r="CQ15" s="47">
        <v>62455.509999999995</v>
      </c>
      <c r="CR15" s="41">
        <v>-9677.3999999999942</v>
      </c>
      <c r="CS15" s="41">
        <v>1594026.52</v>
      </c>
      <c r="CT15" s="41">
        <v>624555.1</v>
      </c>
      <c r="CU15" s="41">
        <v>969471.42</v>
      </c>
      <c r="CV15" s="41">
        <v>0</v>
      </c>
      <c r="CW15" s="41">
        <v>52778.11</v>
      </c>
      <c r="CX15" s="41">
        <v>20021.28</v>
      </c>
      <c r="CY15" s="41">
        <v>32756.83</v>
      </c>
      <c r="CZ15" s="41">
        <v>49315.02</v>
      </c>
      <c r="DA15" s="47">
        <v>62455.509999999995</v>
      </c>
      <c r="DB15" s="41">
        <v>-13140.489999999998</v>
      </c>
      <c r="DC15" s="41">
        <v>1643341.54</v>
      </c>
      <c r="DD15" s="41">
        <v>687010.61</v>
      </c>
      <c r="DE15" s="41">
        <v>956330.93</v>
      </c>
      <c r="DF15" s="41">
        <v>0</v>
      </c>
      <c r="DG15" s="41">
        <v>49315.02</v>
      </c>
      <c r="DH15" s="41">
        <v>19178.68</v>
      </c>
      <c r="DI15" s="41">
        <v>30136.340000000004</v>
      </c>
      <c r="DJ15" s="41">
        <v>71805.55</v>
      </c>
      <c r="DK15" s="47">
        <v>62455.46</v>
      </c>
      <c r="DL15" s="41">
        <v>9350.0900000000038</v>
      </c>
      <c r="DM15" s="41">
        <v>1715147.09</v>
      </c>
      <c r="DN15" s="41">
        <v>749466.07000000007</v>
      </c>
      <c r="DO15" s="41">
        <v>965681.02</v>
      </c>
      <c r="DP15" s="41">
        <v>0</v>
      </c>
      <c r="DQ15" s="41">
        <v>71805.55</v>
      </c>
      <c r="DR15" s="41">
        <v>24650.79</v>
      </c>
      <c r="DS15" s="41">
        <v>47154.76</v>
      </c>
      <c r="DT15" s="40">
        <v>1715147.09</v>
      </c>
      <c r="DU15" s="46">
        <v>749466.07000000007</v>
      </c>
      <c r="DV15" s="40">
        <v>965681.02</v>
      </c>
      <c r="DW15" s="40">
        <v>1715147.0899999999</v>
      </c>
      <c r="DX15" s="40">
        <v>749466.06999999972</v>
      </c>
      <c r="DY15" s="40">
        <v>965681.02000000014</v>
      </c>
      <c r="DZ15" s="40">
        <v>0</v>
      </c>
      <c r="EA15" s="40">
        <v>1715147.09</v>
      </c>
      <c r="EB15" s="40">
        <v>711832.82000000007</v>
      </c>
      <c r="EC15" s="40">
        <v>1003314.27</v>
      </c>
      <c r="ED15" s="41">
        <f t="shared" si="0"/>
        <v>782560.66</v>
      </c>
      <c r="EE15" s="41">
        <f t="shared" si="1"/>
        <v>312277.55</v>
      </c>
    </row>
    <row r="16" spans="1:135" x14ac:dyDescent="0.4">
      <c r="A16" s="43" t="s">
        <v>175</v>
      </c>
      <c r="B16" s="43" t="s">
        <v>251</v>
      </c>
      <c r="C16" s="42" t="s">
        <v>285</v>
      </c>
      <c r="D16" s="41">
        <v>105043.34</v>
      </c>
      <c r="E16" s="47">
        <v>260258.2</v>
      </c>
      <c r="F16" s="41">
        <v>-155214.86000000002</v>
      </c>
      <c r="G16" s="41">
        <v>105043.34</v>
      </c>
      <c r="H16" s="41">
        <v>260258.2</v>
      </c>
      <c r="I16" s="41">
        <v>-155214.86000000002</v>
      </c>
      <c r="J16" s="41">
        <v>0</v>
      </c>
      <c r="K16" s="41">
        <v>105043.34</v>
      </c>
      <c r="L16" s="41">
        <v>29692.18</v>
      </c>
      <c r="M16" s="41">
        <v>75351.159999999989</v>
      </c>
      <c r="N16" s="41">
        <v>255896.41</v>
      </c>
      <c r="O16" s="47">
        <v>260258.2</v>
      </c>
      <c r="P16" s="41">
        <v>-4361.7900000000081</v>
      </c>
      <c r="Q16" s="41">
        <v>360939.75</v>
      </c>
      <c r="R16" s="41">
        <v>520516.4</v>
      </c>
      <c r="S16" s="41">
        <v>-159576.65000000002</v>
      </c>
      <c r="T16" s="41">
        <v>0</v>
      </c>
      <c r="U16" s="41">
        <v>255896.41</v>
      </c>
      <c r="V16" s="41">
        <v>89585.98000000001</v>
      </c>
      <c r="W16" s="41">
        <v>166310.43</v>
      </c>
      <c r="X16" s="41">
        <v>15747.33</v>
      </c>
      <c r="Y16" s="47">
        <v>260258.2</v>
      </c>
      <c r="Z16" s="41">
        <v>-244510.87000000002</v>
      </c>
      <c r="AA16" s="41">
        <v>376687.08</v>
      </c>
      <c r="AB16" s="41">
        <v>780774.60000000009</v>
      </c>
      <c r="AC16" s="41">
        <v>-404087.52000000008</v>
      </c>
      <c r="AD16" s="41">
        <v>0</v>
      </c>
      <c r="AE16" s="41">
        <v>15747.33</v>
      </c>
      <c r="AF16" s="41">
        <v>14576.73</v>
      </c>
      <c r="AG16" s="41">
        <v>1170.5999999999999</v>
      </c>
      <c r="AH16" s="41">
        <v>55365.929999999993</v>
      </c>
      <c r="AI16" s="47">
        <v>260258.2</v>
      </c>
      <c r="AJ16" s="41">
        <v>-204892.27000000002</v>
      </c>
      <c r="AK16" s="41">
        <v>432053.01</v>
      </c>
      <c r="AL16" s="41">
        <v>1041032.8</v>
      </c>
      <c r="AM16" s="41">
        <v>-608979.79</v>
      </c>
      <c r="AN16" s="41">
        <v>0</v>
      </c>
      <c r="AO16" s="41">
        <v>55365.929999999993</v>
      </c>
      <c r="AP16" s="41">
        <v>27063.14</v>
      </c>
      <c r="AQ16" s="41">
        <v>28302.79</v>
      </c>
      <c r="AR16" s="41">
        <v>39387.26</v>
      </c>
      <c r="AS16" s="47">
        <v>260258.2</v>
      </c>
      <c r="AT16" s="41">
        <v>-220870.94</v>
      </c>
      <c r="AU16" s="41">
        <v>471440.27</v>
      </c>
      <c r="AV16" s="41">
        <v>1301291</v>
      </c>
      <c r="AW16" s="41">
        <v>-829850.73</v>
      </c>
      <c r="AX16" s="41">
        <v>0</v>
      </c>
      <c r="AY16" s="41">
        <v>39387.26</v>
      </c>
      <c r="AZ16" s="41">
        <v>25531</v>
      </c>
      <c r="BA16" s="41">
        <v>13856.26</v>
      </c>
      <c r="BB16" s="41">
        <v>64087.59</v>
      </c>
      <c r="BC16" s="47">
        <v>260258.2</v>
      </c>
      <c r="BD16" s="41">
        <v>-196170.61000000002</v>
      </c>
      <c r="BE16" s="41">
        <v>535527.86</v>
      </c>
      <c r="BF16" s="41">
        <v>1561549.2</v>
      </c>
      <c r="BG16" s="41">
        <v>-1026021.34</v>
      </c>
      <c r="BH16" s="41">
        <v>0</v>
      </c>
      <c r="BI16" s="41">
        <v>64087.59</v>
      </c>
      <c r="BJ16" s="41">
        <v>29952.940000000002</v>
      </c>
      <c r="BK16" s="41">
        <v>34134.65</v>
      </c>
      <c r="BL16" s="41">
        <v>1105499.06</v>
      </c>
      <c r="BM16" s="47">
        <v>260258.2</v>
      </c>
      <c r="BN16" s="41">
        <v>845240.8600000001</v>
      </c>
      <c r="BO16" s="41">
        <v>1641026.9200000002</v>
      </c>
      <c r="BP16" s="41">
        <v>1821807.4</v>
      </c>
      <c r="BQ16" s="41">
        <v>-180780.47999999975</v>
      </c>
      <c r="BR16" s="41">
        <v>0</v>
      </c>
      <c r="BS16" s="41">
        <v>1105499.06</v>
      </c>
      <c r="BT16" s="41">
        <v>332053.83999999997</v>
      </c>
      <c r="BU16" s="41">
        <v>773445.22000000009</v>
      </c>
      <c r="BV16" s="41">
        <v>75550.28</v>
      </c>
      <c r="BW16" s="47">
        <v>260258.2</v>
      </c>
      <c r="BX16" s="41">
        <v>-184707.92</v>
      </c>
      <c r="BY16" s="41">
        <v>1716577.2000000002</v>
      </c>
      <c r="BZ16" s="41">
        <v>2082065.5999999999</v>
      </c>
      <c r="CA16" s="41">
        <v>-365488.39999999967</v>
      </c>
      <c r="CB16" s="41">
        <v>0</v>
      </c>
      <c r="CC16" s="41">
        <v>75550.28</v>
      </c>
      <c r="CD16" s="41">
        <v>32741.89</v>
      </c>
      <c r="CE16" s="41">
        <v>42808.39</v>
      </c>
      <c r="CF16" s="41">
        <v>2127836.38</v>
      </c>
      <c r="CG16" s="47">
        <v>260258.2</v>
      </c>
      <c r="CH16" s="41">
        <v>1867578.18</v>
      </c>
      <c r="CI16" s="41">
        <v>3844413.58</v>
      </c>
      <c r="CJ16" s="41">
        <v>2342323.7999999998</v>
      </c>
      <c r="CK16" s="41">
        <v>1502089.7800000003</v>
      </c>
      <c r="CL16" s="41">
        <v>0</v>
      </c>
      <c r="CM16" s="41">
        <v>2127836.38</v>
      </c>
      <c r="CN16" s="41">
        <v>630626.61</v>
      </c>
      <c r="CO16" s="41">
        <v>1497209.77</v>
      </c>
      <c r="CP16" s="41">
        <v>75776.649999999994</v>
      </c>
      <c r="CQ16" s="47">
        <v>260258.2</v>
      </c>
      <c r="CR16" s="41">
        <v>-184481.55000000002</v>
      </c>
      <c r="CS16" s="41">
        <v>3920190.23</v>
      </c>
      <c r="CT16" s="41">
        <v>2602582</v>
      </c>
      <c r="CU16" s="41">
        <v>1317608.23</v>
      </c>
      <c r="CV16" s="41">
        <v>0</v>
      </c>
      <c r="CW16" s="41">
        <v>75776.649999999994</v>
      </c>
      <c r="CX16" s="41">
        <v>32796.97</v>
      </c>
      <c r="CY16" s="41">
        <v>42979.68</v>
      </c>
      <c r="CZ16" s="41">
        <v>72524.87</v>
      </c>
      <c r="DA16" s="47">
        <v>260258.2</v>
      </c>
      <c r="DB16" s="41">
        <v>-187733.33000000002</v>
      </c>
      <c r="DC16" s="41">
        <v>3992715.1</v>
      </c>
      <c r="DD16" s="41">
        <v>2862840.2</v>
      </c>
      <c r="DE16" s="41">
        <v>1129874.8999999999</v>
      </c>
      <c r="DF16" s="41">
        <v>0</v>
      </c>
      <c r="DG16" s="41">
        <v>72524.87</v>
      </c>
      <c r="DH16" s="41">
        <v>32005.79</v>
      </c>
      <c r="DI16" s="41">
        <v>40519.08</v>
      </c>
      <c r="DJ16" s="41">
        <v>133889.62</v>
      </c>
      <c r="DK16" s="47">
        <v>260258.03000000003</v>
      </c>
      <c r="DL16" s="41">
        <v>-126368.41000000003</v>
      </c>
      <c r="DM16" s="41">
        <v>4126604.72</v>
      </c>
      <c r="DN16" s="41">
        <v>3123098.2300000004</v>
      </c>
      <c r="DO16" s="41">
        <v>1003506.4899999998</v>
      </c>
      <c r="DP16" s="41">
        <v>0</v>
      </c>
      <c r="DQ16" s="41">
        <v>133889.62</v>
      </c>
      <c r="DR16" s="41">
        <v>46936.26</v>
      </c>
      <c r="DS16" s="41">
        <v>86953.36</v>
      </c>
      <c r="DT16" s="40">
        <v>4126604.72</v>
      </c>
      <c r="DU16" s="46">
        <v>3123098.2300000004</v>
      </c>
      <c r="DV16" s="40">
        <v>1003506.4899999998</v>
      </c>
      <c r="DW16" s="40">
        <v>4126604.72</v>
      </c>
      <c r="DX16" s="40">
        <v>3123098.2300000014</v>
      </c>
      <c r="DY16" s="40">
        <v>1003506.4899999988</v>
      </c>
      <c r="DZ16" s="40">
        <v>0</v>
      </c>
      <c r="EA16" s="40">
        <v>4126604.72</v>
      </c>
      <c r="EB16" s="40">
        <v>1323563.33</v>
      </c>
      <c r="EC16" s="40">
        <v>2803041.3900000006</v>
      </c>
      <c r="ED16" s="41">
        <f t="shared" si="0"/>
        <v>471440.27</v>
      </c>
      <c r="EE16" s="41">
        <f t="shared" si="1"/>
        <v>1301291</v>
      </c>
    </row>
    <row r="17" spans="1:135" x14ac:dyDescent="0.4">
      <c r="A17" s="43" t="s">
        <v>177</v>
      </c>
      <c r="B17" s="43" t="s">
        <v>252</v>
      </c>
      <c r="C17" s="42" t="s">
        <v>285</v>
      </c>
      <c r="D17" s="41">
        <v>5098.6000000000004</v>
      </c>
      <c r="E17" s="47">
        <v>394844.14</v>
      </c>
      <c r="F17" s="41">
        <v>-389745.54000000004</v>
      </c>
      <c r="G17" s="41">
        <v>5098.6000000000004</v>
      </c>
      <c r="H17" s="41">
        <v>394844.14</v>
      </c>
      <c r="I17" s="41">
        <v>-389745.54000000004</v>
      </c>
      <c r="J17" s="41">
        <v>0</v>
      </c>
      <c r="K17" s="41">
        <v>5098.6000000000004</v>
      </c>
      <c r="L17" s="41">
        <v>4845.6000000000004</v>
      </c>
      <c r="M17" s="41">
        <v>253</v>
      </c>
      <c r="N17" s="41">
        <v>382873.06999999995</v>
      </c>
      <c r="O17" s="47">
        <v>394844.14</v>
      </c>
      <c r="P17" s="41">
        <v>-11971.070000000065</v>
      </c>
      <c r="Q17" s="41">
        <v>387971.66999999993</v>
      </c>
      <c r="R17" s="41">
        <v>789688.28</v>
      </c>
      <c r="S17" s="41">
        <v>-401716.6100000001</v>
      </c>
      <c r="T17" s="41">
        <v>0</v>
      </c>
      <c r="U17" s="41">
        <v>382873.06999999995</v>
      </c>
      <c r="V17" s="41">
        <v>131737.68999999997</v>
      </c>
      <c r="W17" s="41">
        <v>251135.38</v>
      </c>
      <c r="X17" s="41">
        <v>18623.47</v>
      </c>
      <c r="Y17" s="47">
        <v>394844.14</v>
      </c>
      <c r="Z17" s="41">
        <v>-376220.67000000004</v>
      </c>
      <c r="AA17" s="41">
        <v>406595.1399999999</v>
      </c>
      <c r="AB17" s="41">
        <v>1184532.42</v>
      </c>
      <c r="AC17" s="41">
        <v>-777937.28</v>
      </c>
      <c r="AD17" s="41">
        <v>0</v>
      </c>
      <c r="AE17" s="41">
        <v>18623.47</v>
      </c>
      <c r="AF17" s="41">
        <v>10899.25</v>
      </c>
      <c r="AG17" s="41">
        <v>7724.2199999999993</v>
      </c>
      <c r="AH17" s="41">
        <v>48957.689999999995</v>
      </c>
      <c r="AI17" s="47">
        <v>394844.14</v>
      </c>
      <c r="AJ17" s="41">
        <v>-345886.45</v>
      </c>
      <c r="AK17" s="41">
        <v>455552.8299999999</v>
      </c>
      <c r="AL17" s="41">
        <v>1579376.56</v>
      </c>
      <c r="AM17" s="41">
        <v>-1123823.7300000002</v>
      </c>
      <c r="AN17" s="41">
        <v>0</v>
      </c>
      <c r="AO17" s="41">
        <v>48957.689999999995</v>
      </c>
      <c r="AP17" s="41">
        <v>20565.929999999997</v>
      </c>
      <c r="AQ17" s="41">
        <v>28391.759999999998</v>
      </c>
      <c r="AR17" s="41">
        <v>38785.670000000006</v>
      </c>
      <c r="AS17" s="47">
        <v>394844.14</v>
      </c>
      <c r="AT17" s="41">
        <v>-356058.47000000003</v>
      </c>
      <c r="AU17" s="41">
        <v>494338.49999999988</v>
      </c>
      <c r="AV17" s="41">
        <v>1974220.7000000002</v>
      </c>
      <c r="AW17" s="41">
        <v>-1479882.2000000002</v>
      </c>
      <c r="AX17" s="41">
        <v>0</v>
      </c>
      <c r="AY17" s="41">
        <v>38785.670000000006</v>
      </c>
      <c r="AZ17" s="41">
        <v>21421.100000000002</v>
      </c>
      <c r="BA17" s="41">
        <v>17364.57</v>
      </c>
      <c r="BB17" s="41">
        <v>110771.1</v>
      </c>
      <c r="BC17" s="47">
        <v>394844.14</v>
      </c>
      <c r="BD17" s="41">
        <v>-284073.04000000004</v>
      </c>
      <c r="BE17" s="41">
        <v>605109.59999999986</v>
      </c>
      <c r="BF17" s="41">
        <v>2369064.8400000003</v>
      </c>
      <c r="BG17" s="41">
        <v>-1763955.2400000005</v>
      </c>
      <c r="BH17" s="41">
        <v>0</v>
      </c>
      <c r="BI17" s="41">
        <v>110771.1</v>
      </c>
      <c r="BJ17" s="41">
        <v>30541.38</v>
      </c>
      <c r="BK17" s="41">
        <v>80229.72</v>
      </c>
      <c r="BL17" s="41">
        <v>1238640.23</v>
      </c>
      <c r="BM17" s="47">
        <v>394844.14</v>
      </c>
      <c r="BN17" s="41">
        <v>843796.09</v>
      </c>
      <c r="BO17" s="41">
        <v>1843749.83</v>
      </c>
      <c r="BP17" s="41">
        <v>2763908.9800000004</v>
      </c>
      <c r="BQ17" s="41">
        <v>-920159.15000000037</v>
      </c>
      <c r="BR17" s="41">
        <v>0</v>
      </c>
      <c r="BS17" s="41">
        <v>1238640.23</v>
      </c>
      <c r="BT17" s="41">
        <v>359556.1</v>
      </c>
      <c r="BU17" s="41">
        <v>879084.13000000012</v>
      </c>
      <c r="BV17" s="41">
        <v>100762.92</v>
      </c>
      <c r="BW17" s="47">
        <v>394844.14</v>
      </c>
      <c r="BX17" s="41">
        <v>-294081.22000000003</v>
      </c>
      <c r="BY17" s="41">
        <v>1944512.75</v>
      </c>
      <c r="BZ17" s="41">
        <v>3158753.1200000006</v>
      </c>
      <c r="CA17" s="41">
        <v>-1214240.3700000006</v>
      </c>
      <c r="CB17" s="41">
        <v>0</v>
      </c>
      <c r="CC17" s="41">
        <v>100762.92</v>
      </c>
      <c r="CD17" s="41">
        <v>28106.32</v>
      </c>
      <c r="CE17" s="41">
        <v>72656.600000000006</v>
      </c>
      <c r="CF17" s="41">
        <v>2194794.5799999996</v>
      </c>
      <c r="CG17" s="47">
        <v>394844.14</v>
      </c>
      <c r="CH17" s="41">
        <v>1799950.4399999995</v>
      </c>
      <c r="CI17" s="41">
        <v>4139307.3299999996</v>
      </c>
      <c r="CJ17" s="41">
        <v>3553597.2600000007</v>
      </c>
      <c r="CK17" s="41">
        <v>585710.0699999989</v>
      </c>
      <c r="CL17" s="41">
        <v>0</v>
      </c>
      <c r="CM17" s="41">
        <v>2194794.5799999996</v>
      </c>
      <c r="CN17" s="41">
        <v>638072.18999999994</v>
      </c>
      <c r="CO17" s="41">
        <v>1556722.39</v>
      </c>
      <c r="CP17" s="41">
        <v>100762.93</v>
      </c>
      <c r="CQ17" s="47">
        <v>394844.14</v>
      </c>
      <c r="CR17" s="41">
        <v>-294081.21000000002</v>
      </c>
      <c r="CS17" s="41">
        <v>4240070.26</v>
      </c>
      <c r="CT17" s="41">
        <v>3948441.4000000008</v>
      </c>
      <c r="CU17" s="41">
        <v>291628.85999999894</v>
      </c>
      <c r="CV17" s="41">
        <v>0</v>
      </c>
      <c r="CW17" s="41">
        <v>100762.93</v>
      </c>
      <c r="CX17" s="41">
        <v>28106.32</v>
      </c>
      <c r="CY17" s="41">
        <v>72656.61</v>
      </c>
      <c r="CZ17" s="41">
        <v>100762.95000000001</v>
      </c>
      <c r="DA17" s="47">
        <v>394844.14</v>
      </c>
      <c r="DB17" s="41">
        <v>-294081.19</v>
      </c>
      <c r="DC17" s="41">
        <v>4340833.21</v>
      </c>
      <c r="DD17" s="41">
        <v>4343285.540000001</v>
      </c>
      <c r="DE17" s="41">
        <v>-2452.3300000010058</v>
      </c>
      <c r="DF17" s="41">
        <v>0</v>
      </c>
      <c r="DG17" s="41">
        <v>100762.95000000001</v>
      </c>
      <c r="DH17" s="41">
        <v>28106.33</v>
      </c>
      <c r="DI17" s="41">
        <v>72656.62</v>
      </c>
      <c r="DJ17" s="41">
        <v>127067.13</v>
      </c>
      <c r="DK17" s="47">
        <v>394843.9</v>
      </c>
      <c r="DL17" s="41">
        <v>-267776.77</v>
      </c>
      <c r="DM17" s="41">
        <v>4467900.34</v>
      </c>
      <c r="DN17" s="41">
        <v>4738129.4400000004</v>
      </c>
      <c r="DO17" s="41">
        <v>-270229.10000000056</v>
      </c>
      <c r="DP17" s="41">
        <v>0</v>
      </c>
      <c r="DQ17" s="41">
        <v>127067.13</v>
      </c>
      <c r="DR17" s="41">
        <v>34506.32</v>
      </c>
      <c r="DS17" s="41">
        <v>92560.81</v>
      </c>
      <c r="DT17" s="40">
        <v>4467900.34</v>
      </c>
      <c r="DU17" s="46">
        <v>4738129.4400000004</v>
      </c>
      <c r="DV17" s="40">
        <v>-270229.10000000056</v>
      </c>
      <c r="DW17" s="40">
        <v>4467900.3399999989</v>
      </c>
      <c r="DX17" s="40">
        <v>4738129.4400000013</v>
      </c>
      <c r="DY17" s="40">
        <v>-270229.10000000242</v>
      </c>
      <c r="DZ17" s="40">
        <v>0</v>
      </c>
      <c r="EA17" s="40">
        <v>4467900.34</v>
      </c>
      <c r="EB17" s="40">
        <v>1336464.5300000003</v>
      </c>
      <c r="EC17" s="40">
        <v>3131435.81</v>
      </c>
      <c r="ED17" s="41">
        <f t="shared" si="0"/>
        <v>494338.49999999988</v>
      </c>
      <c r="EE17" s="41">
        <f t="shared" si="1"/>
        <v>1974220.7000000002</v>
      </c>
    </row>
    <row r="18" spans="1:135" x14ac:dyDescent="0.4">
      <c r="A18" s="43" t="s">
        <v>179</v>
      </c>
      <c r="B18" s="43" t="s">
        <v>253</v>
      </c>
      <c r="C18" s="42" t="s">
        <v>244</v>
      </c>
      <c r="D18" s="41">
        <v>12216.76</v>
      </c>
      <c r="E18" s="47">
        <v>52229.2</v>
      </c>
      <c r="F18" s="41">
        <v>-40012.439999999995</v>
      </c>
      <c r="G18" s="41">
        <v>12216.76</v>
      </c>
      <c r="H18" s="41">
        <v>52229.2</v>
      </c>
      <c r="I18" s="41">
        <v>-40012.439999999995</v>
      </c>
      <c r="J18" s="41">
        <v>0</v>
      </c>
      <c r="K18" s="41">
        <v>12216.76</v>
      </c>
      <c r="L18" s="41">
        <v>9212.08</v>
      </c>
      <c r="M18" s="41">
        <v>3004.68</v>
      </c>
      <c r="N18" s="41">
        <v>77625.290000000008</v>
      </c>
      <c r="O18" s="47">
        <v>52229.2</v>
      </c>
      <c r="P18" s="41">
        <v>25396.090000000011</v>
      </c>
      <c r="Q18" s="41">
        <v>89842.05</v>
      </c>
      <c r="R18" s="41">
        <v>104458.4</v>
      </c>
      <c r="S18" s="41">
        <v>-14616.349999999991</v>
      </c>
      <c r="T18" s="41">
        <v>0</v>
      </c>
      <c r="U18" s="41">
        <v>77625.290000000008</v>
      </c>
      <c r="V18" s="41">
        <v>30704.620000000003</v>
      </c>
      <c r="W18" s="41">
        <v>46920.67</v>
      </c>
      <c r="X18" s="41">
        <v>25786.270000000004</v>
      </c>
      <c r="Y18" s="47">
        <v>52229.2</v>
      </c>
      <c r="Z18" s="41">
        <v>-26442.929999999993</v>
      </c>
      <c r="AA18" s="41">
        <v>115628.32</v>
      </c>
      <c r="AB18" s="41">
        <v>156687.59999999998</v>
      </c>
      <c r="AC18" s="41">
        <v>-41059.27999999997</v>
      </c>
      <c r="AD18" s="41">
        <v>0</v>
      </c>
      <c r="AE18" s="41">
        <v>25786.270000000004</v>
      </c>
      <c r="AF18" s="41">
        <v>23367.440000000002</v>
      </c>
      <c r="AG18" s="41">
        <v>2418.83</v>
      </c>
      <c r="AH18" s="41">
        <v>20315.86</v>
      </c>
      <c r="AI18" s="47">
        <v>52229.2</v>
      </c>
      <c r="AJ18" s="41">
        <v>-31913.339999999997</v>
      </c>
      <c r="AK18" s="41">
        <v>135944.18</v>
      </c>
      <c r="AL18" s="41">
        <v>208916.8</v>
      </c>
      <c r="AM18" s="41">
        <v>-72972.62</v>
      </c>
      <c r="AN18" s="41">
        <v>0</v>
      </c>
      <c r="AO18" s="41">
        <v>20315.86</v>
      </c>
      <c r="AP18" s="41">
        <v>11095.82</v>
      </c>
      <c r="AQ18" s="41">
        <v>9220.0400000000009</v>
      </c>
      <c r="AR18" s="41">
        <v>28188.13</v>
      </c>
      <c r="AS18" s="47">
        <v>52229.2</v>
      </c>
      <c r="AT18" s="41">
        <v>-24041.069999999996</v>
      </c>
      <c r="AU18" s="41">
        <v>164132.31</v>
      </c>
      <c r="AV18" s="41">
        <v>261146</v>
      </c>
      <c r="AW18" s="41">
        <v>-97013.69</v>
      </c>
      <c r="AX18" s="41">
        <v>0</v>
      </c>
      <c r="AY18" s="41">
        <v>28188.13</v>
      </c>
      <c r="AZ18" s="41">
        <v>20616.72</v>
      </c>
      <c r="BA18" s="41">
        <v>7571.41</v>
      </c>
      <c r="BB18" s="41">
        <v>35522.769999999997</v>
      </c>
      <c r="BC18" s="47">
        <v>52229.2</v>
      </c>
      <c r="BD18" s="41">
        <v>-16706.43</v>
      </c>
      <c r="BE18" s="41">
        <v>199655.08</v>
      </c>
      <c r="BF18" s="41">
        <v>313375.2</v>
      </c>
      <c r="BG18" s="41">
        <v>-113720.12000000002</v>
      </c>
      <c r="BH18" s="41">
        <v>0</v>
      </c>
      <c r="BI18" s="41">
        <v>35522.769999999997</v>
      </c>
      <c r="BJ18" s="41">
        <v>8642.94</v>
      </c>
      <c r="BK18" s="41">
        <v>26879.829999999998</v>
      </c>
      <c r="BL18" s="41">
        <v>42860.33</v>
      </c>
      <c r="BM18" s="47">
        <v>52229.2</v>
      </c>
      <c r="BN18" s="41">
        <v>-9368.8699999999953</v>
      </c>
      <c r="BO18" s="41">
        <v>242515.41</v>
      </c>
      <c r="BP18" s="41">
        <v>365604.4</v>
      </c>
      <c r="BQ18" s="41">
        <v>-123088.99000000002</v>
      </c>
      <c r="BR18" s="41">
        <v>0</v>
      </c>
      <c r="BS18" s="41">
        <v>42860.33</v>
      </c>
      <c r="BT18" s="41">
        <v>10434.200000000001</v>
      </c>
      <c r="BU18" s="41">
        <v>32426.129999999997</v>
      </c>
      <c r="BV18" s="41">
        <v>44863.17</v>
      </c>
      <c r="BW18" s="47">
        <v>52229.2</v>
      </c>
      <c r="BX18" s="41">
        <v>-7366.0299999999988</v>
      </c>
      <c r="BY18" s="41">
        <v>287378.58</v>
      </c>
      <c r="BZ18" s="41">
        <v>417833.60000000003</v>
      </c>
      <c r="CA18" s="41">
        <v>-130455.02000000002</v>
      </c>
      <c r="CB18" s="41">
        <v>0</v>
      </c>
      <c r="CC18" s="41">
        <v>44863.17</v>
      </c>
      <c r="CD18" s="41">
        <v>10915.529999999999</v>
      </c>
      <c r="CE18" s="41">
        <v>33947.64</v>
      </c>
      <c r="CF18" s="41">
        <v>44361.740000000005</v>
      </c>
      <c r="CG18" s="47">
        <v>52229.2</v>
      </c>
      <c r="CH18" s="41">
        <v>-7867.4599999999919</v>
      </c>
      <c r="CI18" s="41">
        <v>331740.32</v>
      </c>
      <c r="CJ18" s="41">
        <v>470062.80000000005</v>
      </c>
      <c r="CK18" s="41">
        <v>-138322.48000000004</v>
      </c>
      <c r="CL18" s="41">
        <v>0</v>
      </c>
      <c r="CM18" s="41">
        <v>44361.740000000005</v>
      </c>
      <c r="CN18" s="41">
        <v>10793.53</v>
      </c>
      <c r="CO18" s="41">
        <v>33568.21</v>
      </c>
      <c r="CP18" s="41">
        <v>44673.36</v>
      </c>
      <c r="CQ18" s="47">
        <v>52229.2</v>
      </c>
      <c r="CR18" s="41">
        <v>-7555.8399999999965</v>
      </c>
      <c r="CS18" s="41">
        <v>376413.68</v>
      </c>
      <c r="CT18" s="41">
        <v>522292.00000000006</v>
      </c>
      <c r="CU18" s="41">
        <v>-145878.32000000007</v>
      </c>
      <c r="CV18" s="41">
        <v>0</v>
      </c>
      <c r="CW18" s="41">
        <v>44673.36</v>
      </c>
      <c r="CX18" s="41">
        <v>10869.35</v>
      </c>
      <c r="CY18" s="41">
        <v>33804.01</v>
      </c>
      <c r="CZ18" s="41">
        <v>44251.86</v>
      </c>
      <c r="DA18" s="47">
        <v>52229.2</v>
      </c>
      <c r="DB18" s="41">
        <v>-7977.3399999999965</v>
      </c>
      <c r="DC18" s="41">
        <v>420665.54</v>
      </c>
      <c r="DD18" s="41">
        <v>574521.20000000007</v>
      </c>
      <c r="DE18" s="41">
        <v>-153855.66000000009</v>
      </c>
      <c r="DF18" s="41">
        <v>0</v>
      </c>
      <c r="DG18" s="41">
        <v>44251.86</v>
      </c>
      <c r="DH18" s="41">
        <v>10766.79</v>
      </c>
      <c r="DI18" s="41">
        <v>33485.07</v>
      </c>
      <c r="DJ18" s="41">
        <v>569407.32999999984</v>
      </c>
      <c r="DK18" s="47">
        <v>52229.16</v>
      </c>
      <c r="DL18" s="41">
        <v>517178.16999999981</v>
      </c>
      <c r="DM18" s="41">
        <v>990072.86999999988</v>
      </c>
      <c r="DN18" s="41">
        <v>626750.36</v>
      </c>
      <c r="DO18" s="41">
        <v>363322.50999999989</v>
      </c>
      <c r="DP18" s="41">
        <v>0</v>
      </c>
      <c r="DQ18" s="41">
        <v>569407.32999999984</v>
      </c>
      <c r="DR18" s="41">
        <v>163722.46</v>
      </c>
      <c r="DS18" s="41">
        <v>405684.87000000005</v>
      </c>
      <c r="DT18" s="40">
        <v>990072.86999999988</v>
      </c>
      <c r="DU18" s="46">
        <v>626750.36</v>
      </c>
      <c r="DV18" s="40">
        <v>363322.50999999989</v>
      </c>
      <c r="DW18" s="40">
        <v>990072.87000000011</v>
      </c>
      <c r="DX18" s="40">
        <v>626750.35999999987</v>
      </c>
      <c r="DY18" s="40">
        <v>363322.51000000024</v>
      </c>
      <c r="DZ18" s="40">
        <v>0</v>
      </c>
      <c r="EA18" s="40">
        <v>990072.86999999988</v>
      </c>
      <c r="EB18" s="40">
        <v>321141.48</v>
      </c>
      <c r="EC18" s="40">
        <v>668931.39</v>
      </c>
      <c r="ED18" s="41">
        <f t="shared" si="0"/>
        <v>164132.31</v>
      </c>
      <c r="EE18" s="41">
        <f t="shared" si="1"/>
        <v>261146</v>
      </c>
    </row>
    <row r="19" spans="1:135" x14ac:dyDescent="0.4">
      <c r="A19" s="43" t="s">
        <v>180</v>
      </c>
      <c r="B19" s="43" t="s">
        <v>254</v>
      </c>
      <c r="C19" s="42" t="s">
        <v>285</v>
      </c>
      <c r="D19" s="41">
        <v>31085.53</v>
      </c>
      <c r="E19" s="47">
        <v>252665.40000000002</v>
      </c>
      <c r="F19" s="41">
        <v>-221579.87000000002</v>
      </c>
      <c r="G19" s="41">
        <v>31085.53</v>
      </c>
      <c r="H19" s="41">
        <v>252665.40000000002</v>
      </c>
      <c r="I19" s="41">
        <v>-221579.87000000002</v>
      </c>
      <c r="J19" s="41">
        <v>0</v>
      </c>
      <c r="K19" s="41">
        <v>31085.53</v>
      </c>
      <c r="L19" s="41">
        <v>20488.349999999999</v>
      </c>
      <c r="M19" s="41">
        <v>10597.18</v>
      </c>
      <c r="N19" s="41">
        <v>262266.05</v>
      </c>
      <c r="O19" s="47">
        <v>252665.40000000002</v>
      </c>
      <c r="P19" s="41">
        <v>9600.6499999999651</v>
      </c>
      <c r="Q19" s="41">
        <v>293351.57999999996</v>
      </c>
      <c r="R19" s="41">
        <v>505330.80000000005</v>
      </c>
      <c r="S19" s="41">
        <v>-211979.22000000009</v>
      </c>
      <c r="T19" s="41">
        <v>0</v>
      </c>
      <c r="U19" s="41">
        <v>262266.05</v>
      </c>
      <c r="V19" s="41">
        <v>99284.010000000009</v>
      </c>
      <c r="W19" s="41">
        <v>162982.04</v>
      </c>
      <c r="X19" s="41">
        <v>40118.11</v>
      </c>
      <c r="Y19" s="47">
        <v>252665.40000000002</v>
      </c>
      <c r="Z19" s="41">
        <v>-212547.29000000004</v>
      </c>
      <c r="AA19" s="41">
        <v>333469.68999999994</v>
      </c>
      <c r="AB19" s="41">
        <v>757996.20000000007</v>
      </c>
      <c r="AC19" s="41">
        <v>-424526.51000000013</v>
      </c>
      <c r="AD19" s="41">
        <v>0</v>
      </c>
      <c r="AE19" s="41">
        <v>40118.11</v>
      </c>
      <c r="AF19" s="41">
        <v>29009.3</v>
      </c>
      <c r="AG19" s="41">
        <v>11108.810000000001</v>
      </c>
      <c r="AH19" s="41">
        <v>81604.479999999996</v>
      </c>
      <c r="AI19" s="47">
        <v>252665.40000000002</v>
      </c>
      <c r="AJ19" s="41">
        <v>-171060.92000000004</v>
      </c>
      <c r="AK19" s="41">
        <v>415074.16999999993</v>
      </c>
      <c r="AL19" s="41">
        <v>1010661.6000000001</v>
      </c>
      <c r="AM19" s="41">
        <v>-595587.43000000017</v>
      </c>
      <c r="AN19" s="41">
        <v>0</v>
      </c>
      <c r="AO19" s="41">
        <v>81604.479999999996</v>
      </c>
      <c r="AP19" s="41">
        <v>40923.06</v>
      </c>
      <c r="AQ19" s="41">
        <v>40681.42</v>
      </c>
      <c r="AR19" s="41">
        <v>67682.289999999994</v>
      </c>
      <c r="AS19" s="47">
        <v>252665.40000000002</v>
      </c>
      <c r="AT19" s="41">
        <v>-184983.11000000004</v>
      </c>
      <c r="AU19" s="41">
        <v>482756.4599999999</v>
      </c>
      <c r="AV19" s="41">
        <v>1263327</v>
      </c>
      <c r="AW19" s="41">
        <v>-780570.54</v>
      </c>
      <c r="AX19" s="41">
        <v>0</v>
      </c>
      <c r="AY19" s="41">
        <v>67682.289999999994</v>
      </c>
      <c r="AZ19" s="41">
        <v>45412.319999999992</v>
      </c>
      <c r="BA19" s="41">
        <v>22269.97</v>
      </c>
      <c r="BB19" s="41">
        <v>125926.99</v>
      </c>
      <c r="BC19" s="47">
        <v>252665.40000000002</v>
      </c>
      <c r="BD19" s="41">
        <v>-126738.41000000002</v>
      </c>
      <c r="BE19" s="41">
        <v>608683.44999999995</v>
      </c>
      <c r="BF19" s="41">
        <v>1515992.4</v>
      </c>
      <c r="BG19" s="41">
        <v>-907308.95</v>
      </c>
      <c r="BH19" s="41">
        <v>0</v>
      </c>
      <c r="BI19" s="41">
        <v>125926.99</v>
      </c>
      <c r="BJ19" s="41">
        <v>48588.89</v>
      </c>
      <c r="BK19" s="41">
        <v>77338.100000000006</v>
      </c>
      <c r="BL19" s="41">
        <v>80173.2</v>
      </c>
      <c r="BM19" s="47">
        <v>252665.40000000002</v>
      </c>
      <c r="BN19" s="41">
        <v>-172492.2</v>
      </c>
      <c r="BO19" s="41">
        <v>688856.64999999991</v>
      </c>
      <c r="BP19" s="41">
        <v>1768657.7999999998</v>
      </c>
      <c r="BQ19" s="41">
        <v>-1079801.1499999999</v>
      </c>
      <c r="BR19" s="41">
        <v>0</v>
      </c>
      <c r="BS19" s="41">
        <v>80173.2</v>
      </c>
      <c r="BT19" s="41">
        <v>37456.67</v>
      </c>
      <c r="BU19" s="41">
        <v>42716.53</v>
      </c>
      <c r="BV19" s="41">
        <v>72045.73</v>
      </c>
      <c r="BW19" s="47">
        <v>252665.40000000002</v>
      </c>
      <c r="BX19" s="41">
        <v>-180619.67000000004</v>
      </c>
      <c r="BY19" s="41">
        <v>760902.37999999989</v>
      </c>
      <c r="BZ19" s="41">
        <v>2021323.1999999997</v>
      </c>
      <c r="CA19" s="41">
        <v>-1260420.8199999998</v>
      </c>
      <c r="CB19" s="41">
        <v>0</v>
      </c>
      <c r="CC19" s="41">
        <v>72045.73</v>
      </c>
      <c r="CD19" s="41">
        <v>35479.199999999997</v>
      </c>
      <c r="CE19" s="41">
        <v>36566.53</v>
      </c>
      <c r="CF19" s="41">
        <v>71497.290000000008</v>
      </c>
      <c r="CG19" s="47">
        <v>252665.40000000002</v>
      </c>
      <c r="CH19" s="41">
        <v>-181168.11000000002</v>
      </c>
      <c r="CI19" s="41">
        <v>832399.66999999993</v>
      </c>
      <c r="CJ19" s="41">
        <v>2273988.5999999996</v>
      </c>
      <c r="CK19" s="41">
        <v>-1441588.9299999997</v>
      </c>
      <c r="CL19" s="41">
        <v>0</v>
      </c>
      <c r="CM19" s="41">
        <v>71497.290000000008</v>
      </c>
      <c r="CN19" s="41">
        <v>35345.760000000002</v>
      </c>
      <c r="CO19" s="41">
        <v>36151.53</v>
      </c>
      <c r="CP19" s="41">
        <v>72643.010000000009</v>
      </c>
      <c r="CQ19" s="47">
        <v>252665.40000000002</v>
      </c>
      <c r="CR19" s="41">
        <v>-180022.39</v>
      </c>
      <c r="CS19" s="41">
        <v>905042.67999999993</v>
      </c>
      <c r="CT19" s="41">
        <v>2526653.9999999995</v>
      </c>
      <c r="CU19" s="41">
        <v>-1621611.3199999996</v>
      </c>
      <c r="CV19" s="41">
        <v>0</v>
      </c>
      <c r="CW19" s="41">
        <v>72643.010000000009</v>
      </c>
      <c r="CX19" s="41">
        <v>35624.520000000004</v>
      </c>
      <c r="CY19" s="41">
        <v>37018.490000000005</v>
      </c>
      <c r="CZ19" s="41">
        <v>71513.490000000005</v>
      </c>
      <c r="DA19" s="47">
        <v>252665.40000000002</v>
      </c>
      <c r="DB19" s="41">
        <v>-181151.91000000003</v>
      </c>
      <c r="DC19" s="41">
        <v>976556.16999999993</v>
      </c>
      <c r="DD19" s="41">
        <v>2779319.3999999994</v>
      </c>
      <c r="DE19" s="41">
        <v>-1802763.2299999995</v>
      </c>
      <c r="DF19" s="41">
        <v>0</v>
      </c>
      <c r="DG19" s="41">
        <v>71513.490000000005</v>
      </c>
      <c r="DH19" s="41">
        <v>35349.71</v>
      </c>
      <c r="DI19" s="41">
        <v>36163.78</v>
      </c>
      <c r="DJ19" s="41">
        <v>141883.59999999998</v>
      </c>
      <c r="DK19" s="47">
        <v>252665.23</v>
      </c>
      <c r="DL19" s="41">
        <v>-110781.63000000003</v>
      </c>
      <c r="DM19" s="41">
        <v>1118439.7699999998</v>
      </c>
      <c r="DN19" s="41">
        <v>3031984.6299999994</v>
      </c>
      <c r="DO19" s="41">
        <v>-1913544.8599999996</v>
      </c>
      <c r="DP19" s="41">
        <v>0</v>
      </c>
      <c r="DQ19" s="41">
        <v>141883.59999999998</v>
      </c>
      <c r="DR19" s="41">
        <v>52471.25</v>
      </c>
      <c r="DS19" s="41">
        <v>89412.349999999991</v>
      </c>
      <c r="DT19" s="40">
        <v>1118439.7699999998</v>
      </c>
      <c r="DU19" s="46">
        <v>3031984.6299999994</v>
      </c>
      <c r="DV19" s="40">
        <v>-1913544.8599999996</v>
      </c>
      <c r="DW19" s="40">
        <v>1118439.77</v>
      </c>
      <c r="DX19" s="40">
        <v>3031984.6300000004</v>
      </c>
      <c r="DY19" s="40">
        <v>-1913544.8600000003</v>
      </c>
      <c r="DZ19" s="40">
        <v>0</v>
      </c>
      <c r="EA19" s="40">
        <v>1118439.7699999998</v>
      </c>
      <c r="EB19" s="40">
        <v>515433.04</v>
      </c>
      <c r="EC19" s="40">
        <v>603006.73</v>
      </c>
      <c r="ED19" s="41">
        <f t="shared" si="0"/>
        <v>482756.4599999999</v>
      </c>
      <c r="EE19" s="41">
        <f t="shared" si="1"/>
        <v>1263327</v>
      </c>
    </row>
    <row r="20" spans="1:135" x14ac:dyDescent="0.4">
      <c r="A20" s="43" t="s">
        <v>182</v>
      </c>
      <c r="B20" s="43" t="s">
        <v>255</v>
      </c>
      <c r="C20" s="42" t="s">
        <v>285</v>
      </c>
      <c r="D20" s="41">
        <v>10906.98</v>
      </c>
      <c r="E20" s="47">
        <v>27939.159999999996</v>
      </c>
      <c r="F20" s="41">
        <v>-17032.179999999997</v>
      </c>
      <c r="G20" s="41">
        <v>10906.98</v>
      </c>
      <c r="H20" s="41">
        <v>27939.159999999996</v>
      </c>
      <c r="I20" s="41">
        <v>-17032.179999999997</v>
      </c>
      <c r="J20" s="41">
        <v>0</v>
      </c>
      <c r="K20" s="41">
        <v>10906.98</v>
      </c>
      <c r="L20" s="41">
        <v>10234.98</v>
      </c>
      <c r="M20" s="41">
        <v>672</v>
      </c>
      <c r="N20" s="41">
        <v>49354.6</v>
      </c>
      <c r="O20" s="47">
        <v>27939.159999999996</v>
      </c>
      <c r="P20" s="41">
        <v>21415.440000000002</v>
      </c>
      <c r="Q20" s="41">
        <v>60261.58</v>
      </c>
      <c r="R20" s="41">
        <v>55878.319999999992</v>
      </c>
      <c r="S20" s="41">
        <v>4383.2600000000093</v>
      </c>
      <c r="T20" s="41">
        <v>0</v>
      </c>
      <c r="U20" s="41">
        <v>49354.6</v>
      </c>
      <c r="V20" s="41">
        <v>21460</v>
      </c>
      <c r="W20" s="41">
        <v>27894.6</v>
      </c>
      <c r="X20" s="41">
        <v>9067.08</v>
      </c>
      <c r="Y20" s="47">
        <v>27939.159999999996</v>
      </c>
      <c r="Z20" s="41">
        <v>-18872.079999999994</v>
      </c>
      <c r="AA20" s="41">
        <v>69328.66</v>
      </c>
      <c r="AB20" s="41">
        <v>83817.479999999981</v>
      </c>
      <c r="AC20" s="41">
        <v>-14488.819999999978</v>
      </c>
      <c r="AD20" s="41">
        <v>0</v>
      </c>
      <c r="AE20" s="41">
        <v>9067.08</v>
      </c>
      <c r="AF20" s="41">
        <v>8834.25</v>
      </c>
      <c r="AG20" s="41">
        <v>232.83</v>
      </c>
      <c r="AH20" s="41">
        <v>26668.29</v>
      </c>
      <c r="AI20" s="47">
        <v>27939.159999999996</v>
      </c>
      <c r="AJ20" s="41">
        <v>-1270.8699999999953</v>
      </c>
      <c r="AK20" s="41">
        <v>95996.950000000012</v>
      </c>
      <c r="AL20" s="41">
        <v>111756.63999999998</v>
      </c>
      <c r="AM20" s="41">
        <v>-15759.689999999973</v>
      </c>
      <c r="AN20" s="41">
        <v>0</v>
      </c>
      <c r="AO20" s="41">
        <v>26668.29</v>
      </c>
      <c r="AP20" s="41">
        <v>21995.05</v>
      </c>
      <c r="AQ20" s="41">
        <v>4673.24</v>
      </c>
      <c r="AR20" s="41">
        <v>90228.59</v>
      </c>
      <c r="AS20" s="47">
        <v>27939.159999999996</v>
      </c>
      <c r="AT20" s="41">
        <v>62289.43</v>
      </c>
      <c r="AU20" s="41">
        <v>186225.54</v>
      </c>
      <c r="AV20" s="41">
        <v>139695.79999999999</v>
      </c>
      <c r="AW20" s="41">
        <v>46529.74000000002</v>
      </c>
      <c r="AX20" s="41">
        <v>0</v>
      </c>
      <c r="AY20" s="41">
        <v>90228.59</v>
      </c>
      <c r="AZ20" s="41">
        <v>29652.45</v>
      </c>
      <c r="BA20" s="41">
        <v>60576.14</v>
      </c>
      <c r="BB20" s="41">
        <v>54252.219999999994</v>
      </c>
      <c r="BC20" s="47">
        <v>27939.159999999996</v>
      </c>
      <c r="BD20" s="41">
        <v>26313.059999999998</v>
      </c>
      <c r="BE20" s="41">
        <v>240477.76</v>
      </c>
      <c r="BF20" s="41">
        <v>167634.96</v>
      </c>
      <c r="BG20" s="41">
        <v>72842.800000000017</v>
      </c>
      <c r="BH20" s="41">
        <v>0</v>
      </c>
      <c r="BI20" s="41">
        <v>54252.219999999994</v>
      </c>
      <c r="BJ20" s="41">
        <v>21576.6</v>
      </c>
      <c r="BK20" s="41">
        <v>32675.62</v>
      </c>
      <c r="BL20" s="41">
        <v>186366.81999999998</v>
      </c>
      <c r="BM20" s="47">
        <v>27939.159999999996</v>
      </c>
      <c r="BN20" s="41">
        <v>158427.65999999997</v>
      </c>
      <c r="BO20" s="41">
        <v>426844.57999999996</v>
      </c>
      <c r="BP20" s="41">
        <v>195574.12</v>
      </c>
      <c r="BQ20" s="41">
        <v>231270.45999999996</v>
      </c>
      <c r="BR20" s="41">
        <v>0</v>
      </c>
      <c r="BS20" s="41">
        <v>186366.81999999998</v>
      </c>
      <c r="BT20" s="41">
        <v>61410.11</v>
      </c>
      <c r="BU20" s="41">
        <v>124956.70999999999</v>
      </c>
      <c r="BV20" s="41">
        <v>19065.37</v>
      </c>
      <c r="BW20" s="47">
        <v>27939.159999999996</v>
      </c>
      <c r="BX20" s="41">
        <v>-8873.7899999999972</v>
      </c>
      <c r="BY20" s="41">
        <v>445909.94999999995</v>
      </c>
      <c r="BZ20" s="41">
        <v>223513.28</v>
      </c>
      <c r="CA20" s="41">
        <v>222396.66999999995</v>
      </c>
      <c r="CB20" s="41">
        <v>0</v>
      </c>
      <c r="CC20" s="41">
        <v>19065.37</v>
      </c>
      <c r="CD20" s="41">
        <v>13015.39</v>
      </c>
      <c r="CE20" s="41">
        <v>6049.9800000000005</v>
      </c>
      <c r="CF20" s="41">
        <v>155391.63000000003</v>
      </c>
      <c r="CG20" s="47">
        <v>27939.159999999996</v>
      </c>
      <c r="CH20" s="41">
        <v>127452.47000000003</v>
      </c>
      <c r="CI20" s="41">
        <v>601301.58000000007</v>
      </c>
      <c r="CJ20" s="41">
        <v>251452.44</v>
      </c>
      <c r="CK20" s="41">
        <v>349849.14000000007</v>
      </c>
      <c r="CL20" s="41">
        <v>0</v>
      </c>
      <c r="CM20" s="41">
        <v>155391.63000000003</v>
      </c>
      <c r="CN20" s="41">
        <v>52751.040000000001</v>
      </c>
      <c r="CO20" s="41">
        <v>102640.59000000001</v>
      </c>
      <c r="CP20" s="41">
        <v>19330.810000000001</v>
      </c>
      <c r="CQ20" s="47">
        <v>27939.159999999996</v>
      </c>
      <c r="CR20" s="41">
        <v>-8608.3499999999949</v>
      </c>
      <c r="CS20" s="41">
        <v>620632.39</v>
      </c>
      <c r="CT20" s="41">
        <v>279391.59999999998</v>
      </c>
      <c r="CU20" s="41">
        <v>341240.79000000004</v>
      </c>
      <c r="CV20" s="41">
        <v>0</v>
      </c>
      <c r="CW20" s="41">
        <v>19330.810000000001</v>
      </c>
      <c r="CX20" s="41">
        <v>13079.97</v>
      </c>
      <c r="CY20" s="41">
        <v>6250.84</v>
      </c>
      <c r="CZ20" s="41">
        <v>16126.249999999998</v>
      </c>
      <c r="DA20" s="47">
        <v>27939.159999999996</v>
      </c>
      <c r="DB20" s="41">
        <v>-11812.909999999998</v>
      </c>
      <c r="DC20" s="41">
        <v>636758.64</v>
      </c>
      <c r="DD20" s="41">
        <v>307330.75999999995</v>
      </c>
      <c r="DE20" s="41">
        <v>329427.88000000006</v>
      </c>
      <c r="DF20" s="41">
        <v>0</v>
      </c>
      <c r="DG20" s="41">
        <v>16126.249999999998</v>
      </c>
      <c r="DH20" s="41">
        <v>12300.279999999999</v>
      </c>
      <c r="DI20" s="41">
        <v>3825.9700000000003</v>
      </c>
      <c r="DJ20" s="41">
        <v>416246.81</v>
      </c>
      <c r="DK20" s="47">
        <v>27939.14</v>
      </c>
      <c r="DL20" s="41">
        <v>388307.67</v>
      </c>
      <c r="DM20" s="41">
        <v>1053005.45</v>
      </c>
      <c r="DN20" s="41">
        <v>335269.89999999991</v>
      </c>
      <c r="DO20" s="41">
        <v>717735.55</v>
      </c>
      <c r="DP20" s="41">
        <v>0</v>
      </c>
      <c r="DQ20" s="41">
        <v>416246.81</v>
      </c>
      <c r="DR20" s="41">
        <v>114298.28</v>
      </c>
      <c r="DS20" s="41">
        <v>301948.53000000003</v>
      </c>
      <c r="DT20" s="40">
        <v>1053005.45</v>
      </c>
      <c r="DU20" s="46">
        <v>335269.89999999991</v>
      </c>
      <c r="DV20" s="40">
        <v>717735.55</v>
      </c>
      <c r="DW20" s="40">
        <v>1053005.4500000002</v>
      </c>
      <c r="DX20" s="40">
        <v>335269.90000000002</v>
      </c>
      <c r="DY20" s="40">
        <v>717735.55000000016</v>
      </c>
      <c r="DZ20" s="40">
        <v>0</v>
      </c>
      <c r="EA20" s="40">
        <v>1053005.45</v>
      </c>
      <c r="EB20" s="40">
        <v>380608.39999999997</v>
      </c>
      <c r="EC20" s="40">
        <v>672397.05</v>
      </c>
      <c r="ED20" s="41">
        <f t="shared" si="0"/>
        <v>186225.54</v>
      </c>
      <c r="EE20" s="41">
        <f t="shared" si="1"/>
        <v>139695.79999999999</v>
      </c>
    </row>
    <row r="21" spans="1:135" x14ac:dyDescent="0.4">
      <c r="A21" s="43" t="s">
        <v>184</v>
      </c>
      <c r="B21" s="43" t="s">
        <v>256</v>
      </c>
      <c r="C21" s="42" t="s">
        <v>285</v>
      </c>
      <c r="D21" s="41">
        <v>23304.28</v>
      </c>
      <c r="E21" s="47">
        <v>76825.959999999992</v>
      </c>
      <c r="F21" s="41">
        <v>-53521.679999999993</v>
      </c>
      <c r="G21" s="41">
        <v>23304.28</v>
      </c>
      <c r="H21" s="41">
        <v>76825.959999999992</v>
      </c>
      <c r="I21" s="41">
        <v>-53521.679999999993</v>
      </c>
      <c r="J21" s="41">
        <v>0</v>
      </c>
      <c r="K21" s="41">
        <v>23304.28</v>
      </c>
      <c r="L21" s="41">
        <v>17988.96</v>
      </c>
      <c r="M21" s="41">
        <v>5315.32</v>
      </c>
      <c r="N21" s="41">
        <v>103996.81</v>
      </c>
      <c r="O21" s="47">
        <v>76825.959999999992</v>
      </c>
      <c r="P21" s="41">
        <v>27170.850000000006</v>
      </c>
      <c r="Q21" s="41">
        <v>127301.09</v>
      </c>
      <c r="R21" s="41">
        <v>153651.91999999998</v>
      </c>
      <c r="S21" s="41">
        <v>-26350.829999999987</v>
      </c>
      <c r="T21" s="41">
        <v>0</v>
      </c>
      <c r="U21" s="41">
        <v>103996.81</v>
      </c>
      <c r="V21" s="41">
        <v>45574.75</v>
      </c>
      <c r="W21" s="41">
        <v>58422.06</v>
      </c>
      <c r="X21" s="41">
        <v>22219.98</v>
      </c>
      <c r="Y21" s="47">
        <v>76825.959999999992</v>
      </c>
      <c r="Z21" s="41">
        <v>-54605.979999999996</v>
      </c>
      <c r="AA21" s="41">
        <v>149521.07</v>
      </c>
      <c r="AB21" s="41">
        <v>230477.87999999998</v>
      </c>
      <c r="AC21" s="41">
        <v>-80956.809999999969</v>
      </c>
      <c r="AD21" s="41">
        <v>0</v>
      </c>
      <c r="AE21" s="41">
        <v>22219.98</v>
      </c>
      <c r="AF21" s="41">
        <v>17422.349999999999</v>
      </c>
      <c r="AG21" s="41">
        <v>4797.63</v>
      </c>
      <c r="AH21" s="41">
        <v>50334.28</v>
      </c>
      <c r="AI21" s="47">
        <v>76825.959999999992</v>
      </c>
      <c r="AJ21" s="41">
        <v>-26491.679999999993</v>
      </c>
      <c r="AK21" s="41">
        <v>199855.35</v>
      </c>
      <c r="AL21" s="41">
        <v>307303.83999999997</v>
      </c>
      <c r="AM21" s="41">
        <v>-107448.48999999996</v>
      </c>
      <c r="AN21" s="41">
        <v>0</v>
      </c>
      <c r="AO21" s="41">
        <v>50334.28</v>
      </c>
      <c r="AP21" s="41">
        <v>32438.400000000001</v>
      </c>
      <c r="AQ21" s="41">
        <v>17895.88</v>
      </c>
      <c r="AR21" s="41">
        <v>109058.45</v>
      </c>
      <c r="AS21" s="47">
        <v>76825.959999999992</v>
      </c>
      <c r="AT21" s="41">
        <v>32232.490000000005</v>
      </c>
      <c r="AU21" s="41">
        <v>308913.80000000005</v>
      </c>
      <c r="AV21" s="41">
        <v>384129.79999999993</v>
      </c>
      <c r="AW21" s="41">
        <v>-75215.999999999884</v>
      </c>
      <c r="AX21" s="41">
        <v>0</v>
      </c>
      <c r="AY21" s="41">
        <v>109058.45</v>
      </c>
      <c r="AZ21" s="41">
        <v>46934.99</v>
      </c>
      <c r="BA21" s="41">
        <v>62123.46</v>
      </c>
      <c r="BB21" s="41">
        <v>79402.39</v>
      </c>
      <c r="BC21" s="47">
        <v>76825.959999999992</v>
      </c>
      <c r="BD21" s="41">
        <v>2576.4300000000076</v>
      </c>
      <c r="BE21" s="41">
        <v>388316.19000000006</v>
      </c>
      <c r="BF21" s="41">
        <v>460955.75999999989</v>
      </c>
      <c r="BG21" s="41">
        <v>-72639.569999999832</v>
      </c>
      <c r="BH21" s="41">
        <v>0</v>
      </c>
      <c r="BI21" s="41">
        <v>79402.39</v>
      </c>
      <c r="BJ21" s="41">
        <v>30089.14</v>
      </c>
      <c r="BK21" s="41">
        <v>49313.25</v>
      </c>
      <c r="BL21" s="41">
        <v>46433.56</v>
      </c>
      <c r="BM21" s="47">
        <v>76825.959999999992</v>
      </c>
      <c r="BN21" s="41">
        <v>-30392.399999999994</v>
      </c>
      <c r="BO21" s="41">
        <v>434749.75000000006</v>
      </c>
      <c r="BP21" s="41">
        <v>537781.71999999986</v>
      </c>
      <c r="BQ21" s="41">
        <v>-103031.9699999998</v>
      </c>
      <c r="BR21" s="41">
        <v>0</v>
      </c>
      <c r="BS21" s="41">
        <v>46433.56</v>
      </c>
      <c r="BT21" s="41">
        <v>22067.59</v>
      </c>
      <c r="BU21" s="41">
        <v>24365.97</v>
      </c>
      <c r="BV21" s="41">
        <v>557805.49000000011</v>
      </c>
      <c r="BW21" s="47">
        <v>76825.959999999992</v>
      </c>
      <c r="BX21" s="41">
        <v>480979.53000000014</v>
      </c>
      <c r="BY21" s="41">
        <v>992555.24000000011</v>
      </c>
      <c r="BZ21" s="41">
        <v>614607.67999999982</v>
      </c>
      <c r="CA21" s="41">
        <v>377947.56000000029</v>
      </c>
      <c r="CB21" s="41">
        <v>0</v>
      </c>
      <c r="CC21" s="41">
        <v>557805.49000000011</v>
      </c>
      <c r="CD21" s="41">
        <v>171022.35</v>
      </c>
      <c r="CE21" s="41">
        <v>386783.13999999996</v>
      </c>
      <c r="CF21" s="41">
        <v>46225.24</v>
      </c>
      <c r="CG21" s="47">
        <v>76825.959999999992</v>
      </c>
      <c r="CH21" s="41">
        <v>-30600.719999999994</v>
      </c>
      <c r="CI21" s="41">
        <v>1038780.4800000001</v>
      </c>
      <c r="CJ21" s="41">
        <v>691433.63999999978</v>
      </c>
      <c r="CK21" s="41">
        <v>347346.84000000032</v>
      </c>
      <c r="CL21" s="41">
        <v>0</v>
      </c>
      <c r="CM21" s="41">
        <v>46225.24</v>
      </c>
      <c r="CN21" s="41">
        <v>22016.91</v>
      </c>
      <c r="CO21" s="41">
        <v>24208.33</v>
      </c>
      <c r="CP21" s="41">
        <v>482277.44</v>
      </c>
      <c r="CQ21" s="47">
        <v>76825.959999999992</v>
      </c>
      <c r="CR21" s="41">
        <v>405451.48</v>
      </c>
      <c r="CS21" s="41">
        <v>1521057.9200000002</v>
      </c>
      <c r="CT21" s="41">
        <v>768259.59999999974</v>
      </c>
      <c r="CU21" s="41">
        <v>752798.32000000041</v>
      </c>
      <c r="CV21" s="41">
        <v>0</v>
      </c>
      <c r="CW21" s="41">
        <v>482277.44</v>
      </c>
      <c r="CX21" s="41">
        <v>149016.13</v>
      </c>
      <c r="CY21" s="41">
        <v>333261.31</v>
      </c>
      <c r="CZ21" s="41">
        <v>247839.93</v>
      </c>
      <c r="DA21" s="47">
        <v>76825.959999999992</v>
      </c>
      <c r="DB21" s="41">
        <v>171013.97</v>
      </c>
      <c r="DC21" s="41">
        <v>1768897.85</v>
      </c>
      <c r="DD21" s="41">
        <v>845085.55999999971</v>
      </c>
      <c r="DE21" s="41">
        <v>923812.29000000039</v>
      </c>
      <c r="DF21" s="41">
        <v>0</v>
      </c>
      <c r="DG21" s="41">
        <v>247839.93</v>
      </c>
      <c r="DH21" s="41">
        <v>71071.179999999993</v>
      </c>
      <c r="DI21" s="41">
        <v>176768.75</v>
      </c>
      <c r="DJ21" s="41">
        <v>361770.93999999994</v>
      </c>
      <c r="DK21" s="47">
        <v>76825.91</v>
      </c>
      <c r="DL21" s="41">
        <v>284945.02999999991</v>
      </c>
      <c r="DM21" s="41">
        <v>2130668.79</v>
      </c>
      <c r="DN21" s="41">
        <v>921911.46999999974</v>
      </c>
      <c r="DO21" s="41">
        <v>1208757.3200000003</v>
      </c>
      <c r="DP21" s="41">
        <v>0</v>
      </c>
      <c r="DQ21" s="41">
        <v>361770.93999999994</v>
      </c>
      <c r="DR21" s="41">
        <v>114050.5</v>
      </c>
      <c r="DS21" s="41">
        <v>247720.44</v>
      </c>
      <c r="DT21" s="40">
        <v>2130668.79</v>
      </c>
      <c r="DU21" s="46">
        <v>921911.46999999974</v>
      </c>
      <c r="DV21" s="40">
        <v>1208757.3200000003</v>
      </c>
      <c r="DW21" s="40">
        <v>2130668.790000001</v>
      </c>
      <c r="DX21" s="40">
        <v>921911.47000000009</v>
      </c>
      <c r="DY21" s="40">
        <v>1208757.3200000008</v>
      </c>
      <c r="DZ21" s="40">
        <v>0</v>
      </c>
      <c r="EA21" s="40">
        <v>2130668.79</v>
      </c>
      <c r="EB21" s="40">
        <v>739693.25</v>
      </c>
      <c r="EC21" s="40">
        <v>1390975.54</v>
      </c>
      <c r="ED21" s="41">
        <f t="shared" si="0"/>
        <v>308913.8</v>
      </c>
      <c r="EE21" s="41">
        <f t="shared" si="1"/>
        <v>384129.79999999993</v>
      </c>
    </row>
    <row r="22" spans="1:135" x14ac:dyDescent="0.4">
      <c r="A22" s="43" t="s">
        <v>186</v>
      </c>
      <c r="B22" s="43" t="s">
        <v>257</v>
      </c>
      <c r="C22" s="42" t="s">
        <v>285</v>
      </c>
      <c r="D22" s="41">
        <v>23527.85</v>
      </c>
      <c r="E22" s="47">
        <v>146921.59</v>
      </c>
      <c r="F22" s="41">
        <v>-123393.73999999999</v>
      </c>
      <c r="G22" s="41">
        <v>23527.85</v>
      </c>
      <c r="H22" s="41">
        <v>146921.59</v>
      </c>
      <c r="I22" s="41">
        <v>-123393.73999999999</v>
      </c>
      <c r="J22" s="41">
        <v>0</v>
      </c>
      <c r="K22" s="41">
        <v>23527.85</v>
      </c>
      <c r="L22" s="41">
        <v>18126.05</v>
      </c>
      <c r="M22" s="41">
        <v>5401.8</v>
      </c>
      <c r="N22" s="41">
        <v>155610.25</v>
      </c>
      <c r="O22" s="47">
        <v>146921.59</v>
      </c>
      <c r="P22" s="41">
        <v>8688.6600000000035</v>
      </c>
      <c r="Q22" s="41">
        <v>179138.1</v>
      </c>
      <c r="R22" s="41">
        <v>293843.18</v>
      </c>
      <c r="S22" s="41">
        <v>-114705.07999999999</v>
      </c>
      <c r="T22" s="41">
        <v>0</v>
      </c>
      <c r="U22" s="41">
        <v>155610.25</v>
      </c>
      <c r="V22" s="41">
        <v>62562.13</v>
      </c>
      <c r="W22" s="41">
        <v>93048.12</v>
      </c>
      <c r="X22" s="41">
        <v>19062.8</v>
      </c>
      <c r="Y22" s="47">
        <v>146921.59</v>
      </c>
      <c r="Z22" s="41">
        <v>-127858.79</v>
      </c>
      <c r="AA22" s="41">
        <v>198200.9</v>
      </c>
      <c r="AB22" s="41">
        <v>440764.77</v>
      </c>
      <c r="AC22" s="41">
        <v>-242563.87000000002</v>
      </c>
      <c r="AD22" s="41">
        <v>0</v>
      </c>
      <c r="AE22" s="41">
        <v>19062.8</v>
      </c>
      <c r="AF22" s="41">
        <v>14265.17</v>
      </c>
      <c r="AG22" s="41">
        <v>4797.63</v>
      </c>
      <c r="AH22" s="41">
        <v>57726.909999999996</v>
      </c>
      <c r="AI22" s="47">
        <v>146921.59</v>
      </c>
      <c r="AJ22" s="41">
        <v>-89194.68</v>
      </c>
      <c r="AK22" s="41">
        <v>255927.81</v>
      </c>
      <c r="AL22" s="41">
        <v>587686.36</v>
      </c>
      <c r="AM22" s="41">
        <v>-331758.55</v>
      </c>
      <c r="AN22" s="41">
        <v>0</v>
      </c>
      <c r="AO22" s="41">
        <v>57726.909999999996</v>
      </c>
      <c r="AP22" s="41">
        <v>33585.86</v>
      </c>
      <c r="AQ22" s="41">
        <v>24141.05</v>
      </c>
      <c r="AR22" s="41">
        <v>132730.58000000002</v>
      </c>
      <c r="AS22" s="47">
        <v>146921.59</v>
      </c>
      <c r="AT22" s="41">
        <v>-14191.00999999998</v>
      </c>
      <c r="AU22" s="41">
        <v>388658.38999999996</v>
      </c>
      <c r="AV22" s="41">
        <v>734607.95</v>
      </c>
      <c r="AW22" s="41">
        <v>-345949.56</v>
      </c>
      <c r="AX22" s="41">
        <v>0</v>
      </c>
      <c r="AY22" s="41">
        <v>132730.58000000002</v>
      </c>
      <c r="AZ22" s="41">
        <v>47589.69</v>
      </c>
      <c r="BA22" s="41">
        <v>85140.89</v>
      </c>
      <c r="BB22" s="41">
        <v>300001.26</v>
      </c>
      <c r="BC22" s="47">
        <v>146921.59</v>
      </c>
      <c r="BD22" s="41">
        <v>153079.67000000001</v>
      </c>
      <c r="BE22" s="41">
        <v>688659.64999999991</v>
      </c>
      <c r="BF22" s="41">
        <v>881529.53999999992</v>
      </c>
      <c r="BG22" s="41">
        <v>-192869.89</v>
      </c>
      <c r="BH22" s="41">
        <v>0</v>
      </c>
      <c r="BI22" s="41">
        <v>300001.26</v>
      </c>
      <c r="BJ22" s="41">
        <v>84959.06</v>
      </c>
      <c r="BK22" s="41">
        <v>215042.2</v>
      </c>
      <c r="BL22" s="41">
        <v>1004993.55</v>
      </c>
      <c r="BM22" s="47">
        <v>146921.59</v>
      </c>
      <c r="BN22" s="41">
        <v>858071.96000000008</v>
      </c>
      <c r="BO22" s="41">
        <v>1693653.2</v>
      </c>
      <c r="BP22" s="41">
        <v>1028451.1299999999</v>
      </c>
      <c r="BQ22" s="41">
        <v>665202.07000000007</v>
      </c>
      <c r="BR22" s="41">
        <v>0</v>
      </c>
      <c r="BS22" s="41">
        <v>1004993.55</v>
      </c>
      <c r="BT22" s="41">
        <v>298413.56</v>
      </c>
      <c r="BU22" s="41">
        <v>706579.99</v>
      </c>
      <c r="BV22" s="41">
        <v>35310.019999999997</v>
      </c>
      <c r="BW22" s="47">
        <v>146921.59</v>
      </c>
      <c r="BX22" s="41">
        <v>-111611.57</v>
      </c>
      <c r="BY22" s="41">
        <v>1728963.22</v>
      </c>
      <c r="BZ22" s="41">
        <v>1175372.72</v>
      </c>
      <c r="CA22" s="41">
        <v>553590.5</v>
      </c>
      <c r="CB22" s="41">
        <v>0</v>
      </c>
      <c r="CC22" s="41">
        <v>35310.019999999997</v>
      </c>
      <c r="CD22" s="41">
        <v>20557.82</v>
      </c>
      <c r="CE22" s="41">
        <v>14752.2</v>
      </c>
      <c r="CF22" s="41">
        <v>779257.85000000009</v>
      </c>
      <c r="CG22" s="47">
        <v>146921.59</v>
      </c>
      <c r="CH22" s="41">
        <v>632336.26000000013</v>
      </c>
      <c r="CI22" s="41">
        <v>2508221.0700000003</v>
      </c>
      <c r="CJ22" s="41">
        <v>1322294.31</v>
      </c>
      <c r="CK22" s="41">
        <v>1185926.7600000002</v>
      </c>
      <c r="CL22" s="41">
        <v>0</v>
      </c>
      <c r="CM22" s="41">
        <v>779257.85000000009</v>
      </c>
      <c r="CN22" s="41">
        <v>237278.8</v>
      </c>
      <c r="CO22" s="41">
        <v>541979.05000000005</v>
      </c>
      <c r="CP22" s="41">
        <v>31608.120000000003</v>
      </c>
      <c r="CQ22" s="47">
        <v>146921.59</v>
      </c>
      <c r="CR22" s="41">
        <v>-115313.47</v>
      </c>
      <c r="CS22" s="41">
        <v>2539829.1900000004</v>
      </c>
      <c r="CT22" s="41">
        <v>1469215.9000000001</v>
      </c>
      <c r="CU22" s="41">
        <v>1070613.2900000003</v>
      </c>
      <c r="CV22" s="41">
        <v>0</v>
      </c>
      <c r="CW22" s="41">
        <v>31608.120000000003</v>
      </c>
      <c r="CX22" s="41">
        <v>19657.120000000003</v>
      </c>
      <c r="CY22" s="41">
        <v>11951</v>
      </c>
      <c r="CZ22" s="41">
        <v>29306.33</v>
      </c>
      <c r="DA22" s="47">
        <v>146921.59</v>
      </c>
      <c r="DB22" s="41">
        <v>-117615.26</v>
      </c>
      <c r="DC22" s="41">
        <v>2569135.5200000005</v>
      </c>
      <c r="DD22" s="41">
        <v>1616137.4900000002</v>
      </c>
      <c r="DE22" s="41">
        <v>952998.03000000026</v>
      </c>
      <c r="DF22" s="41">
        <v>0</v>
      </c>
      <c r="DG22" s="41">
        <v>29306.33</v>
      </c>
      <c r="DH22" s="41">
        <v>19097.080000000002</v>
      </c>
      <c r="DI22" s="41">
        <v>10209.25</v>
      </c>
      <c r="DJ22" s="41">
        <v>582091.52000000002</v>
      </c>
      <c r="DK22" s="47">
        <v>146921.5</v>
      </c>
      <c r="DL22" s="41">
        <v>435170.02</v>
      </c>
      <c r="DM22" s="41">
        <v>3151227.0400000005</v>
      </c>
      <c r="DN22" s="41">
        <v>1763058.9900000002</v>
      </c>
      <c r="DO22" s="41">
        <v>1388168.0500000003</v>
      </c>
      <c r="DP22" s="41">
        <v>0</v>
      </c>
      <c r="DQ22" s="41">
        <v>582091.52000000002</v>
      </c>
      <c r="DR22" s="41">
        <v>179145.77000000002</v>
      </c>
      <c r="DS22" s="41">
        <v>402945.75</v>
      </c>
      <c r="DT22" s="40">
        <v>3151227.0400000005</v>
      </c>
      <c r="DU22" s="46">
        <v>1763058.9900000002</v>
      </c>
      <c r="DV22" s="40">
        <v>1388168.0500000003</v>
      </c>
      <c r="DW22" s="40">
        <v>3151227.04</v>
      </c>
      <c r="DX22" s="40">
        <v>1763058.9899999993</v>
      </c>
      <c r="DY22" s="40">
        <v>1388168.0500000007</v>
      </c>
      <c r="DZ22" s="40">
        <v>0</v>
      </c>
      <c r="EA22" s="40">
        <v>3151227.0400000005</v>
      </c>
      <c r="EB22" s="40">
        <v>1035238.1099999999</v>
      </c>
      <c r="EC22" s="40">
        <v>2115988.9299999997</v>
      </c>
      <c r="ED22" s="41">
        <f t="shared" si="0"/>
        <v>388658.39</v>
      </c>
      <c r="EE22" s="41">
        <f t="shared" si="1"/>
        <v>734607.95</v>
      </c>
    </row>
    <row r="23" spans="1:135" x14ac:dyDescent="0.4">
      <c r="A23" s="43" t="s">
        <v>188</v>
      </c>
      <c r="B23" s="43" t="s">
        <v>258</v>
      </c>
      <c r="C23" s="42" t="s">
        <v>285</v>
      </c>
      <c r="D23" s="41">
        <v>23849.53</v>
      </c>
      <c r="E23" s="47">
        <v>107158.45</v>
      </c>
      <c r="F23" s="41">
        <v>-83308.92</v>
      </c>
      <c r="G23" s="41">
        <v>23849.53</v>
      </c>
      <c r="H23" s="41">
        <v>107158.45</v>
      </c>
      <c r="I23" s="41">
        <v>-83308.92</v>
      </c>
      <c r="J23" s="41">
        <v>0</v>
      </c>
      <c r="K23" s="41">
        <v>23849.53</v>
      </c>
      <c r="L23" s="41">
        <v>17673.489999999998</v>
      </c>
      <c r="M23" s="41">
        <v>6176.04</v>
      </c>
      <c r="N23" s="41">
        <v>114133.82</v>
      </c>
      <c r="O23" s="47">
        <v>107158.45</v>
      </c>
      <c r="P23" s="41">
        <v>6975.3700000000099</v>
      </c>
      <c r="Q23" s="41">
        <v>137983.35</v>
      </c>
      <c r="R23" s="41">
        <v>214316.9</v>
      </c>
      <c r="S23" s="41">
        <v>-76333.549999999988</v>
      </c>
      <c r="T23" s="41">
        <v>0</v>
      </c>
      <c r="U23" s="41">
        <v>114133.82</v>
      </c>
      <c r="V23" s="41">
        <v>44487.350000000006</v>
      </c>
      <c r="W23" s="41">
        <v>69646.47</v>
      </c>
      <c r="X23" s="41">
        <v>18807.370000000003</v>
      </c>
      <c r="Y23" s="47">
        <v>107158.45</v>
      </c>
      <c r="Z23" s="41">
        <v>-88351.079999999987</v>
      </c>
      <c r="AA23" s="41">
        <v>156790.72</v>
      </c>
      <c r="AB23" s="41">
        <v>321475.34999999998</v>
      </c>
      <c r="AC23" s="41">
        <v>-164684.62999999998</v>
      </c>
      <c r="AD23" s="41">
        <v>0</v>
      </c>
      <c r="AE23" s="41">
        <v>18807.370000000003</v>
      </c>
      <c r="AF23" s="41">
        <v>13398.86</v>
      </c>
      <c r="AG23" s="41">
        <v>5408.51</v>
      </c>
      <c r="AH23" s="41">
        <v>43998.46</v>
      </c>
      <c r="AI23" s="47">
        <v>107158.45</v>
      </c>
      <c r="AJ23" s="41">
        <v>-63159.99</v>
      </c>
      <c r="AK23" s="41">
        <v>200789.18</v>
      </c>
      <c r="AL23" s="41">
        <v>428633.8</v>
      </c>
      <c r="AM23" s="41">
        <v>-227844.62</v>
      </c>
      <c r="AN23" s="41">
        <v>0</v>
      </c>
      <c r="AO23" s="41">
        <v>43998.46</v>
      </c>
      <c r="AP23" s="41">
        <v>24936.560000000001</v>
      </c>
      <c r="AQ23" s="41">
        <v>19061.899999999998</v>
      </c>
      <c r="AR23" s="41">
        <v>88595.35</v>
      </c>
      <c r="AS23" s="47">
        <v>107158.45</v>
      </c>
      <c r="AT23" s="41">
        <v>-18563.099999999991</v>
      </c>
      <c r="AU23" s="41">
        <v>289384.53000000003</v>
      </c>
      <c r="AV23" s="41">
        <v>535792.25</v>
      </c>
      <c r="AW23" s="41">
        <v>-246407.71999999997</v>
      </c>
      <c r="AX23" s="41">
        <v>0</v>
      </c>
      <c r="AY23" s="41">
        <v>88595.35</v>
      </c>
      <c r="AZ23" s="41">
        <v>29123.26</v>
      </c>
      <c r="BA23" s="41">
        <v>59472.09</v>
      </c>
      <c r="BB23" s="41">
        <v>111665.42</v>
      </c>
      <c r="BC23" s="47">
        <v>107158.45</v>
      </c>
      <c r="BD23" s="41">
        <v>4506.9700000000012</v>
      </c>
      <c r="BE23" s="41">
        <v>401049.95</v>
      </c>
      <c r="BF23" s="41">
        <v>642950.69999999995</v>
      </c>
      <c r="BG23" s="41">
        <v>-241900.74999999994</v>
      </c>
      <c r="BH23" s="41">
        <v>0</v>
      </c>
      <c r="BI23" s="41">
        <v>111665.42</v>
      </c>
      <c r="BJ23" s="41">
        <v>33152.31</v>
      </c>
      <c r="BK23" s="41">
        <v>78513.11</v>
      </c>
      <c r="BL23" s="41">
        <v>40357.4</v>
      </c>
      <c r="BM23" s="47">
        <v>107158.45</v>
      </c>
      <c r="BN23" s="41">
        <v>-66801.049999999988</v>
      </c>
      <c r="BO23" s="41">
        <v>441407.35000000003</v>
      </c>
      <c r="BP23" s="41">
        <v>750109.14999999991</v>
      </c>
      <c r="BQ23" s="41">
        <v>-308701.79999999987</v>
      </c>
      <c r="BR23" s="41">
        <v>0</v>
      </c>
      <c r="BS23" s="41">
        <v>40357.4</v>
      </c>
      <c r="BT23" s="41">
        <v>15802.560000000001</v>
      </c>
      <c r="BU23" s="41">
        <v>24554.84</v>
      </c>
      <c r="BV23" s="41">
        <v>681034.52999999991</v>
      </c>
      <c r="BW23" s="47">
        <v>107158.45</v>
      </c>
      <c r="BX23" s="41">
        <v>573876.07999999996</v>
      </c>
      <c r="BY23" s="41">
        <v>1122441.8799999999</v>
      </c>
      <c r="BZ23" s="41">
        <v>857267.59999999986</v>
      </c>
      <c r="CA23" s="41">
        <v>265174.28000000003</v>
      </c>
      <c r="CB23" s="41">
        <v>0</v>
      </c>
      <c r="CC23" s="41">
        <v>681034.52999999991</v>
      </c>
      <c r="CD23" s="41">
        <v>202424</v>
      </c>
      <c r="CE23" s="41">
        <v>478610.53</v>
      </c>
      <c r="CF23" s="41">
        <v>40160.400000000001</v>
      </c>
      <c r="CG23" s="47">
        <v>107158.45</v>
      </c>
      <c r="CH23" s="41">
        <v>-66998.049999999988</v>
      </c>
      <c r="CI23" s="41">
        <v>1162602.2799999998</v>
      </c>
      <c r="CJ23" s="41">
        <v>964426.04999999981</v>
      </c>
      <c r="CK23" s="41">
        <v>198176.22999999998</v>
      </c>
      <c r="CL23" s="41">
        <v>0</v>
      </c>
      <c r="CM23" s="41">
        <v>40160.400000000001</v>
      </c>
      <c r="CN23" s="41">
        <v>15754.630000000001</v>
      </c>
      <c r="CO23" s="41">
        <v>24405.77</v>
      </c>
      <c r="CP23" s="41">
        <v>585206.48</v>
      </c>
      <c r="CQ23" s="47">
        <v>107158.45</v>
      </c>
      <c r="CR23" s="41">
        <v>478048.02999999997</v>
      </c>
      <c r="CS23" s="41">
        <v>1747808.76</v>
      </c>
      <c r="CT23" s="41">
        <v>1071584.4999999998</v>
      </c>
      <c r="CU23" s="41">
        <v>676224.26000000024</v>
      </c>
      <c r="CV23" s="41">
        <v>0</v>
      </c>
      <c r="CW23" s="41">
        <v>585206.48</v>
      </c>
      <c r="CX23" s="41">
        <v>174505.72999999998</v>
      </c>
      <c r="CY23" s="41">
        <v>410700.75</v>
      </c>
      <c r="CZ23" s="41">
        <v>71546.52</v>
      </c>
      <c r="DA23" s="47">
        <v>107158.45</v>
      </c>
      <c r="DB23" s="41">
        <v>-35611.929999999993</v>
      </c>
      <c r="DC23" s="41">
        <v>1819355.28</v>
      </c>
      <c r="DD23" s="41">
        <v>1178742.9499999997</v>
      </c>
      <c r="DE23" s="41">
        <v>640612.33000000031</v>
      </c>
      <c r="DF23" s="41">
        <v>0</v>
      </c>
      <c r="DG23" s="41">
        <v>71546.52</v>
      </c>
      <c r="DH23" s="41">
        <v>23391.1</v>
      </c>
      <c r="DI23" s="41">
        <v>48155.42</v>
      </c>
      <c r="DJ23" s="41">
        <v>486013.54</v>
      </c>
      <c r="DK23" s="47">
        <v>107158.37</v>
      </c>
      <c r="DL23" s="41">
        <v>378855.17</v>
      </c>
      <c r="DM23" s="41">
        <v>2305368.8200000003</v>
      </c>
      <c r="DN23" s="41">
        <v>1285901.3199999996</v>
      </c>
      <c r="DO23" s="41">
        <v>1019467.5000000007</v>
      </c>
      <c r="DP23" s="41">
        <v>0</v>
      </c>
      <c r="DQ23" s="41">
        <v>486013.54</v>
      </c>
      <c r="DR23" s="41">
        <v>143638.10999999999</v>
      </c>
      <c r="DS23" s="41">
        <v>342375.43</v>
      </c>
      <c r="DT23" s="40">
        <v>2305368.8200000003</v>
      </c>
      <c r="DU23" s="46">
        <v>1285901.3199999996</v>
      </c>
      <c r="DV23" s="40">
        <v>1019467.5000000007</v>
      </c>
      <c r="DW23" s="40">
        <v>2305368.8199999994</v>
      </c>
      <c r="DX23" s="40">
        <v>1285901.32</v>
      </c>
      <c r="DY23" s="40">
        <v>1019467.4999999993</v>
      </c>
      <c r="DZ23" s="40">
        <v>0</v>
      </c>
      <c r="EA23" s="40">
        <v>2305368.8200000003</v>
      </c>
      <c r="EB23" s="40">
        <v>738287.96</v>
      </c>
      <c r="EC23" s="40">
        <v>1567080.8599999999</v>
      </c>
      <c r="ED23" s="41">
        <f t="shared" si="0"/>
        <v>289384.53000000003</v>
      </c>
      <c r="EE23" s="41">
        <f t="shared" si="1"/>
        <v>535792.25</v>
      </c>
    </row>
    <row r="24" spans="1:135" x14ac:dyDescent="0.4">
      <c r="A24" s="43" t="s">
        <v>190</v>
      </c>
      <c r="B24" s="43" t="s">
        <v>259</v>
      </c>
      <c r="C24" s="42" t="s">
        <v>260</v>
      </c>
      <c r="D24" s="41">
        <v>85310.37</v>
      </c>
      <c r="E24" s="47">
        <v>147106.87</v>
      </c>
      <c r="F24" s="41">
        <v>-61796.5</v>
      </c>
      <c r="G24" s="41">
        <v>85310.37</v>
      </c>
      <c r="H24" s="41">
        <v>147106.87</v>
      </c>
      <c r="I24" s="41">
        <v>-61796.5</v>
      </c>
      <c r="J24" s="41">
        <v>0</v>
      </c>
      <c r="K24" s="41">
        <v>85310.37</v>
      </c>
      <c r="L24" s="41">
        <v>31661.579999999998</v>
      </c>
      <c r="M24" s="41">
        <v>53648.79</v>
      </c>
      <c r="N24" s="41">
        <v>220679.75</v>
      </c>
      <c r="O24" s="47">
        <v>147106.87</v>
      </c>
      <c r="P24" s="41">
        <v>73572.88</v>
      </c>
      <c r="Q24" s="41">
        <v>305990.12</v>
      </c>
      <c r="R24" s="41">
        <v>294213.74</v>
      </c>
      <c r="S24" s="41">
        <v>11776.380000000005</v>
      </c>
      <c r="T24" s="41">
        <v>0</v>
      </c>
      <c r="U24" s="41">
        <v>220679.75</v>
      </c>
      <c r="V24" s="41">
        <v>80789.75</v>
      </c>
      <c r="W24" s="41">
        <v>139890</v>
      </c>
      <c r="X24" s="41">
        <v>52520.39</v>
      </c>
      <c r="Y24" s="47">
        <v>147106.87</v>
      </c>
      <c r="Z24" s="41">
        <v>-94586.48</v>
      </c>
      <c r="AA24" s="41">
        <v>358510.51</v>
      </c>
      <c r="AB24" s="41">
        <v>441320.61</v>
      </c>
      <c r="AC24" s="41">
        <v>-82810.099999999977</v>
      </c>
      <c r="AD24" s="41">
        <v>0</v>
      </c>
      <c r="AE24" s="41">
        <v>52520.39</v>
      </c>
      <c r="AF24" s="41">
        <v>25316.389999999996</v>
      </c>
      <c r="AG24" s="41">
        <v>27204</v>
      </c>
      <c r="AH24" s="41">
        <v>84014.3</v>
      </c>
      <c r="AI24" s="47">
        <v>147106.87</v>
      </c>
      <c r="AJ24" s="41">
        <v>-63092.569999999992</v>
      </c>
      <c r="AK24" s="41">
        <v>442524.81</v>
      </c>
      <c r="AL24" s="41">
        <v>588427.48</v>
      </c>
      <c r="AM24" s="41">
        <v>-145902.66999999998</v>
      </c>
      <c r="AN24" s="41">
        <v>0</v>
      </c>
      <c r="AO24" s="41">
        <v>84014.3</v>
      </c>
      <c r="AP24" s="41">
        <v>38917.370000000003</v>
      </c>
      <c r="AQ24" s="41">
        <v>45096.93</v>
      </c>
      <c r="AR24" s="41">
        <v>90457.2</v>
      </c>
      <c r="AS24" s="47">
        <v>147106.87</v>
      </c>
      <c r="AT24" s="41">
        <v>-56649.67</v>
      </c>
      <c r="AU24" s="41">
        <v>532982.01</v>
      </c>
      <c r="AV24" s="41">
        <v>735534.35</v>
      </c>
      <c r="AW24" s="41">
        <v>-202552.33999999997</v>
      </c>
      <c r="AX24" s="41">
        <v>0</v>
      </c>
      <c r="AY24" s="41">
        <v>90457.2</v>
      </c>
      <c r="AZ24" s="41">
        <v>38489.729999999996</v>
      </c>
      <c r="BA24" s="41">
        <v>51967.47</v>
      </c>
      <c r="BB24" s="41">
        <v>94784.7</v>
      </c>
      <c r="BC24" s="47">
        <v>147106.87</v>
      </c>
      <c r="BD24" s="41">
        <v>-52322.17</v>
      </c>
      <c r="BE24" s="41">
        <v>627766.71</v>
      </c>
      <c r="BF24" s="41">
        <v>882641.22</v>
      </c>
      <c r="BG24" s="41">
        <v>-254874.51</v>
      </c>
      <c r="BH24" s="41">
        <v>0</v>
      </c>
      <c r="BI24" s="41">
        <v>94784.7</v>
      </c>
      <c r="BJ24" s="41">
        <v>37421.759999999995</v>
      </c>
      <c r="BK24" s="41">
        <v>57362.94</v>
      </c>
      <c r="BL24" s="41">
        <v>115283.02</v>
      </c>
      <c r="BM24" s="47">
        <v>147106.87</v>
      </c>
      <c r="BN24" s="41">
        <v>-31823.849999999991</v>
      </c>
      <c r="BO24" s="41">
        <v>743049.73</v>
      </c>
      <c r="BP24" s="41">
        <v>1029748.09</v>
      </c>
      <c r="BQ24" s="41">
        <v>-286698.36</v>
      </c>
      <c r="BR24" s="41">
        <v>0</v>
      </c>
      <c r="BS24" s="41">
        <v>115283.02</v>
      </c>
      <c r="BT24" s="41">
        <v>42409.14</v>
      </c>
      <c r="BU24" s="41">
        <v>72873.87999999999</v>
      </c>
      <c r="BV24" s="41">
        <v>312207.42000000004</v>
      </c>
      <c r="BW24" s="47">
        <v>147106.87</v>
      </c>
      <c r="BX24" s="41">
        <v>165100.55000000005</v>
      </c>
      <c r="BY24" s="41">
        <v>1055257.1499999999</v>
      </c>
      <c r="BZ24" s="41">
        <v>1176854.96</v>
      </c>
      <c r="CA24" s="41">
        <v>-121597.81000000006</v>
      </c>
      <c r="CB24" s="41">
        <v>0</v>
      </c>
      <c r="CC24" s="41">
        <v>312207.42000000004</v>
      </c>
      <c r="CD24" s="41">
        <v>100347.93</v>
      </c>
      <c r="CE24" s="41">
        <v>211859.49</v>
      </c>
      <c r="CF24" s="41">
        <v>565635.56999999983</v>
      </c>
      <c r="CG24" s="47">
        <v>147106.87</v>
      </c>
      <c r="CH24" s="41">
        <v>418528.69999999984</v>
      </c>
      <c r="CI24" s="41">
        <v>1620892.72</v>
      </c>
      <c r="CJ24" s="41">
        <v>1323961.83</v>
      </c>
      <c r="CK24" s="41">
        <v>296930.8899999999</v>
      </c>
      <c r="CL24" s="41">
        <v>0</v>
      </c>
      <c r="CM24" s="41">
        <v>565635.56999999983</v>
      </c>
      <c r="CN24" s="41">
        <v>176044.75</v>
      </c>
      <c r="CO24" s="41">
        <v>389590.82</v>
      </c>
      <c r="CP24" s="41">
        <v>804342.73</v>
      </c>
      <c r="CQ24" s="47">
        <v>147106.87</v>
      </c>
      <c r="CR24" s="41">
        <v>657235.86</v>
      </c>
      <c r="CS24" s="41">
        <v>2425235.4500000002</v>
      </c>
      <c r="CT24" s="41">
        <v>1471068.7000000002</v>
      </c>
      <c r="CU24" s="41">
        <v>954166.75</v>
      </c>
      <c r="CV24" s="41">
        <v>0</v>
      </c>
      <c r="CW24" s="41">
        <v>804342.73</v>
      </c>
      <c r="CX24" s="41">
        <v>244149.57</v>
      </c>
      <c r="CY24" s="41">
        <v>560193.15999999992</v>
      </c>
      <c r="CZ24" s="41">
        <v>145958.10999999999</v>
      </c>
      <c r="DA24" s="47">
        <v>147106.87</v>
      </c>
      <c r="DB24" s="41">
        <v>-1148.7600000000093</v>
      </c>
      <c r="DC24" s="41">
        <v>2571193.5599999996</v>
      </c>
      <c r="DD24" s="41">
        <v>1618175.5700000003</v>
      </c>
      <c r="DE24" s="41">
        <v>953017.98999999929</v>
      </c>
      <c r="DF24" s="41">
        <v>0</v>
      </c>
      <c r="DG24" s="41">
        <v>145958.10999999999</v>
      </c>
      <c r="DH24" s="41">
        <v>49872.61</v>
      </c>
      <c r="DI24" s="41">
        <v>96085.5</v>
      </c>
      <c r="DJ24" s="41">
        <v>292748.55</v>
      </c>
      <c r="DK24" s="47">
        <v>147106.76999999999</v>
      </c>
      <c r="DL24" s="41">
        <v>145641.78</v>
      </c>
      <c r="DM24" s="41">
        <v>2863942.1099999994</v>
      </c>
      <c r="DN24" s="41">
        <v>1765282.3400000003</v>
      </c>
      <c r="DO24" s="41">
        <v>1098659.7699999991</v>
      </c>
      <c r="DP24" s="41">
        <v>0</v>
      </c>
      <c r="DQ24" s="41">
        <v>292748.55</v>
      </c>
      <c r="DR24" s="41">
        <v>92847.03</v>
      </c>
      <c r="DS24" s="41">
        <v>199901.51999999996</v>
      </c>
      <c r="DT24" s="40">
        <v>2863942.1099999994</v>
      </c>
      <c r="DU24" s="46">
        <v>1765282.3400000003</v>
      </c>
      <c r="DV24" s="40">
        <v>1098659.7699999991</v>
      </c>
      <c r="DW24" s="40">
        <v>2863942.1100000013</v>
      </c>
      <c r="DX24" s="40">
        <v>1765282.3399999996</v>
      </c>
      <c r="DY24" s="40">
        <v>1098659.7700000016</v>
      </c>
      <c r="DZ24" s="40">
        <v>0</v>
      </c>
      <c r="EA24" s="40">
        <v>2863942.1099999994</v>
      </c>
      <c r="EB24" s="40">
        <v>958267.6100000001</v>
      </c>
      <c r="EC24" s="40">
        <v>1905674.5</v>
      </c>
      <c r="ED24" s="41">
        <f t="shared" si="0"/>
        <v>532982.01</v>
      </c>
      <c r="EE24" s="41">
        <f t="shared" si="1"/>
        <v>735534.35</v>
      </c>
    </row>
    <row r="25" spans="1:135" x14ac:dyDescent="0.4">
      <c r="A25" s="43" t="s">
        <v>192</v>
      </c>
      <c r="B25" s="43" t="s">
        <v>261</v>
      </c>
      <c r="C25" s="42" t="s">
        <v>262</v>
      </c>
      <c r="D25" s="41">
        <v>36084.28</v>
      </c>
      <c r="E25" s="47">
        <v>713750.17</v>
      </c>
      <c r="F25" s="41">
        <v>-677665.89</v>
      </c>
      <c r="G25" s="41">
        <v>36084.28</v>
      </c>
      <c r="H25" s="41">
        <v>713750.17</v>
      </c>
      <c r="I25" s="41">
        <v>-677665.89</v>
      </c>
      <c r="J25" s="41">
        <v>0</v>
      </c>
      <c r="K25" s="41">
        <v>36084.28</v>
      </c>
      <c r="L25" s="41">
        <v>36084.28</v>
      </c>
      <c r="M25" s="41">
        <v>0</v>
      </c>
      <c r="N25" s="41">
        <v>500116.98</v>
      </c>
      <c r="O25" s="47">
        <v>713750.17</v>
      </c>
      <c r="P25" s="41">
        <v>-213633.19000000006</v>
      </c>
      <c r="Q25" s="41">
        <v>536201.26</v>
      </c>
      <c r="R25" s="41">
        <v>1427500.34</v>
      </c>
      <c r="S25" s="41">
        <v>-891299.08000000007</v>
      </c>
      <c r="T25" s="41">
        <v>0</v>
      </c>
      <c r="U25" s="41">
        <v>500116.98</v>
      </c>
      <c r="V25" s="41">
        <v>180122.84999999998</v>
      </c>
      <c r="W25" s="41">
        <v>319994.13</v>
      </c>
      <c r="X25" s="41">
        <v>57161.65</v>
      </c>
      <c r="Y25" s="47">
        <v>713750.17</v>
      </c>
      <c r="Z25" s="41">
        <v>-656588.52</v>
      </c>
      <c r="AA25" s="41">
        <v>593362.91</v>
      </c>
      <c r="AB25" s="41">
        <v>2141250.5100000002</v>
      </c>
      <c r="AC25" s="41">
        <v>-1547887.6</v>
      </c>
      <c r="AD25" s="41">
        <v>0</v>
      </c>
      <c r="AE25" s="41">
        <v>57161.65</v>
      </c>
      <c r="AF25" s="41">
        <v>46181.03</v>
      </c>
      <c r="AG25" s="41">
        <v>10980.62</v>
      </c>
      <c r="AH25" s="41">
        <v>87393.989999999991</v>
      </c>
      <c r="AI25" s="47">
        <v>713750.17</v>
      </c>
      <c r="AJ25" s="41">
        <v>-626356.18000000005</v>
      </c>
      <c r="AK25" s="41">
        <v>680756.9</v>
      </c>
      <c r="AL25" s="41">
        <v>2855000.68</v>
      </c>
      <c r="AM25" s="41">
        <v>-2174243.7800000003</v>
      </c>
      <c r="AN25" s="41">
        <v>0</v>
      </c>
      <c r="AO25" s="41">
        <v>87393.989999999991</v>
      </c>
      <c r="AP25" s="41">
        <v>46626.38</v>
      </c>
      <c r="AQ25" s="41">
        <v>40767.61</v>
      </c>
      <c r="AR25" s="41">
        <v>58981.729999999996</v>
      </c>
      <c r="AS25" s="47">
        <v>713750.17</v>
      </c>
      <c r="AT25" s="41">
        <v>-654768.44000000006</v>
      </c>
      <c r="AU25" s="41">
        <v>739738.63</v>
      </c>
      <c r="AV25" s="41">
        <v>3568750.85</v>
      </c>
      <c r="AW25" s="41">
        <v>-2829012.22</v>
      </c>
      <c r="AX25" s="41">
        <v>0</v>
      </c>
      <c r="AY25" s="41">
        <v>58981.729999999996</v>
      </c>
      <c r="AZ25" s="41">
        <v>52631.07</v>
      </c>
      <c r="BA25" s="41">
        <v>6350.66</v>
      </c>
      <c r="BB25" s="41">
        <v>29026.01</v>
      </c>
      <c r="BC25" s="47">
        <v>713750.17</v>
      </c>
      <c r="BD25" s="41">
        <v>-684724.16</v>
      </c>
      <c r="BE25" s="41">
        <v>768764.64</v>
      </c>
      <c r="BF25" s="41">
        <v>4282501.0200000005</v>
      </c>
      <c r="BG25" s="41">
        <v>-3513736.3800000004</v>
      </c>
      <c r="BH25" s="41">
        <v>0</v>
      </c>
      <c r="BI25" s="41">
        <v>29026.01</v>
      </c>
      <c r="BJ25" s="41">
        <v>7062.23</v>
      </c>
      <c r="BK25" s="41">
        <v>21963.780000000002</v>
      </c>
      <c r="BL25" s="41">
        <v>39481.71</v>
      </c>
      <c r="BM25" s="47">
        <v>713750.17</v>
      </c>
      <c r="BN25" s="41">
        <v>-674268.46000000008</v>
      </c>
      <c r="BO25" s="41">
        <v>808246.35</v>
      </c>
      <c r="BP25" s="41">
        <v>4996251.1900000004</v>
      </c>
      <c r="BQ25" s="41">
        <v>-4188004.8400000003</v>
      </c>
      <c r="BR25" s="41">
        <v>0</v>
      </c>
      <c r="BS25" s="41">
        <v>39481.71</v>
      </c>
      <c r="BT25" s="41">
        <v>14469.04</v>
      </c>
      <c r="BU25" s="41">
        <v>25012.67</v>
      </c>
      <c r="BV25" s="41">
        <v>32499.560000000005</v>
      </c>
      <c r="BW25" s="47">
        <v>713750.17</v>
      </c>
      <c r="BX25" s="41">
        <v>-681250.61</v>
      </c>
      <c r="BY25" s="41">
        <v>840745.91</v>
      </c>
      <c r="BZ25" s="41">
        <v>5710001.3600000003</v>
      </c>
      <c r="CA25" s="41">
        <v>-4869255.45</v>
      </c>
      <c r="CB25" s="41">
        <v>0</v>
      </c>
      <c r="CC25" s="41">
        <v>32499.560000000005</v>
      </c>
      <c r="CD25" s="41">
        <v>13231.010000000002</v>
      </c>
      <c r="CE25" s="41">
        <v>19268.55</v>
      </c>
      <c r="CF25" s="41">
        <v>5664323.5</v>
      </c>
      <c r="CG25" s="47">
        <v>713750.17</v>
      </c>
      <c r="CH25" s="41">
        <v>4950573.33</v>
      </c>
      <c r="CI25" s="41">
        <v>6505069.4100000001</v>
      </c>
      <c r="CJ25" s="41">
        <v>6423751.5300000003</v>
      </c>
      <c r="CK25" s="41">
        <v>81317.879999999888</v>
      </c>
      <c r="CL25" s="41">
        <v>0</v>
      </c>
      <c r="CM25" s="41">
        <v>5664323.5</v>
      </c>
      <c r="CN25" s="41">
        <v>1653614.13</v>
      </c>
      <c r="CO25" s="41">
        <v>4010709.37</v>
      </c>
      <c r="CP25" s="41">
        <v>308318.56000000006</v>
      </c>
      <c r="CQ25" s="47">
        <v>713750.17</v>
      </c>
      <c r="CR25" s="41">
        <v>-405431.61</v>
      </c>
      <c r="CS25" s="41">
        <v>6813387.9699999997</v>
      </c>
      <c r="CT25" s="41">
        <v>7137501.7000000002</v>
      </c>
      <c r="CU25" s="41">
        <v>-324113.73000000045</v>
      </c>
      <c r="CV25" s="41">
        <v>0</v>
      </c>
      <c r="CW25" s="41">
        <v>308318.56000000006</v>
      </c>
      <c r="CX25" s="41">
        <v>94151.719999999987</v>
      </c>
      <c r="CY25" s="41">
        <v>214166.84000000003</v>
      </c>
      <c r="CZ25" s="41">
        <v>22229.329999999998</v>
      </c>
      <c r="DA25" s="47">
        <v>713750.17</v>
      </c>
      <c r="DB25" s="41">
        <v>-691520.84000000008</v>
      </c>
      <c r="DC25" s="41">
        <v>6835617.2999999998</v>
      </c>
      <c r="DD25" s="41">
        <v>7851251.8700000001</v>
      </c>
      <c r="DE25" s="41">
        <v>-1015634.5700000003</v>
      </c>
      <c r="DF25" s="41">
        <v>0</v>
      </c>
      <c r="DG25" s="41">
        <v>22229.329999999998</v>
      </c>
      <c r="DH25" s="41">
        <v>10005.779999999999</v>
      </c>
      <c r="DI25" s="41">
        <v>12223.550000000001</v>
      </c>
      <c r="DJ25" s="41">
        <v>8142428.2599999988</v>
      </c>
      <c r="DK25" s="47">
        <v>713749.72000000009</v>
      </c>
      <c r="DL25" s="41">
        <v>7428678.5399999991</v>
      </c>
      <c r="DM25" s="41">
        <v>14978045.560000001</v>
      </c>
      <c r="DN25" s="41">
        <v>8565001.5899999999</v>
      </c>
      <c r="DO25" s="41">
        <v>6413043.9700000007</v>
      </c>
      <c r="DP25" s="41">
        <v>0</v>
      </c>
      <c r="DQ25" s="41">
        <v>8142428.2599999988</v>
      </c>
      <c r="DR25" s="41">
        <v>2375709.4299999997</v>
      </c>
      <c r="DS25" s="41">
        <v>5766718.8299999991</v>
      </c>
      <c r="DT25" s="40">
        <v>14978045.560000001</v>
      </c>
      <c r="DU25" s="46">
        <v>8565001.5899999999</v>
      </c>
      <c r="DV25" s="40">
        <v>6413043.9700000007</v>
      </c>
      <c r="DW25" s="40">
        <v>14978045.560000002</v>
      </c>
      <c r="DX25" s="40">
        <v>8565001.589999998</v>
      </c>
      <c r="DY25" s="40">
        <v>6413043.9700000044</v>
      </c>
      <c r="DZ25" s="40">
        <v>0</v>
      </c>
      <c r="EA25" s="40">
        <v>14978045.560000001</v>
      </c>
      <c r="EB25" s="40">
        <v>4529888.95</v>
      </c>
      <c r="EC25" s="40">
        <v>10448156.609999999</v>
      </c>
      <c r="ED25" s="41">
        <f t="shared" si="0"/>
        <v>739738.63</v>
      </c>
      <c r="EE25" s="41">
        <f t="shared" si="1"/>
        <v>3568750.85</v>
      </c>
    </row>
    <row r="26" spans="1:135" x14ac:dyDescent="0.4">
      <c r="A26" s="43" t="s">
        <v>194</v>
      </c>
      <c r="B26" s="43" t="s">
        <v>263</v>
      </c>
      <c r="C26" s="42" t="s">
        <v>286</v>
      </c>
      <c r="D26" s="41">
        <v>21312.93</v>
      </c>
      <c r="E26" s="47">
        <v>83187.509999999995</v>
      </c>
      <c r="F26" s="41">
        <v>-61874.579999999994</v>
      </c>
      <c r="G26" s="41">
        <v>21312.93</v>
      </c>
      <c r="H26" s="41">
        <v>83187.509999999995</v>
      </c>
      <c r="I26" s="41">
        <v>-61874.579999999994</v>
      </c>
      <c r="J26" s="41">
        <v>0</v>
      </c>
      <c r="K26" s="41">
        <v>21312.93</v>
      </c>
      <c r="L26" s="41">
        <v>21312.93</v>
      </c>
      <c r="M26" s="41">
        <v>0</v>
      </c>
      <c r="N26" s="41">
        <v>137973.72</v>
      </c>
      <c r="O26" s="47">
        <v>83187.509999999995</v>
      </c>
      <c r="P26" s="41">
        <v>54786.210000000006</v>
      </c>
      <c r="Q26" s="41">
        <v>159286.65</v>
      </c>
      <c r="R26" s="41">
        <v>166375.01999999999</v>
      </c>
      <c r="S26" s="41">
        <v>-7088.3699999999953</v>
      </c>
      <c r="T26" s="41">
        <v>0</v>
      </c>
      <c r="U26" s="41">
        <v>137973.72</v>
      </c>
      <c r="V26" s="41">
        <v>60684.800000000003</v>
      </c>
      <c r="W26" s="41">
        <v>77288.92</v>
      </c>
      <c r="X26" s="41">
        <v>32868.78</v>
      </c>
      <c r="Y26" s="47">
        <v>83187.509999999995</v>
      </c>
      <c r="Z26" s="41">
        <v>-50318.729999999996</v>
      </c>
      <c r="AA26" s="41">
        <v>192155.43</v>
      </c>
      <c r="AB26" s="41">
        <v>249562.52999999997</v>
      </c>
      <c r="AC26" s="41">
        <v>-57407.099999999977</v>
      </c>
      <c r="AD26" s="41">
        <v>0</v>
      </c>
      <c r="AE26" s="41">
        <v>32868.78</v>
      </c>
      <c r="AF26" s="41">
        <v>17389.87</v>
      </c>
      <c r="AG26" s="41">
        <v>15478.91</v>
      </c>
      <c r="AH26" s="41">
        <v>83430.739999999991</v>
      </c>
      <c r="AI26" s="47">
        <v>83187.509999999995</v>
      </c>
      <c r="AJ26" s="41">
        <v>243.22999999999593</v>
      </c>
      <c r="AK26" s="41">
        <v>275586.17</v>
      </c>
      <c r="AL26" s="41">
        <v>332750.03999999998</v>
      </c>
      <c r="AM26" s="41">
        <v>-57163.869999999995</v>
      </c>
      <c r="AN26" s="41">
        <v>0</v>
      </c>
      <c r="AO26" s="41">
        <v>83430.739999999991</v>
      </c>
      <c r="AP26" s="41">
        <v>39693.019999999997</v>
      </c>
      <c r="AQ26" s="41">
        <v>43737.72</v>
      </c>
      <c r="AR26" s="41">
        <v>31805.260000000002</v>
      </c>
      <c r="AS26" s="47">
        <v>83187.509999999995</v>
      </c>
      <c r="AT26" s="41">
        <v>-51382.249999999993</v>
      </c>
      <c r="AU26" s="41">
        <v>307391.43</v>
      </c>
      <c r="AV26" s="41">
        <v>415937.55</v>
      </c>
      <c r="AW26" s="41">
        <v>-108546.12</v>
      </c>
      <c r="AX26" s="41">
        <v>0</v>
      </c>
      <c r="AY26" s="41">
        <v>31805.260000000002</v>
      </c>
      <c r="AZ26" s="41">
        <v>27746.59</v>
      </c>
      <c r="BA26" s="41">
        <v>4058.67</v>
      </c>
      <c r="BB26" s="41">
        <v>30257.73</v>
      </c>
      <c r="BC26" s="47">
        <v>83187.509999999995</v>
      </c>
      <c r="BD26" s="41">
        <v>-52929.78</v>
      </c>
      <c r="BE26" s="41">
        <v>337649.16</v>
      </c>
      <c r="BF26" s="41">
        <v>499125.06</v>
      </c>
      <c r="BG26" s="41">
        <v>-161475.90000000002</v>
      </c>
      <c r="BH26" s="41">
        <v>0</v>
      </c>
      <c r="BI26" s="41">
        <v>30257.73</v>
      </c>
      <c r="BJ26" s="41">
        <v>15738.57</v>
      </c>
      <c r="BK26" s="41">
        <v>14519.16</v>
      </c>
      <c r="BL26" s="41">
        <v>302299.06</v>
      </c>
      <c r="BM26" s="47">
        <v>83187.509999999995</v>
      </c>
      <c r="BN26" s="41">
        <v>219111.55</v>
      </c>
      <c r="BO26" s="41">
        <v>639948.22</v>
      </c>
      <c r="BP26" s="41">
        <v>582312.56999999995</v>
      </c>
      <c r="BQ26" s="41">
        <v>57635.650000000023</v>
      </c>
      <c r="BR26" s="41">
        <v>0</v>
      </c>
      <c r="BS26" s="41">
        <v>302299.06</v>
      </c>
      <c r="BT26" s="41">
        <v>95619.57</v>
      </c>
      <c r="BU26" s="41">
        <v>206679.49000000002</v>
      </c>
      <c r="BV26" s="41">
        <v>27912.1</v>
      </c>
      <c r="BW26" s="47">
        <v>83187.509999999995</v>
      </c>
      <c r="BX26" s="41">
        <v>-55275.409999999996</v>
      </c>
      <c r="BY26" s="41">
        <v>667860.31999999995</v>
      </c>
      <c r="BZ26" s="41">
        <v>665500.07999999996</v>
      </c>
      <c r="CA26" s="41">
        <v>2360.2399999999907</v>
      </c>
      <c r="CB26" s="41">
        <v>0</v>
      </c>
      <c r="CC26" s="41">
        <v>27912.1</v>
      </c>
      <c r="CD26" s="41">
        <v>15167.869999999999</v>
      </c>
      <c r="CE26" s="41">
        <v>12744.23</v>
      </c>
      <c r="CF26" s="41">
        <v>193661.24</v>
      </c>
      <c r="CG26" s="47">
        <v>83187.509999999995</v>
      </c>
      <c r="CH26" s="41">
        <v>110473.73</v>
      </c>
      <c r="CI26" s="41">
        <v>861521.55999999982</v>
      </c>
      <c r="CJ26" s="41">
        <v>748687.59</v>
      </c>
      <c r="CK26" s="41">
        <v>112833.96999999986</v>
      </c>
      <c r="CL26" s="41">
        <v>0</v>
      </c>
      <c r="CM26" s="41">
        <v>193661.24</v>
      </c>
      <c r="CN26" s="41">
        <v>55495.8</v>
      </c>
      <c r="CO26" s="41">
        <v>138165.44</v>
      </c>
      <c r="CP26" s="41">
        <v>289692.28999999998</v>
      </c>
      <c r="CQ26" s="47">
        <v>83187.509999999995</v>
      </c>
      <c r="CR26" s="41">
        <v>206504.77999999997</v>
      </c>
      <c r="CS26" s="41">
        <v>1151213.8499999999</v>
      </c>
      <c r="CT26" s="41">
        <v>831875.1</v>
      </c>
      <c r="CU26" s="41">
        <v>319338.74999999988</v>
      </c>
      <c r="CV26" s="41">
        <v>0</v>
      </c>
      <c r="CW26" s="41">
        <v>289692.28999999998</v>
      </c>
      <c r="CX26" s="41">
        <v>89016.03</v>
      </c>
      <c r="CY26" s="41">
        <v>200676.25999999998</v>
      </c>
      <c r="CZ26" s="41">
        <v>67358.649999999994</v>
      </c>
      <c r="DA26" s="47">
        <v>83187.509999999995</v>
      </c>
      <c r="DB26" s="41">
        <v>-15828.86</v>
      </c>
      <c r="DC26" s="41">
        <v>1218572.4999999998</v>
      </c>
      <c r="DD26" s="41">
        <v>915062.61</v>
      </c>
      <c r="DE26" s="41">
        <v>303509.88999999978</v>
      </c>
      <c r="DF26" s="41">
        <v>0</v>
      </c>
      <c r="DG26" s="41">
        <v>67358.649999999994</v>
      </c>
      <c r="DH26" s="41">
        <v>24765.48</v>
      </c>
      <c r="DI26" s="41">
        <v>42593.17</v>
      </c>
      <c r="DJ26" s="41">
        <v>136877.05000000002</v>
      </c>
      <c r="DK26" s="47">
        <v>83187.460000000006</v>
      </c>
      <c r="DL26" s="41">
        <v>53689.590000000011</v>
      </c>
      <c r="DM26" s="41">
        <v>1355449.5499999998</v>
      </c>
      <c r="DN26" s="41">
        <v>998250.07000000007</v>
      </c>
      <c r="DO26" s="41">
        <v>357199.47999999975</v>
      </c>
      <c r="DP26" s="41">
        <v>0</v>
      </c>
      <c r="DQ26" s="41">
        <v>136877.05000000002</v>
      </c>
      <c r="DR26" s="41">
        <v>41679.800000000003</v>
      </c>
      <c r="DS26" s="41">
        <v>95197.25</v>
      </c>
      <c r="DT26" s="40">
        <v>1355449.5499999998</v>
      </c>
      <c r="DU26" s="46">
        <v>998250.07000000007</v>
      </c>
      <c r="DV26" s="40">
        <v>357199.47999999975</v>
      </c>
      <c r="DW26" s="40">
        <v>1355449.55</v>
      </c>
      <c r="DX26" s="40">
        <v>998250.07</v>
      </c>
      <c r="DY26" s="40">
        <v>357199.4800000001</v>
      </c>
      <c r="DZ26" s="40">
        <v>0</v>
      </c>
      <c r="EA26" s="40">
        <v>1355449.5499999998</v>
      </c>
      <c r="EB26" s="40">
        <v>504310.32999999996</v>
      </c>
      <c r="EC26" s="40">
        <v>851139.22</v>
      </c>
      <c r="ED26" s="41">
        <f t="shared" si="0"/>
        <v>307391.43</v>
      </c>
      <c r="EE26" s="41">
        <f t="shared" si="1"/>
        <v>415937.55</v>
      </c>
    </row>
    <row r="27" spans="1:135" x14ac:dyDescent="0.4">
      <c r="A27" s="43" t="s">
        <v>196</v>
      </c>
      <c r="B27" s="43" t="s">
        <v>264</v>
      </c>
      <c r="C27" s="42" t="s">
        <v>244</v>
      </c>
      <c r="D27" s="41">
        <v>40349.68</v>
      </c>
      <c r="E27" s="47">
        <v>441155.44999999995</v>
      </c>
      <c r="F27" s="41">
        <v>-400805.76999999996</v>
      </c>
      <c r="G27" s="41">
        <v>40349.68</v>
      </c>
      <c r="H27" s="41">
        <v>441155.44999999995</v>
      </c>
      <c r="I27" s="41">
        <v>-400805.76999999996</v>
      </c>
      <c r="J27" s="41">
        <v>0</v>
      </c>
      <c r="K27" s="41">
        <v>40349.68</v>
      </c>
      <c r="L27" s="41">
        <v>40349.68</v>
      </c>
      <c r="M27" s="41">
        <v>0</v>
      </c>
      <c r="N27" s="41">
        <v>271146.25</v>
      </c>
      <c r="O27" s="47">
        <v>441155.44999999995</v>
      </c>
      <c r="P27" s="41">
        <v>-170009.19999999995</v>
      </c>
      <c r="Q27" s="41">
        <v>311495.93</v>
      </c>
      <c r="R27" s="41">
        <v>882310.89999999991</v>
      </c>
      <c r="S27" s="41">
        <v>-570814.97</v>
      </c>
      <c r="T27" s="41">
        <v>0</v>
      </c>
      <c r="U27" s="41">
        <v>271146.25</v>
      </c>
      <c r="V27" s="41">
        <v>108720.92</v>
      </c>
      <c r="W27" s="41">
        <v>162425.32999999999</v>
      </c>
      <c r="X27" s="41">
        <v>57503.650000000009</v>
      </c>
      <c r="Y27" s="47">
        <v>441155.44999999995</v>
      </c>
      <c r="Z27" s="41">
        <v>-383651.79999999993</v>
      </c>
      <c r="AA27" s="41">
        <v>368999.58</v>
      </c>
      <c r="AB27" s="41">
        <v>1323466.3499999999</v>
      </c>
      <c r="AC27" s="41">
        <v>-954466.76999999979</v>
      </c>
      <c r="AD27" s="41">
        <v>0</v>
      </c>
      <c r="AE27" s="41">
        <v>57503.650000000009</v>
      </c>
      <c r="AF27" s="41">
        <v>55145.380000000005</v>
      </c>
      <c r="AG27" s="41">
        <v>2358.27</v>
      </c>
      <c r="AH27" s="41">
        <v>73144.739999999991</v>
      </c>
      <c r="AI27" s="47">
        <v>441155.44999999995</v>
      </c>
      <c r="AJ27" s="41">
        <v>-368010.70999999996</v>
      </c>
      <c r="AK27" s="41">
        <v>442144.32</v>
      </c>
      <c r="AL27" s="41">
        <v>1764621.7999999998</v>
      </c>
      <c r="AM27" s="41">
        <v>-1322477.4799999997</v>
      </c>
      <c r="AN27" s="41">
        <v>0</v>
      </c>
      <c r="AO27" s="41">
        <v>73144.739999999991</v>
      </c>
      <c r="AP27" s="41">
        <v>47264.07</v>
      </c>
      <c r="AQ27" s="41">
        <v>25880.67</v>
      </c>
      <c r="AR27" s="41">
        <v>60625.23</v>
      </c>
      <c r="AS27" s="47">
        <v>441155.44999999995</v>
      </c>
      <c r="AT27" s="41">
        <v>-380530.22</v>
      </c>
      <c r="AU27" s="41">
        <v>502769.55</v>
      </c>
      <c r="AV27" s="41">
        <v>2205777.25</v>
      </c>
      <c r="AW27" s="41">
        <v>-1703007.7</v>
      </c>
      <c r="AX27" s="41">
        <v>0</v>
      </c>
      <c r="AY27" s="41">
        <v>60625.23</v>
      </c>
      <c r="AZ27" s="41">
        <v>43115.590000000004</v>
      </c>
      <c r="BA27" s="41">
        <v>17509.64</v>
      </c>
      <c r="BB27" s="41">
        <v>46917.48</v>
      </c>
      <c r="BC27" s="47">
        <v>441155.44999999995</v>
      </c>
      <c r="BD27" s="41">
        <v>-394237.97</v>
      </c>
      <c r="BE27" s="41">
        <v>549687.03</v>
      </c>
      <c r="BF27" s="41">
        <v>2646932.7000000002</v>
      </c>
      <c r="BG27" s="41">
        <v>-2097245.67</v>
      </c>
      <c r="BH27" s="41">
        <v>0</v>
      </c>
      <c r="BI27" s="41">
        <v>46917.48</v>
      </c>
      <c r="BJ27" s="41">
        <v>12004.970000000001</v>
      </c>
      <c r="BK27" s="41">
        <v>34912.51</v>
      </c>
      <c r="BL27" s="41">
        <v>131359.58000000002</v>
      </c>
      <c r="BM27" s="47">
        <v>441155.44999999995</v>
      </c>
      <c r="BN27" s="41">
        <v>-309795.86999999994</v>
      </c>
      <c r="BO27" s="41">
        <v>681046.61</v>
      </c>
      <c r="BP27" s="41">
        <v>3088088.1500000004</v>
      </c>
      <c r="BQ27" s="41">
        <v>-2407041.5400000005</v>
      </c>
      <c r="BR27" s="41">
        <v>0</v>
      </c>
      <c r="BS27" s="41">
        <v>131359.58000000002</v>
      </c>
      <c r="BT27" s="41">
        <v>36684.67</v>
      </c>
      <c r="BU27" s="41">
        <v>94674.91</v>
      </c>
      <c r="BV27" s="41">
        <v>178093.37999999998</v>
      </c>
      <c r="BW27" s="47">
        <v>441155.44999999995</v>
      </c>
      <c r="BX27" s="41">
        <v>-263062.06999999995</v>
      </c>
      <c r="BY27" s="41">
        <v>859139.99</v>
      </c>
      <c r="BZ27" s="41">
        <v>3529243.6000000006</v>
      </c>
      <c r="CA27" s="41">
        <v>-2670103.6100000003</v>
      </c>
      <c r="CB27" s="41">
        <v>0</v>
      </c>
      <c r="CC27" s="41">
        <v>178093.37999999998</v>
      </c>
      <c r="CD27" s="41">
        <v>52775.579999999994</v>
      </c>
      <c r="CE27" s="41">
        <v>125317.8</v>
      </c>
      <c r="CF27" s="41">
        <v>116542.96</v>
      </c>
      <c r="CG27" s="47">
        <v>441155.44999999995</v>
      </c>
      <c r="CH27" s="41">
        <v>-324612.48999999993</v>
      </c>
      <c r="CI27" s="41">
        <v>975682.95</v>
      </c>
      <c r="CJ27" s="41">
        <v>3970399.0500000007</v>
      </c>
      <c r="CK27" s="41">
        <v>-2994716.1000000006</v>
      </c>
      <c r="CL27" s="41">
        <v>0</v>
      </c>
      <c r="CM27" s="41">
        <v>116542.96</v>
      </c>
      <c r="CN27" s="41">
        <v>34371.699999999997</v>
      </c>
      <c r="CO27" s="41">
        <v>82171.260000000009</v>
      </c>
      <c r="CP27" s="41">
        <v>97558.720000000001</v>
      </c>
      <c r="CQ27" s="47">
        <v>441155.44999999995</v>
      </c>
      <c r="CR27" s="41">
        <v>-343596.73</v>
      </c>
      <c r="CS27" s="41">
        <v>1073241.67</v>
      </c>
      <c r="CT27" s="41">
        <v>4411554.5000000009</v>
      </c>
      <c r="CU27" s="41">
        <v>-3338312.830000001</v>
      </c>
      <c r="CV27" s="41">
        <v>0</v>
      </c>
      <c r="CW27" s="41">
        <v>97558.720000000001</v>
      </c>
      <c r="CX27" s="41">
        <v>29136.639999999999</v>
      </c>
      <c r="CY27" s="41">
        <v>68422.080000000002</v>
      </c>
      <c r="CZ27" s="41">
        <v>79562.040000000008</v>
      </c>
      <c r="DA27" s="47">
        <v>441155.44999999995</v>
      </c>
      <c r="DB27" s="41">
        <v>-361593.40999999992</v>
      </c>
      <c r="DC27" s="41">
        <v>1152803.71</v>
      </c>
      <c r="DD27" s="41">
        <v>4852709.9500000011</v>
      </c>
      <c r="DE27" s="41">
        <v>-3699906.2400000012</v>
      </c>
      <c r="DF27" s="41">
        <v>0</v>
      </c>
      <c r="DG27" s="41">
        <v>79562.040000000008</v>
      </c>
      <c r="DH27" s="41">
        <v>23540.44</v>
      </c>
      <c r="DI27" s="41">
        <v>56021.600000000006</v>
      </c>
      <c r="DJ27" s="41">
        <v>10348257.020000001</v>
      </c>
      <c r="DK27" s="47">
        <v>441155.18</v>
      </c>
      <c r="DL27" s="41">
        <v>9907101.8400000017</v>
      </c>
      <c r="DM27" s="41">
        <v>11501060.730000002</v>
      </c>
      <c r="DN27" s="41">
        <v>5293865.1300000008</v>
      </c>
      <c r="DO27" s="41">
        <v>6207195.6000000015</v>
      </c>
      <c r="DP27" s="41">
        <v>0</v>
      </c>
      <c r="DQ27" s="41">
        <v>10348257.020000001</v>
      </c>
      <c r="DR27" s="41">
        <v>3014824.9200000004</v>
      </c>
      <c r="DS27" s="41">
        <v>7333432.0999999996</v>
      </c>
      <c r="DT27" s="40">
        <v>11501060.730000002</v>
      </c>
      <c r="DU27" s="46">
        <v>5293865.1300000008</v>
      </c>
      <c r="DV27" s="40">
        <v>6207195.6000000015</v>
      </c>
      <c r="DW27" s="40">
        <v>11501060.730000004</v>
      </c>
      <c r="DX27" s="40">
        <v>5293865.129999998</v>
      </c>
      <c r="DY27" s="40">
        <v>6207195.6000000061</v>
      </c>
      <c r="DZ27" s="40">
        <v>0</v>
      </c>
      <c r="EA27" s="40">
        <v>11501060.730000002</v>
      </c>
      <c r="EB27" s="40">
        <v>3497934.5600000005</v>
      </c>
      <c r="EC27" s="40">
        <v>8003126.1699999999</v>
      </c>
      <c r="ED27" s="41">
        <f t="shared" si="0"/>
        <v>502769.55</v>
      </c>
      <c r="EE27" s="41">
        <f t="shared" si="1"/>
        <v>2205777.25</v>
      </c>
    </row>
    <row r="28" spans="1:135" x14ac:dyDescent="0.4">
      <c r="A28" s="43" t="s">
        <v>198</v>
      </c>
      <c r="B28" s="43" t="s">
        <v>265</v>
      </c>
      <c r="C28" s="42" t="s">
        <v>244</v>
      </c>
      <c r="D28" s="41">
        <v>39485.08</v>
      </c>
      <c r="E28" s="47">
        <v>63777.36</v>
      </c>
      <c r="F28" s="41">
        <v>-24292.28</v>
      </c>
      <c r="G28" s="41">
        <v>39485.08</v>
      </c>
      <c r="H28" s="41">
        <v>63777.36</v>
      </c>
      <c r="I28" s="41">
        <v>-24292.28</v>
      </c>
      <c r="J28" s="41">
        <v>0</v>
      </c>
      <c r="K28" s="41">
        <v>39485.08</v>
      </c>
      <c r="L28" s="41">
        <v>39485.08</v>
      </c>
      <c r="M28" s="41">
        <v>0</v>
      </c>
      <c r="N28" s="41">
        <v>88988.66</v>
      </c>
      <c r="O28" s="47">
        <v>63777.36</v>
      </c>
      <c r="P28" s="41">
        <v>25211.300000000003</v>
      </c>
      <c r="Q28" s="41">
        <v>128473.74</v>
      </c>
      <c r="R28" s="41">
        <v>127554.72</v>
      </c>
      <c r="S28" s="41">
        <v>919.02000000000407</v>
      </c>
      <c r="T28" s="41">
        <v>0</v>
      </c>
      <c r="U28" s="41">
        <v>88988.66</v>
      </c>
      <c r="V28" s="41">
        <v>43682.079999999994</v>
      </c>
      <c r="W28" s="41">
        <v>45306.58</v>
      </c>
      <c r="X28" s="41">
        <v>31206.010000000002</v>
      </c>
      <c r="Y28" s="47">
        <v>63777.36</v>
      </c>
      <c r="Z28" s="41">
        <v>-32571.35</v>
      </c>
      <c r="AA28" s="41">
        <v>159679.75</v>
      </c>
      <c r="AB28" s="41">
        <v>191332.08000000002</v>
      </c>
      <c r="AC28" s="41">
        <v>-31652.330000000016</v>
      </c>
      <c r="AD28" s="41">
        <v>0</v>
      </c>
      <c r="AE28" s="41">
        <v>31206.010000000002</v>
      </c>
      <c r="AF28" s="41">
        <v>28408.46</v>
      </c>
      <c r="AG28" s="41">
        <v>2797.5499999999997</v>
      </c>
      <c r="AH28" s="41">
        <v>73536.299999999988</v>
      </c>
      <c r="AI28" s="47">
        <v>63777.36</v>
      </c>
      <c r="AJ28" s="41">
        <v>9758.9399999999878</v>
      </c>
      <c r="AK28" s="41">
        <v>233216.05</v>
      </c>
      <c r="AL28" s="41">
        <v>255109.44</v>
      </c>
      <c r="AM28" s="41">
        <v>-21893.390000000014</v>
      </c>
      <c r="AN28" s="41">
        <v>0</v>
      </c>
      <c r="AO28" s="41">
        <v>73536.299999999988</v>
      </c>
      <c r="AP28" s="41">
        <v>34945.069999999992</v>
      </c>
      <c r="AQ28" s="41">
        <v>38591.229999999996</v>
      </c>
      <c r="AR28" s="41">
        <v>35748.49</v>
      </c>
      <c r="AS28" s="47">
        <v>63777.36</v>
      </c>
      <c r="AT28" s="41">
        <v>-28028.870000000003</v>
      </c>
      <c r="AU28" s="41">
        <v>268964.53999999998</v>
      </c>
      <c r="AV28" s="41">
        <v>318886.8</v>
      </c>
      <c r="AW28" s="41">
        <v>-49922.260000000009</v>
      </c>
      <c r="AX28" s="41">
        <v>0</v>
      </c>
      <c r="AY28" s="41">
        <v>35748.49</v>
      </c>
      <c r="AZ28" s="41">
        <v>29760.36</v>
      </c>
      <c r="BA28" s="41">
        <v>5988.13</v>
      </c>
      <c r="BB28" s="41">
        <v>37645.980000000003</v>
      </c>
      <c r="BC28" s="47">
        <v>63777.36</v>
      </c>
      <c r="BD28" s="41">
        <v>-26131.379999999997</v>
      </c>
      <c r="BE28" s="41">
        <v>306610.51999999996</v>
      </c>
      <c r="BF28" s="41">
        <v>382664.16</v>
      </c>
      <c r="BG28" s="41">
        <v>-76053.640000000014</v>
      </c>
      <c r="BH28" s="41">
        <v>0</v>
      </c>
      <c r="BI28" s="41">
        <v>37645.980000000003</v>
      </c>
      <c r="BJ28" s="41">
        <v>9159.5300000000007</v>
      </c>
      <c r="BK28" s="41">
        <v>28486.45</v>
      </c>
      <c r="BL28" s="41">
        <v>82947.570000000007</v>
      </c>
      <c r="BM28" s="47">
        <v>63777.36</v>
      </c>
      <c r="BN28" s="41">
        <v>19170.210000000006</v>
      </c>
      <c r="BO28" s="41">
        <v>389558.08999999997</v>
      </c>
      <c r="BP28" s="41">
        <v>446441.51999999996</v>
      </c>
      <c r="BQ28" s="41">
        <v>-56883.429999999993</v>
      </c>
      <c r="BR28" s="41">
        <v>0</v>
      </c>
      <c r="BS28" s="41">
        <v>82947.570000000007</v>
      </c>
      <c r="BT28" s="41">
        <v>22372.639999999999</v>
      </c>
      <c r="BU28" s="41">
        <v>60574.930000000008</v>
      </c>
      <c r="BV28" s="41">
        <v>74174.97</v>
      </c>
      <c r="BW28" s="47">
        <v>63777.36</v>
      </c>
      <c r="BX28" s="41">
        <v>10397.61</v>
      </c>
      <c r="BY28" s="41">
        <v>463733.06</v>
      </c>
      <c r="BZ28" s="41">
        <v>510218.87999999995</v>
      </c>
      <c r="CA28" s="41">
        <v>-46485.819999999949</v>
      </c>
      <c r="CB28" s="41">
        <v>0</v>
      </c>
      <c r="CC28" s="41">
        <v>74174.97</v>
      </c>
      <c r="CD28" s="41">
        <v>20233.320000000003</v>
      </c>
      <c r="CE28" s="41">
        <v>53941.649999999994</v>
      </c>
      <c r="CF28" s="41">
        <v>70838.11</v>
      </c>
      <c r="CG28" s="47">
        <v>63777.36</v>
      </c>
      <c r="CH28" s="41">
        <v>7060.75</v>
      </c>
      <c r="CI28" s="41">
        <v>534571.16999999993</v>
      </c>
      <c r="CJ28" s="41">
        <v>573996.24</v>
      </c>
      <c r="CK28" s="41">
        <v>-39425.070000000065</v>
      </c>
      <c r="CL28" s="41">
        <v>0</v>
      </c>
      <c r="CM28" s="41">
        <v>70838.11</v>
      </c>
      <c r="CN28" s="41">
        <v>19222.22</v>
      </c>
      <c r="CO28" s="41">
        <v>51615.89</v>
      </c>
      <c r="CP28" s="41">
        <v>76769.91</v>
      </c>
      <c r="CQ28" s="47">
        <v>63777.36</v>
      </c>
      <c r="CR28" s="41">
        <v>12992.550000000003</v>
      </c>
      <c r="CS28" s="41">
        <v>611341.08000000007</v>
      </c>
      <c r="CT28" s="41">
        <v>637773.6</v>
      </c>
      <c r="CU28" s="41">
        <v>-26432.519999999902</v>
      </c>
      <c r="CV28" s="41">
        <v>0</v>
      </c>
      <c r="CW28" s="41">
        <v>76769.91</v>
      </c>
      <c r="CX28" s="41">
        <v>21157.85</v>
      </c>
      <c r="CY28" s="41">
        <v>55612.06</v>
      </c>
      <c r="CZ28" s="41">
        <v>62374.329999999994</v>
      </c>
      <c r="DA28" s="47">
        <v>63777.36</v>
      </c>
      <c r="DB28" s="41">
        <v>-1403.0300000000061</v>
      </c>
      <c r="DC28" s="41">
        <v>673715.40999999992</v>
      </c>
      <c r="DD28" s="41">
        <v>701550.96</v>
      </c>
      <c r="DE28" s="41">
        <v>-27835.550000000047</v>
      </c>
      <c r="DF28" s="41">
        <v>0</v>
      </c>
      <c r="DG28" s="41">
        <v>62374.329999999994</v>
      </c>
      <c r="DH28" s="41">
        <v>16981.52</v>
      </c>
      <c r="DI28" s="41">
        <v>45392.81</v>
      </c>
      <c r="DJ28" s="41">
        <v>276505.7</v>
      </c>
      <c r="DK28" s="47">
        <v>63777.32</v>
      </c>
      <c r="DL28" s="41">
        <v>212728.38</v>
      </c>
      <c r="DM28" s="41">
        <v>950221.1100000001</v>
      </c>
      <c r="DN28" s="41">
        <v>765328.27999999991</v>
      </c>
      <c r="DO28" s="41">
        <v>184892.83000000019</v>
      </c>
      <c r="DP28" s="41">
        <v>0</v>
      </c>
      <c r="DQ28" s="41">
        <v>276505.7</v>
      </c>
      <c r="DR28" s="41">
        <v>79288.459999999992</v>
      </c>
      <c r="DS28" s="41">
        <v>197217.24</v>
      </c>
      <c r="DT28" s="40">
        <v>950221.1100000001</v>
      </c>
      <c r="DU28" s="46">
        <v>765328.27999999991</v>
      </c>
      <c r="DV28" s="40">
        <v>184892.83000000019</v>
      </c>
      <c r="DW28" s="40">
        <v>950221.11000000022</v>
      </c>
      <c r="DX28" s="40">
        <v>765328.28000000014</v>
      </c>
      <c r="DY28" s="40">
        <v>184892.83000000007</v>
      </c>
      <c r="DZ28" s="40">
        <v>0</v>
      </c>
      <c r="EA28" s="40">
        <v>950221.1100000001</v>
      </c>
      <c r="EB28" s="40">
        <v>364696.58999999997</v>
      </c>
      <c r="EC28" s="40">
        <v>585524.52</v>
      </c>
      <c r="ED28" s="41">
        <f t="shared" si="0"/>
        <v>268964.53999999998</v>
      </c>
      <c r="EE28" s="41">
        <f t="shared" si="1"/>
        <v>318886.8</v>
      </c>
    </row>
    <row r="29" spans="1:135" x14ac:dyDescent="0.4">
      <c r="A29" s="43" t="s">
        <v>200</v>
      </c>
      <c r="B29" s="43" t="s">
        <v>266</v>
      </c>
      <c r="C29" s="42" t="s">
        <v>284</v>
      </c>
      <c r="D29" s="41">
        <v>48897.120000000003</v>
      </c>
      <c r="E29" s="47">
        <v>395220.29</v>
      </c>
      <c r="F29" s="41">
        <v>-346323.17</v>
      </c>
      <c r="G29" s="41">
        <v>48897.120000000003</v>
      </c>
      <c r="H29" s="41">
        <v>395220.29</v>
      </c>
      <c r="I29" s="41">
        <v>-346323.17</v>
      </c>
      <c r="J29" s="41">
        <v>0</v>
      </c>
      <c r="K29" s="41">
        <v>48897.120000000003</v>
      </c>
      <c r="L29" s="41">
        <v>48897.120000000003</v>
      </c>
      <c r="M29" s="41">
        <v>0</v>
      </c>
      <c r="N29" s="41">
        <v>465107.65</v>
      </c>
      <c r="O29" s="47">
        <v>395220.29</v>
      </c>
      <c r="P29" s="41">
        <v>69887.360000000044</v>
      </c>
      <c r="Q29" s="41">
        <v>514004.77</v>
      </c>
      <c r="R29" s="41">
        <v>790440.58</v>
      </c>
      <c r="S29" s="41">
        <v>-276435.80999999994</v>
      </c>
      <c r="T29" s="41">
        <v>0</v>
      </c>
      <c r="U29" s="41">
        <v>465107.65</v>
      </c>
      <c r="V29" s="41">
        <v>177785.19</v>
      </c>
      <c r="W29" s="41">
        <v>287322.45999999996</v>
      </c>
      <c r="X29" s="41">
        <v>38301.840000000004</v>
      </c>
      <c r="Y29" s="47">
        <v>395220.29</v>
      </c>
      <c r="Z29" s="41">
        <v>-356918.44999999995</v>
      </c>
      <c r="AA29" s="41">
        <v>552306.61</v>
      </c>
      <c r="AB29" s="41">
        <v>1185660.8699999999</v>
      </c>
      <c r="AC29" s="41">
        <v>-633354.25999999989</v>
      </c>
      <c r="AD29" s="41">
        <v>0</v>
      </c>
      <c r="AE29" s="41">
        <v>38301.840000000004</v>
      </c>
      <c r="AF29" s="41">
        <v>35065.01</v>
      </c>
      <c r="AG29" s="41">
        <v>3236.83</v>
      </c>
      <c r="AH29" s="41">
        <v>87527.25</v>
      </c>
      <c r="AI29" s="47">
        <v>395220.29</v>
      </c>
      <c r="AJ29" s="41">
        <v>-307693.03999999998</v>
      </c>
      <c r="AK29" s="41">
        <v>639833.86</v>
      </c>
      <c r="AL29" s="41">
        <v>1580881.16</v>
      </c>
      <c r="AM29" s="41">
        <v>-941047.29999999993</v>
      </c>
      <c r="AN29" s="41">
        <v>0</v>
      </c>
      <c r="AO29" s="41">
        <v>87527.25</v>
      </c>
      <c r="AP29" s="41">
        <v>50328.04</v>
      </c>
      <c r="AQ29" s="41">
        <v>37199.21</v>
      </c>
      <c r="AR29" s="41">
        <v>47266.679999999993</v>
      </c>
      <c r="AS29" s="47">
        <v>395220.29</v>
      </c>
      <c r="AT29" s="41">
        <v>-347953.61</v>
      </c>
      <c r="AU29" s="41">
        <v>687100.54</v>
      </c>
      <c r="AV29" s="41">
        <v>1976101.45</v>
      </c>
      <c r="AW29" s="41">
        <v>-1289000.9099999999</v>
      </c>
      <c r="AX29" s="41">
        <v>0</v>
      </c>
      <c r="AY29" s="41">
        <v>47266.679999999993</v>
      </c>
      <c r="AZ29" s="41">
        <v>26255.449999999997</v>
      </c>
      <c r="BA29" s="41">
        <v>21011.23</v>
      </c>
      <c r="BB29" s="41">
        <v>76408.339999999982</v>
      </c>
      <c r="BC29" s="47">
        <v>395220.29</v>
      </c>
      <c r="BD29" s="41">
        <v>-318811.95</v>
      </c>
      <c r="BE29" s="41">
        <v>763508.88</v>
      </c>
      <c r="BF29" s="41">
        <v>2371321.7399999998</v>
      </c>
      <c r="BG29" s="41">
        <v>-1607812.8599999999</v>
      </c>
      <c r="BH29" s="41">
        <v>-0.79999999999999993</v>
      </c>
      <c r="BI29" s="41">
        <v>76409.140000000029</v>
      </c>
      <c r="BJ29" s="41">
        <v>32054.330000000016</v>
      </c>
      <c r="BK29" s="41">
        <v>44354.010000000009</v>
      </c>
      <c r="BL29" s="41">
        <v>324769.11000000004</v>
      </c>
      <c r="BM29" s="47">
        <v>395220.29</v>
      </c>
      <c r="BN29" s="41">
        <v>-70451.179999999935</v>
      </c>
      <c r="BO29" s="41">
        <v>1088277.99</v>
      </c>
      <c r="BP29" s="41">
        <v>2766542.03</v>
      </c>
      <c r="BQ29" s="41">
        <v>-1678264.0399999998</v>
      </c>
      <c r="BR29" s="41">
        <v>-0.88</v>
      </c>
      <c r="BS29" s="41">
        <v>324769.98999999993</v>
      </c>
      <c r="BT29" s="41">
        <v>105339.98</v>
      </c>
      <c r="BU29" s="41">
        <v>219429.13</v>
      </c>
      <c r="BV29" s="41">
        <v>80806.459999999992</v>
      </c>
      <c r="BW29" s="47">
        <v>395220.29</v>
      </c>
      <c r="BX29" s="41">
        <v>-314413.82999999996</v>
      </c>
      <c r="BY29" s="41">
        <v>1169084.4500000002</v>
      </c>
      <c r="BZ29" s="41">
        <v>3161762.32</v>
      </c>
      <c r="CA29" s="41">
        <v>-1992677.8699999996</v>
      </c>
      <c r="CB29" s="41">
        <v>-0.88</v>
      </c>
      <c r="CC29" s="41">
        <v>80807.34</v>
      </c>
      <c r="CD29" s="41">
        <v>34470.789999999994</v>
      </c>
      <c r="CE29" s="41">
        <v>46335.67</v>
      </c>
      <c r="CF29" s="41">
        <v>230027.75999999989</v>
      </c>
      <c r="CG29" s="47">
        <v>395220.29</v>
      </c>
      <c r="CH29" s="41">
        <v>-165192.53000000009</v>
      </c>
      <c r="CI29" s="41">
        <v>1399112.21</v>
      </c>
      <c r="CJ29" s="41">
        <v>3556982.61</v>
      </c>
      <c r="CK29" s="41">
        <v>-2157870.4</v>
      </c>
      <c r="CL29" s="41">
        <v>-0.79999999999999993</v>
      </c>
      <c r="CM29" s="41">
        <v>230028.55999999994</v>
      </c>
      <c r="CN29" s="41">
        <v>72736.099999999962</v>
      </c>
      <c r="CO29" s="41">
        <v>157291.66000000003</v>
      </c>
      <c r="CP29" s="41">
        <v>3903694.399999999</v>
      </c>
      <c r="CQ29" s="47">
        <v>395220.29</v>
      </c>
      <c r="CR29" s="41">
        <v>3508474.1099999989</v>
      </c>
      <c r="CS29" s="41">
        <v>5302806.6099999985</v>
      </c>
      <c r="CT29" s="41">
        <v>3952202.9</v>
      </c>
      <c r="CU29" s="41">
        <v>1350603.7099999986</v>
      </c>
      <c r="CV29" s="41">
        <v>-0.96</v>
      </c>
      <c r="CW29" s="41">
        <v>3903695.36</v>
      </c>
      <c r="CX29" s="41">
        <v>1148686.0299999993</v>
      </c>
      <c r="CY29" s="41">
        <v>2755008.3699999996</v>
      </c>
      <c r="CZ29" s="41">
        <v>90484.60000000002</v>
      </c>
      <c r="DA29" s="47">
        <v>395220.29</v>
      </c>
      <c r="DB29" s="41">
        <v>-304735.68999999994</v>
      </c>
      <c r="DC29" s="41">
        <v>5393291.209999999</v>
      </c>
      <c r="DD29" s="41">
        <v>4347423.1899999995</v>
      </c>
      <c r="DE29" s="41">
        <v>1045868.0199999996</v>
      </c>
      <c r="DF29" s="41">
        <v>-0.71999999999999986</v>
      </c>
      <c r="DG29" s="41">
        <v>90485.319999999992</v>
      </c>
      <c r="DH29" s="41">
        <v>34806.040000000015</v>
      </c>
      <c r="DI29" s="41">
        <v>55678.559999999998</v>
      </c>
      <c r="DJ29" s="41">
        <v>4237544.5100000007</v>
      </c>
      <c r="DK29" s="47">
        <v>395220.03</v>
      </c>
      <c r="DL29" s="41">
        <v>3842324.4800000004</v>
      </c>
      <c r="DM29" s="41">
        <v>9630835.7199999988</v>
      </c>
      <c r="DN29" s="41">
        <v>4742643.22</v>
      </c>
      <c r="DO29" s="41">
        <v>4888192.4999999991</v>
      </c>
      <c r="DP29" s="41">
        <v>-0.79999999999999993</v>
      </c>
      <c r="DQ29" s="41">
        <v>4237545.3099999977</v>
      </c>
      <c r="DR29" s="41">
        <v>1243575.159999999</v>
      </c>
      <c r="DS29" s="41">
        <v>2993969.3499999982</v>
      </c>
      <c r="DT29" s="40">
        <v>9630835.7199999988</v>
      </c>
      <c r="DU29" s="46">
        <v>4742643.22</v>
      </c>
      <c r="DV29" s="40">
        <v>4888192.4999999991</v>
      </c>
      <c r="DW29" s="40">
        <v>9630835.7200000323</v>
      </c>
      <c r="DX29" s="40">
        <v>4742643.2200000007</v>
      </c>
      <c r="DY29" s="40">
        <v>4888192.5000000317</v>
      </c>
      <c r="DZ29" s="40">
        <v>-5.84</v>
      </c>
      <c r="EA29" s="40">
        <v>9630841.5599999987</v>
      </c>
      <c r="EB29" s="40">
        <v>3009999.2399999984</v>
      </c>
      <c r="EC29" s="40">
        <v>6620836.4799999986</v>
      </c>
      <c r="ED29" s="41">
        <f t="shared" si="0"/>
        <v>687100.54</v>
      </c>
      <c r="EE29" s="41">
        <f t="shared" si="1"/>
        <v>1976101.45</v>
      </c>
    </row>
    <row r="30" spans="1:135" x14ac:dyDescent="0.4">
      <c r="A30" s="43" t="s">
        <v>202</v>
      </c>
      <c r="B30" s="43" t="s">
        <v>267</v>
      </c>
      <c r="C30" s="42" t="s">
        <v>283</v>
      </c>
      <c r="D30" s="41">
        <v>15602.58</v>
      </c>
      <c r="E30" s="47">
        <v>33516.239999999998</v>
      </c>
      <c r="F30" s="41">
        <v>-17913.659999999996</v>
      </c>
      <c r="G30" s="41">
        <v>15602.58</v>
      </c>
      <c r="H30" s="41">
        <v>33516.239999999998</v>
      </c>
      <c r="I30" s="41">
        <v>-17913.659999999996</v>
      </c>
      <c r="J30" s="41">
        <v>0</v>
      </c>
      <c r="K30" s="41">
        <v>15602.58</v>
      </c>
      <c r="L30" s="41">
        <v>15602.58</v>
      </c>
      <c r="M30" s="41">
        <v>0</v>
      </c>
      <c r="N30" s="41">
        <v>85036.239999999991</v>
      </c>
      <c r="O30" s="47">
        <v>33516.239999999998</v>
      </c>
      <c r="P30" s="41">
        <v>51519.999999999993</v>
      </c>
      <c r="Q30" s="41">
        <v>100638.81999999999</v>
      </c>
      <c r="R30" s="41">
        <v>67032.479999999996</v>
      </c>
      <c r="S30" s="41">
        <v>33606.339999999997</v>
      </c>
      <c r="T30" s="41">
        <v>0</v>
      </c>
      <c r="U30" s="41">
        <v>85036.239999999991</v>
      </c>
      <c r="V30" s="41">
        <v>41388.589999999997</v>
      </c>
      <c r="W30" s="41">
        <v>43647.65</v>
      </c>
      <c r="X30" s="41">
        <v>23394.650000000005</v>
      </c>
      <c r="Y30" s="47">
        <v>33516.239999999998</v>
      </c>
      <c r="Z30" s="41">
        <v>-10121.589999999993</v>
      </c>
      <c r="AA30" s="41">
        <v>124033.47</v>
      </c>
      <c r="AB30" s="41">
        <v>100548.72</v>
      </c>
      <c r="AC30" s="41">
        <v>23484.75</v>
      </c>
      <c r="AD30" s="41">
        <v>0</v>
      </c>
      <c r="AE30" s="41">
        <v>23394.650000000005</v>
      </c>
      <c r="AF30" s="41">
        <v>20586.140000000003</v>
      </c>
      <c r="AG30" s="41">
        <v>2808.5099999999998</v>
      </c>
      <c r="AH30" s="41">
        <v>39211.660000000003</v>
      </c>
      <c r="AI30" s="47">
        <v>33516.239999999998</v>
      </c>
      <c r="AJ30" s="41">
        <v>5695.4200000000055</v>
      </c>
      <c r="AK30" s="41">
        <v>163245.13</v>
      </c>
      <c r="AL30" s="41">
        <v>134064.95999999999</v>
      </c>
      <c r="AM30" s="41">
        <v>29180.170000000013</v>
      </c>
      <c r="AN30" s="41">
        <v>0</v>
      </c>
      <c r="AO30" s="41">
        <v>39211.660000000003</v>
      </c>
      <c r="AP30" s="41">
        <v>23028.13</v>
      </c>
      <c r="AQ30" s="41">
        <v>16183.53</v>
      </c>
      <c r="AR30" s="41">
        <v>27307.680000000004</v>
      </c>
      <c r="AS30" s="47">
        <v>33516.239999999998</v>
      </c>
      <c r="AT30" s="41">
        <v>-6208.559999999994</v>
      </c>
      <c r="AU30" s="41">
        <v>190552.81</v>
      </c>
      <c r="AV30" s="41">
        <v>167581.19999999998</v>
      </c>
      <c r="AW30" s="41">
        <v>22971.610000000015</v>
      </c>
      <c r="AX30" s="41">
        <v>0</v>
      </c>
      <c r="AY30" s="41">
        <v>27307.680000000004</v>
      </c>
      <c r="AZ30" s="41">
        <v>23258.640000000003</v>
      </c>
      <c r="BA30" s="41">
        <v>4049.04</v>
      </c>
      <c r="BB30" s="41">
        <v>26487.56</v>
      </c>
      <c r="BC30" s="47">
        <v>33516.239999999998</v>
      </c>
      <c r="BD30" s="41">
        <v>-7028.6799999999967</v>
      </c>
      <c r="BE30" s="41">
        <v>217040.37</v>
      </c>
      <c r="BF30" s="41">
        <v>201097.43999999997</v>
      </c>
      <c r="BG30" s="41">
        <v>15942.930000000022</v>
      </c>
      <c r="BH30" s="41">
        <v>0</v>
      </c>
      <c r="BI30" s="41">
        <v>26487.56</v>
      </c>
      <c r="BJ30" s="41">
        <v>16017.93</v>
      </c>
      <c r="BK30" s="41">
        <v>10469.629999999999</v>
      </c>
      <c r="BL30" s="41">
        <v>29071.68</v>
      </c>
      <c r="BM30" s="47">
        <v>33516.239999999998</v>
      </c>
      <c r="BN30" s="41">
        <v>-4444.5599999999977</v>
      </c>
      <c r="BO30" s="41">
        <v>246112.05</v>
      </c>
      <c r="BP30" s="41">
        <v>234613.67999999996</v>
      </c>
      <c r="BQ30" s="41">
        <v>11498.370000000024</v>
      </c>
      <c r="BR30" s="41">
        <v>0</v>
      </c>
      <c r="BS30" s="41">
        <v>29071.68</v>
      </c>
      <c r="BT30" s="41">
        <v>16646.66</v>
      </c>
      <c r="BU30" s="41">
        <v>12425.02</v>
      </c>
      <c r="BV30" s="41">
        <v>29071.68</v>
      </c>
      <c r="BW30" s="47">
        <v>33516.239999999998</v>
      </c>
      <c r="BX30" s="41">
        <v>-4444.5599999999977</v>
      </c>
      <c r="BY30" s="41">
        <v>275183.73</v>
      </c>
      <c r="BZ30" s="41">
        <v>268129.91999999998</v>
      </c>
      <c r="CA30" s="41">
        <v>7053.8099999999977</v>
      </c>
      <c r="CB30" s="41">
        <v>0</v>
      </c>
      <c r="CC30" s="41">
        <v>29071.68</v>
      </c>
      <c r="CD30" s="41">
        <v>16646.66</v>
      </c>
      <c r="CE30" s="41">
        <v>12425.02</v>
      </c>
      <c r="CF30" s="41">
        <v>29028.13</v>
      </c>
      <c r="CG30" s="47">
        <v>33516.239999999998</v>
      </c>
      <c r="CH30" s="41">
        <v>-4488.1099999999969</v>
      </c>
      <c r="CI30" s="41">
        <v>304211.86</v>
      </c>
      <c r="CJ30" s="41">
        <v>301646.15999999997</v>
      </c>
      <c r="CK30" s="41">
        <v>2565.7000000000116</v>
      </c>
      <c r="CL30" s="41">
        <v>0</v>
      </c>
      <c r="CM30" s="41">
        <v>29028.13</v>
      </c>
      <c r="CN30" s="41">
        <v>16636.07</v>
      </c>
      <c r="CO30" s="41">
        <v>12392.060000000001</v>
      </c>
      <c r="CP30" s="41">
        <v>29182.829999999998</v>
      </c>
      <c r="CQ30" s="47">
        <v>33516.239999999998</v>
      </c>
      <c r="CR30" s="41">
        <v>-4333.41</v>
      </c>
      <c r="CS30" s="41">
        <v>333394.69</v>
      </c>
      <c r="CT30" s="41">
        <v>335162.39999999997</v>
      </c>
      <c r="CU30" s="41">
        <v>-1767.7099999999627</v>
      </c>
      <c r="CV30" s="41">
        <v>0</v>
      </c>
      <c r="CW30" s="41">
        <v>29182.829999999998</v>
      </c>
      <c r="CX30" s="41">
        <v>16673.71</v>
      </c>
      <c r="CY30" s="41">
        <v>12509.12</v>
      </c>
      <c r="CZ30" s="41">
        <v>23489.11</v>
      </c>
      <c r="DA30" s="47">
        <v>33516.239999999998</v>
      </c>
      <c r="DB30" s="41">
        <v>-10027.129999999997</v>
      </c>
      <c r="DC30" s="41">
        <v>356883.80000000005</v>
      </c>
      <c r="DD30" s="41">
        <v>368678.63999999996</v>
      </c>
      <c r="DE30" s="41">
        <v>-11794.839999999909</v>
      </c>
      <c r="DF30" s="41">
        <v>0</v>
      </c>
      <c r="DG30" s="41">
        <v>23489.11</v>
      </c>
      <c r="DH30" s="41">
        <v>15288.38</v>
      </c>
      <c r="DI30" s="41">
        <v>8200.73</v>
      </c>
      <c r="DJ30" s="41">
        <v>23762.510000000002</v>
      </c>
      <c r="DK30" s="47">
        <v>33516.22</v>
      </c>
      <c r="DL30" s="41">
        <v>-9753.7099999999991</v>
      </c>
      <c r="DM30" s="41">
        <v>380646.31000000006</v>
      </c>
      <c r="DN30" s="41">
        <v>402194.85999999993</v>
      </c>
      <c r="DO30" s="41">
        <v>-21548.549999999872</v>
      </c>
      <c r="DP30" s="41">
        <v>0</v>
      </c>
      <c r="DQ30" s="41">
        <v>23762.510000000002</v>
      </c>
      <c r="DR30" s="41">
        <v>15354.9</v>
      </c>
      <c r="DS30" s="41">
        <v>8407.61</v>
      </c>
      <c r="DT30" s="40">
        <v>380646.31000000006</v>
      </c>
      <c r="DU30" s="46">
        <v>402194.85999999993</v>
      </c>
      <c r="DV30" s="40">
        <v>-21548.549999999872</v>
      </c>
      <c r="DW30" s="40">
        <v>380646.31000000006</v>
      </c>
      <c r="DX30" s="40">
        <v>402194.86000000022</v>
      </c>
      <c r="DY30" s="40">
        <v>-21548.550000000163</v>
      </c>
      <c r="DZ30" s="40">
        <v>0</v>
      </c>
      <c r="EA30" s="40">
        <v>380646.31000000006</v>
      </c>
      <c r="EB30" s="40">
        <v>237128.39</v>
      </c>
      <c r="EC30" s="40">
        <v>143517.91999999998</v>
      </c>
      <c r="ED30" s="41">
        <f t="shared" si="0"/>
        <v>190552.81</v>
      </c>
      <c r="EE30" s="41">
        <f t="shared" si="1"/>
        <v>167581.19999999998</v>
      </c>
    </row>
    <row r="31" spans="1:135" x14ac:dyDescent="0.4">
      <c r="A31" s="43" t="s">
        <v>204</v>
      </c>
      <c r="B31" s="43" t="s">
        <v>268</v>
      </c>
      <c r="C31" s="42" t="s">
        <v>286</v>
      </c>
      <c r="D31" s="41">
        <v>24248.26</v>
      </c>
      <c r="E31" s="47">
        <v>762084.6</v>
      </c>
      <c r="F31" s="41">
        <v>-737836.34</v>
      </c>
      <c r="G31" s="41">
        <v>24248.26</v>
      </c>
      <c r="H31" s="41">
        <v>762084.6</v>
      </c>
      <c r="I31" s="41">
        <v>-737836.34</v>
      </c>
      <c r="J31" s="41">
        <v>0</v>
      </c>
      <c r="K31" s="41">
        <v>24248.26</v>
      </c>
      <c r="L31" s="41">
        <v>24038.059999999998</v>
      </c>
      <c r="M31" s="41">
        <v>210.2</v>
      </c>
      <c r="N31" s="41">
        <v>496659.60000000003</v>
      </c>
      <c r="O31" s="47">
        <v>762084.6</v>
      </c>
      <c r="P31" s="41">
        <v>-265424.99999999994</v>
      </c>
      <c r="Q31" s="41">
        <v>520907.86000000004</v>
      </c>
      <c r="R31" s="41">
        <v>1524169.2</v>
      </c>
      <c r="S31" s="41">
        <v>-1003261.3399999999</v>
      </c>
      <c r="T31" s="41">
        <v>0</v>
      </c>
      <c r="U31" s="41">
        <v>496659.60000000003</v>
      </c>
      <c r="V31" s="41">
        <v>177474.63</v>
      </c>
      <c r="W31" s="41">
        <v>319184.96999999997</v>
      </c>
      <c r="X31" s="41">
        <v>110766.55</v>
      </c>
      <c r="Y31" s="47">
        <v>762084.6</v>
      </c>
      <c r="Z31" s="41">
        <v>-651318.04999999993</v>
      </c>
      <c r="AA31" s="41">
        <v>631674.41</v>
      </c>
      <c r="AB31" s="41">
        <v>2286253.7999999998</v>
      </c>
      <c r="AC31" s="41">
        <v>-1654579.3899999997</v>
      </c>
      <c r="AD31" s="41">
        <v>0</v>
      </c>
      <c r="AE31" s="41">
        <v>110766.55</v>
      </c>
      <c r="AF31" s="41">
        <v>45049.83</v>
      </c>
      <c r="AG31" s="41">
        <v>65716.72</v>
      </c>
      <c r="AH31" s="41">
        <v>100188.25</v>
      </c>
      <c r="AI31" s="47">
        <v>762084.6</v>
      </c>
      <c r="AJ31" s="41">
        <v>-661896.35</v>
      </c>
      <c r="AK31" s="41">
        <v>731862.66</v>
      </c>
      <c r="AL31" s="41">
        <v>3048338.4</v>
      </c>
      <c r="AM31" s="41">
        <v>-2316475.7399999998</v>
      </c>
      <c r="AN31" s="41">
        <v>0</v>
      </c>
      <c r="AO31" s="41">
        <v>100188.25</v>
      </c>
      <c r="AP31" s="41">
        <v>45871.08</v>
      </c>
      <c r="AQ31" s="41">
        <v>54317.17</v>
      </c>
      <c r="AR31" s="41">
        <v>70151.45</v>
      </c>
      <c r="AS31" s="47">
        <v>762084.6</v>
      </c>
      <c r="AT31" s="41">
        <v>-691933.15</v>
      </c>
      <c r="AU31" s="41">
        <v>802014.11</v>
      </c>
      <c r="AV31" s="41">
        <v>3810423</v>
      </c>
      <c r="AW31" s="41">
        <v>-3008408.89</v>
      </c>
      <c r="AX31" s="41">
        <v>0</v>
      </c>
      <c r="AY31" s="41">
        <v>70151.45</v>
      </c>
      <c r="AZ31" s="41">
        <v>51045.4</v>
      </c>
      <c r="BA31" s="41">
        <v>19106.05</v>
      </c>
      <c r="BB31" s="41">
        <v>83536.700000000012</v>
      </c>
      <c r="BC31" s="47">
        <v>762084.6</v>
      </c>
      <c r="BD31" s="41">
        <v>-678547.89999999991</v>
      </c>
      <c r="BE31" s="41">
        <v>885550.81</v>
      </c>
      <c r="BF31" s="41">
        <v>4572507.5999999996</v>
      </c>
      <c r="BG31" s="41">
        <v>-3686956.7899999996</v>
      </c>
      <c r="BH31" s="41">
        <v>0</v>
      </c>
      <c r="BI31" s="41">
        <v>83536.700000000012</v>
      </c>
      <c r="BJ31" s="41">
        <v>33488.380000000005</v>
      </c>
      <c r="BK31" s="41">
        <v>50048.32</v>
      </c>
      <c r="BL31" s="41">
        <v>3750403.5100000002</v>
      </c>
      <c r="BM31" s="47">
        <v>762084.6</v>
      </c>
      <c r="BN31" s="41">
        <v>2988318.91</v>
      </c>
      <c r="BO31" s="41">
        <v>4635954.32</v>
      </c>
      <c r="BP31" s="41">
        <v>5334592.1999999993</v>
      </c>
      <c r="BQ31" s="41">
        <v>-698637.87999999896</v>
      </c>
      <c r="BR31" s="41">
        <v>0</v>
      </c>
      <c r="BS31" s="41">
        <v>3750403.5100000002</v>
      </c>
      <c r="BT31" s="41">
        <v>1103795.99</v>
      </c>
      <c r="BU31" s="41">
        <v>2646607.5200000005</v>
      </c>
      <c r="BV31" s="41">
        <v>160041.04999999996</v>
      </c>
      <c r="BW31" s="47">
        <v>762084.6</v>
      </c>
      <c r="BX31" s="41">
        <v>-602043.55000000005</v>
      </c>
      <c r="BY31" s="41">
        <v>4795995.37</v>
      </c>
      <c r="BZ31" s="41">
        <v>6096676.7999999989</v>
      </c>
      <c r="CA31" s="41">
        <v>-1300681.4299999988</v>
      </c>
      <c r="CB31" s="41">
        <v>0</v>
      </c>
      <c r="CC31" s="41">
        <v>160041.04999999996</v>
      </c>
      <c r="CD31" s="41">
        <v>52102.400000000001</v>
      </c>
      <c r="CE31" s="41">
        <v>107938.65</v>
      </c>
      <c r="CF31" s="41">
        <v>570398.29</v>
      </c>
      <c r="CG31" s="47">
        <v>762084.6</v>
      </c>
      <c r="CH31" s="41">
        <v>-191686.30999999994</v>
      </c>
      <c r="CI31" s="41">
        <v>5366393.6600000011</v>
      </c>
      <c r="CJ31" s="41">
        <v>6858761.3999999985</v>
      </c>
      <c r="CK31" s="41">
        <v>-1492367.7399999974</v>
      </c>
      <c r="CL31" s="41">
        <v>0</v>
      </c>
      <c r="CM31" s="41">
        <v>570398.29</v>
      </c>
      <c r="CN31" s="41">
        <v>151945.24</v>
      </c>
      <c r="CO31" s="41">
        <v>418453.04999999987</v>
      </c>
      <c r="CP31" s="41">
        <v>242833.40999999997</v>
      </c>
      <c r="CQ31" s="47">
        <v>762084.6</v>
      </c>
      <c r="CR31" s="41">
        <v>-519251.19</v>
      </c>
      <c r="CS31" s="41">
        <v>5609227.0700000003</v>
      </c>
      <c r="CT31" s="41">
        <v>7620845.9999999981</v>
      </c>
      <c r="CU31" s="41">
        <v>-2011618.9299999978</v>
      </c>
      <c r="CV31" s="41">
        <v>0</v>
      </c>
      <c r="CW31" s="41">
        <v>242833.40999999997</v>
      </c>
      <c r="CX31" s="41">
        <v>72246.39</v>
      </c>
      <c r="CY31" s="41">
        <v>170587.02000000002</v>
      </c>
      <c r="CZ31" s="41">
        <v>251807.18999999992</v>
      </c>
      <c r="DA31" s="47">
        <v>762084.6</v>
      </c>
      <c r="DB31" s="41">
        <v>-510277.41000000003</v>
      </c>
      <c r="DC31" s="41">
        <v>5861034.2600000007</v>
      </c>
      <c r="DD31" s="41">
        <v>8382930.5999999978</v>
      </c>
      <c r="DE31" s="41">
        <v>-2521896.3399999971</v>
      </c>
      <c r="DF31" s="41">
        <v>0</v>
      </c>
      <c r="DG31" s="41">
        <v>251807.18999999992</v>
      </c>
      <c r="DH31" s="41">
        <v>88789.75</v>
      </c>
      <c r="DI31" s="41">
        <v>163017.43999999994</v>
      </c>
      <c r="DJ31" s="41">
        <v>3431728.0399999996</v>
      </c>
      <c r="DK31" s="47">
        <v>762084.12</v>
      </c>
      <c r="DL31" s="41">
        <v>2669643.9199999995</v>
      </c>
      <c r="DM31" s="41">
        <v>9292762.2999999989</v>
      </c>
      <c r="DN31" s="41">
        <v>9145014.7199999988</v>
      </c>
      <c r="DO31" s="41">
        <v>147747.58000000007</v>
      </c>
      <c r="DP31" s="41">
        <v>0</v>
      </c>
      <c r="DQ31" s="41">
        <v>3431728.0399999996</v>
      </c>
      <c r="DR31" s="41">
        <v>1009226.9099999999</v>
      </c>
      <c r="DS31" s="41">
        <v>2422501.13</v>
      </c>
      <c r="DT31" s="40">
        <v>9292762.2999999989</v>
      </c>
      <c r="DU31" s="46">
        <v>9145014.7199999988</v>
      </c>
      <c r="DV31" s="40">
        <v>147747.58000000007</v>
      </c>
      <c r="DW31" s="40">
        <v>9292762.2999999989</v>
      </c>
      <c r="DX31" s="40">
        <v>9145014.7200000007</v>
      </c>
      <c r="DY31" s="40">
        <v>147747.57999999821</v>
      </c>
      <c r="DZ31" s="40">
        <v>0</v>
      </c>
      <c r="EA31" s="40">
        <v>9292762.2999999989</v>
      </c>
      <c r="EB31" s="40">
        <v>2855074.0599999996</v>
      </c>
      <c r="EC31" s="40">
        <v>6437688.2400000012</v>
      </c>
      <c r="ED31" s="41">
        <f t="shared" si="0"/>
        <v>802014.11</v>
      </c>
      <c r="EE31" s="41">
        <f t="shared" si="1"/>
        <v>3810423</v>
      </c>
    </row>
    <row r="32" spans="1:135" x14ac:dyDescent="0.4">
      <c r="A32" s="43" t="s">
        <v>206</v>
      </c>
      <c r="B32" s="43" t="s">
        <v>269</v>
      </c>
      <c r="C32" s="42" t="s">
        <v>284</v>
      </c>
      <c r="D32" s="41">
        <v>63691.05</v>
      </c>
      <c r="E32" s="47">
        <v>117190.83</v>
      </c>
      <c r="F32" s="41">
        <v>-53499.78</v>
      </c>
      <c r="G32" s="41">
        <v>63691.05</v>
      </c>
      <c r="H32" s="41">
        <v>117190.83</v>
      </c>
      <c r="I32" s="41">
        <v>-53499.78</v>
      </c>
      <c r="J32" s="41">
        <v>0</v>
      </c>
      <c r="K32" s="41">
        <v>63691.05</v>
      </c>
      <c r="L32" s="41">
        <v>44403.15</v>
      </c>
      <c r="M32" s="41">
        <v>19287.900000000001</v>
      </c>
      <c r="N32" s="41">
        <v>88151.8</v>
      </c>
      <c r="O32" s="47">
        <v>117190.83</v>
      </c>
      <c r="P32" s="41">
        <v>-29039.03</v>
      </c>
      <c r="Q32" s="41">
        <v>151842.85</v>
      </c>
      <c r="R32" s="41">
        <v>234381.66</v>
      </c>
      <c r="S32" s="41">
        <v>-82538.81</v>
      </c>
      <c r="T32" s="41">
        <v>0</v>
      </c>
      <c r="U32" s="41">
        <v>88151.8</v>
      </c>
      <c r="V32" s="41">
        <v>42191.8</v>
      </c>
      <c r="W32" s="41">
        <v>45960</v>
      </c>
      <c r="X32" s="41">
        <v>23935.600000000002</v>
      </c>
      <c r="Y32" s="47">
        <v>117190.83</v>
      </c>
      <c r="Z32" s="41">
        <v>-93255.23</v>
      </c>
      <c r="AA32" s="41">
        <v>175778.45</v>
      </c>
      <c r="AB32" s="41">
        <v>351572.49</v>
      </c>
      <c r="AC32" s="41">
        <v>-175794.03999999998</v>
      </c>
      <c r="AD32" s="41">
        <v>0</v>
      </c>
      <c r="AE32" s="41">
        <v>23935.600000000002</v>
      </c>
      <c r="AF32" s="41">
        <v>21577.33</v>
      </c>
      <c r="AG32" s="41">
        <v>2358.27</v>
      </c>
      <c r="AH32" s="41">
        <v>41394.44</v>
      </c>
      <c r="AI32" s="47">
        <v>117190.83</v>
      </c>
      <c r="AJ32" s="41">
        <v>-75796.39</v>
      </c>
      <c r="AK32" s="41">
        <v>217172.89</v>
      </c>
      <c r="AL32" s="41">
        <v>468763.32</v>
      </c>
      <c r="AM32" s="41">
        <v>-251590.43</v>
      </c>
      <c r="AN32" s="41">
        <v>0</v>
      </c>
      <c r="AO32" s="41">
        <v>41394.44</v>
      </c>
      <c r="AP32" s="41">
        <v>26415.33</v>
      </c>
      <c r="AQ32" s="41">
        <v>14979.11</v>
      </c>
      <c r="AR32" s="41">
        <v>43805.02</v>
      </c>
      <c r="AS32" s="47">
        <v>117190.83</v>
      </c>
      <c r="AT32" s="41">
        <v>-73385.81</v>
      </c>
      <c r="AU32" s="41">
        <v>260977.91</v>
      </c>
      <c r="AV32" s="41">
        <v>585954.15</v>
      </c>
      <c r="AW32" s="41">
        <v>-324976.24</v>
      </c>
      <c r="AX32" s="41">
        <v>0</v>
      </c>
      <c r="AY32" s="41">
        <v>43805.02</v>
      </c>
      <c r="AZ32" s="41">
        <v>22914.26</v>
      </c>
      <c r="BA32" s="41">
        <v>20890.759999999998</v>
      </c>
      <c r="BB32" s="41">
        <v>22527.03</v>
      </c>
      <c r="BC32" s="47">
        <v>117190.83</v>
      </c>
      <c r="BD32" s="41">
        <v>-94663.8</v>
      </c>
      <c r="BE32" s="41">
        <v>283504.94</v>
      </c>
      <c r="BF32" s="41">
        <v>703144.98</v>
      </c>
      <c r="BG32" s="41">
        <v>-419640.04</v>
      </c>
      <c r="BH32" s="41">
        <v>0</v>
      </c>
      <c r="BI32" s="41">
        <v>22527.03</v>
      </c>
      <c r="BJ32" s="41">
        <v>15522.91</v>
      </c>
      <c r="BK32" s="41">
        <v>7004.119999999999</v>
      </c>
      <c r="BL32" s="41">
        <v>23164.640000000003</v>
      </c>
      <c r="BM32" s="47">
        <v>117190.83</v>
      </c>
      <c r="BN32" s="41">
        <v>-94026.19</v>
      </c>
      <c r="BO32" s="41">
        <v>306669.58</v>
      </c>
      <c r="BP32" s="41">
        <v>820335.80999999994</v>
      </c>
      <c r="BQ32" s="41">
        <v>-513666.22999999992</v>
      </c>
      <c r="BR32" s="41">
        <v>0</v>
      </c>
      <c r="BS32" s="41">
        <v>23164.640000000003</v>
      </c>
      <c r="BT32" s="41">
        <v>17497.13</v>
      </c>
      <c r="BU32" s="41">
        <v>5667.51</v>
      </c>
      <c r="BV32" s="41">
        <v>21645.98</v>
      </c>
      <c r="BW32" s="47">
        <v>117190.83</v>
      </c>
      <c r="BX32" s="41">
        <v>-95544.85</v>
      </c>
      <c r="BY32" s="41">
        <v>328315.56</v>
      </c>
      <c r="BZ32" s="41">
        <v>937526.6399999999</v>
      </c>
      <c r="CA32" s="41">
        <v>-609211.07999999984</v>
      </c>
      <c r="CB32" s="41">
        <v>0</v>
      </c>
      <c r="CC32" s="41">
        <v>21645.98</v>
      </c>
      <c r="CD32" s="41">
        <v>17127.64</v>
      </c>
      <c r="CE32" s="41">
        <v>4518.34</v>
      </c>
      <c r="CF32" s="41">
        <v>18627.71</v>
      </c>
      <c r="CG32" s="47">
        <v>117190.83</v>
      </c>
      <c r="CH32" s="41">
        <v>-98563.12</v>
      </c>
      <c r="CI32" s="41">
        <v>346943.27</v>
      </c>
      <c r="CJ32" s="41">
        <v>1054717.47</v>
      </c>
      <c r="CK32" s="41">
        <v>-707774.2</v>
      </c>
      <c r="CL32" s="41">
        <v>0</v>
      </c>
      <c r="CM32" s="41">
        <v>18627.71</v>
      </c>
      <c r="CN32" s="41">
        <v>15315</v>
      </c>
      <c r="CO32" s="41">
        <v>3312.71</v>
      </c>
      <c r="CP32" s="41">
        <v>297043.02</v>
      </c>
      <c r="CQ32" s="47">
        <v>117190.83</v>
      </c>
      <c r="CR32" s="41">
        <v>179852.19</v>
      </c>
      <c r="CS32" s="41">
        <v>643986.29</v>
      </c>
      <c r="CT32" s="41">
        <v>1171908.3</v>
      </c>
      <c r="CU32" s="41">
        <v>-527922.01</v>
      </c>
      <c r="CV32" s="41">
        <v>0</v>
      </c>
      <c r="CW32" s="41">
        <v>297043.02</v>
      </c>
      <c r="CX32" s="41">
        <v>97897.02</v>
      </c>
      <c r="CY32" s="41">
        <v>199146</v>
      </c>
      <c r="CZ32" s="41">
        <v>17082.900000000001</v>
      </c>
      <c r="DA32" s="47">
        <v>117190.83</v>
      </c>
      <c r="DB32" s="41">
        <v>-100107.93</v>
      </c>
      <c r="DC32" s="41">
        <v>661069.19000000006</v>
      </c>
      <c r="DD32" s="41">
        <v>1289099.1300000001</v>
      </c>
      <c r="DE32" s="41">
        <v>-628029.94000000006</v>
      </c>
      <c r="DF32" s="41">
        <v>0</v>
      </c>
      <c r="DG32" s="41">
        <v>17082.900000000001</v>
      </c>
      <c r="DH32" s="41">
        <v>14400</v>
      </c>
      <c r="DI32" s="41">
        <v>2682.8999999999996</v>
      </c>
      <c r="DJ32" s="41">
        <v>3730066.17</v>
      </c>
      <c r="DK32" s="47">
        <v>117190.75</v>
      </c>
      <c r="DL32" s="41">
        <v>3612875.42</v>
      </c>
      <c r="DM32" s="41">
        <v>4391135.3600000003</v>
      </c>
      <c r="DN32" s="41">
        <v>1406289.8800000001</v>
      </c>
      <c r="DO32" s="41">
        <v>2984845.4800000004</v>
      </c>
      <c r="DP32" s="41">
        <v>0</v>
      </c>
      <c r="DQ32" s="41">
        <v>3730066.17</v>
      </c>
      <c r="DR32" s="41">
        <v>1096984.52</v>
      </c>
      <c r="DS32" s="41">
        <v>2633081.65</v>
      </c>
      <c r="DT32" s="40">
        <v>4391135.3600000003</v>
      </c>
      <c r="DU32" s="46">
        <v>1406289.8800000001</v>
      </c>
      <c r="DV32" s="40">
        <v>2984845.4800000004</v>
      </c>
      <c r="DW32" s="40">
        <v>4391135.3600000003</v>
      </c>
      <c r="DX32" s="40">
        <v>1406289.8800000001</v>
      </c>
      <c r="DY32" s="40">
        <v>2984845.4800000004</v>
      </c>
      <c r="DZ32" s="40">
        <v>0</v>
      </c>
      <c r="EA32" s="40">
        <v>4391135.3600000003</v>
      </c>
      <c r="EB32" s="40">
        <v>1432246.0899999999</v>
      </c>
      <c r="EC32" s="40">
        <v>2958889.27</v>
      </c>
      <c r="ED32" s="41">
        <f t="shared" si="0"/>
        <v>260977.91</v>
      </c>
      <c r="EE32" s="41">
        <f t="shared" si="1"/>
        <v>585954.15</v>
      </c>
    </row>
    <row r="33" spans="1:135" x14ac:dyDescent="0.4">
      <c r="A33" s="43" t="s">
        <v>208</v>
      </c>
      <c r="B33" s="43" t="s">
        <v>270</v>
      </c>
      <c r="C33" s="42" t="s">
        <v>283</v>
      </c>
      <c r="D33" s="41">
        <v>52108.979999999996</v>
      </c>
      <c r="E33" s="47">
        <v>442820.59</v>
      </c>
      <c r="F33" s="41">
        <v>-390711.61000000004</v>
      </c>
      <c r="G33" s="41">
        <v>52108.979999999996</v>
      </c>
      <c r="H33" s="41">
        <v>442820.59</v>
      </c>
      <c r="I33" s="41">
        <v>-390711.61000000004</v>
      </c>
      <c r="J33" s="41">
        <v>0</v>
      </c>
      <c r="K33" s="41">
        <v>52108.979999999996</v>
      </c>
      <c r="L33" s="41">
        <v>52108.979999999996</v>
      </c>
      <c r="M33" s="41">
        <v>0</v>
      </c>
      <c r="N33" s="41">
        <v>558053.97</v>
      </c>
      <c r="O33" s="47">
        <v>442820.59</v>
      </c>
      <c r="P33" s="41">
        <v>115233.37999999995</v>
      </c>
      <c r="Q33" s="41">
        <v>610162.94999999995</v>
      </c>
      <c r="R33" s="41">
        <v>885641.18</v>
      </c>
      <c r="S33" s="41">
        <v>-275478.2300000001</v>
      </c>
      <c r="T33" s="41">
        <v>0</v>
      </c>
      <c r="U33" s="41">
        <v>558053.97</v>
      </c>
      <c r="V33" s="41">
        <v>203611.50000000003</v>
      </c>
      <c r="W33" s="41">
        <v>354442.47</v>
      </c>
      <c r="X33" s="41">
        <v>61880.58</v>
      </c>
      <c r="Y33" s="47">
        <v>442820.59</v>
      </c>
      <c r="Z33" s="41">
        <v>-380940.01</v>
      </c>
      <c r="AA33" s="41">
        <v>672043.52999999991</v>
      </c>
      <c r="AB33" s="41">
        <v>1328461.77</v>
      </c>
      <c r="AC33" s="41">
        <v>-656418.24000000011</v>
      </c>
      <c r="AD33" s="41">
        <v>0</v>
      </c>
      <c r="AE33" s="41">
        <v>61880.58</v>
      </c>
      <c r="AF33" s="41">
        <v>40390.840000000004</v>
      </c>
      <c r="AG33" s="41">
        <v>21489.74</v>
      </c>
      <c r="AH33" s="41">
        <v>123458.26999999999</v>
      </c>
      <c r="AI33" s="47">
        <v>442820.59</v>
      </c>
      <c r="AJ33" s="41">
        <v>-319362.32000000007</v>
      </c>
      <c r="AK33" s="41">
        <v>795501.79999999993</v>
      </c>
      <c r="AL33" s="41">
        <v>1771282.36</v>
      </c>
      <c r="AM33" s="41">
        <v>-975780.56000000017</v>
      </c>
      <c r="AN33" s="41">
        <v>0</v>
      </c>
      <c r="AO33" s="41">
        <v>123458.26999999999</v>
      </c>
      <c r="AP33" s="41">
        <v>56419</v>
      </c>
      <c r="AQ33" s="41">
        <v>67039.26999999999</v>
      </c>
      <c r="AR33" s="41">
        <v>56735.53</v>
      </c>
      <c r="AS33" s="47">
        <v>442820.59</v>
      </c>
      <c r="AT33" s="41">
        <v>-386085.06000000006</v>
      </c>
      <c r="AU33" s="41">
        <v>852237.33</v>
      </c>
      <c r="AV33" s="41">
        <v>2214102.9500000002</v>
      </c>
      <c r="AW33" s="41">
        <v>-1361865.62</v>
      </c>
      <c r="AX33" s="41">
        <v>0</v>
      </c>
      <c r="AY33" s="41">
        <v>56735.53</v>
      </c>
      <c r="AZ33" s="41">
        <v>41144.22</v>
      </c>
      <c r="BA33" s="41">
        <v>15591.31</v>
      </c>
      <c r="BB33" s="41">
        <v>50289.80000000001</v>
      </c>
      <c r="BC33" s="47">
        <v>442820.59</v>
      </c>
      <c r="BD33" s="41">
        <v>-392530.79000000004</v>
      </c>
      <c r="BE33" s="41">
        <v>902527.13</v>
      </c>
      <c r="BF33" s="41">
        <v>2656923.54</v>
      </c>
      <c r="BG33" s="41">
        <v>-1754396.4100000001</v>
      </c>
      <c r="BH33" s="41">
        <v>0</v>
      </c>
      <c r="BI33" s="41">
        <v>50289.80000000001</v>
      </c>
      <c r="BJ33" s="41">
        <v>32579.16</v>
      </c>
      <c r="BK33" s="41">
        <v>17710.64</v>
      </c>
      <c r="BL33" s="41">
        <v>43826.080000000002</v>
      </c>
      <c r="BM33" s="47">
        <v>442820.59</v>
      </c>
      <c r="BN33" s="41">
        <v>-398994.51</v>
      </c>
      <c r="BO33" s="41">
        <v>946353.21</v>
      </c>
      <c r="BP33" s="41">
        <v>3099744.13</v>
      </c>
      <c r="BQ33" s="41">
        <v>-2153390.92</v>
      </c>
      <c r="BR33" s="41">
        <v>0</v>
      </c>
      <c r="BS33" s="41">
        <v>43826.080000000002</v>
      </c>
      <c r="BT33" s="41">
        <v>31006.49</v>
      </c>
      <c r="BU33" s="41">
        <v>12819.59</v>
      </c>
      <c r="BV33" s="41">
        <v>42777.87</v>
      </c>
      <c r="BW33" s="47">
        <v>442820.59</v>
      </c>
      <c r="BX33" s="41">
        <v>-400042.72000000003</v>
      </c>
      <c r="BY33" s="41">
        <v>989131.08</v>
      </c>
      <c r="BZ33" s="41">
        <v>3542564.7199999997</v>
      </c>
      <c r="CA33" s="41">
        <v>-2553433.6399999997</v>
      </c>
      <c r="CB33" s="41">
        <v>0</v>
      </c>
      <c r="CC33" s="41">
        <v>42777.87</v>
      </c>
      <c r="CD33" s="41">
        <v>30751.45</v>
      </c>
      <c r="CE33" s="41">
        <v>12026.42</v>
      </c>
      <c r="CF33" s="41">
        <v>38337.009999999995</v>
      </c>
      <c r="CG33" s="47">
        <v>442820.59</v>
      </c>
      <c r="CH33" s="41">
        <v>-404483.58</v>
      </c>
      <c r="CI33" s="41">
        <v>1027468.09</v>
      </c>
      <c r="CJ33" s="41">
        <v>3985385.3099999996</v>
      </c>
      <c r="CK33" s="41">
        <v>-2957917.2199999997</v>
      </c>
      <c r="CL33" s="41">
        <v>0</v>
      </c>
      <c r="CM33" s="41">
        <v>38337.009999999995</v>
      </c>
      <c r="CN33" s="41">
        <v>29670.959999999999</v>
      </c>
      <c r="CO33" s="41">
        <v>8666.0499999999993</v>
      </c>
      <c r="CP33" s="41">
        <v>4670523.32</v>
      </c>
      <c r="CQ33" s="47">
        <v>442820.59</v>
      </c>
      <c r="CR33" s="41">
        <v>4227702.7300000004</v>
      </c>
      <c r="CS33" s="41">
        <v>5697991.4100000001</v>
      </c>
      <c r="CT33" s="41">
        <v>4428205.8999999994</v>
      </c>
      <c r="CU33" s="41">
        <v>1269785.5100000007</v>
      </c>
      <c r="CV33" s="41">
        <v>0</v>
      </c>
      <c r="CW33" s="41">
        <v>4670523.32</v>
      </c>
      <c r="CX33" s="41">
        <v>1378947.0899999999</v>
      </c>
      <c r="CY33" s="41">
        <v>3291576.23</v>
      </c>
      <c r="CZ33" s="41">
        <v>38337.980000000003</v>
      </c>
      <c r="DA33" s="47">
        <v>442820.59</v>
      </c>
      <c r="DB33" s="41">
        <v>-404482.61000000004</v>
      </c>
      <c r="DC33" s="41">
        <v>5736329.3900000006</v>
      </c>
      <c r="DD33" s="41">
        <v>4871026.4899999993</v>
      </c>
      <c r="DE33" s="41">
        <v>865302.9000000013</v>
      </c>
      <c r="DF33" s="41">
        <v>0</v>
      </c>
      <c r="DG33" s="41">
        <v>38337.980000000003</v>
      </c>
      <c r="DH33" s="41">
        <v>29671.200000000001</v>
      </c>
      <c r="DI33" s="41">
        <v>8666.7800000000007</v>
      </c>
      <c r="DJ33" s="41">
        <v>38533.839999999997</v>
      </c>
      <c r="DK33" s="47">
        <v>442820.31</v>
      </c>
      <c r="DL33" s="41">
        <v>-404286.47</v>
      </c>
      <c r="DM33" s="41">
        <v>5774863.2300000004</v>
      </c>
      <c r="DN33" s="41">
        <v>5313846.7999999989</v>
      </c>
      <c r="DO33" s="41">
        <v>461016.43000000156</v>
      </c>
      <c r="DP33" s="41">
        <v>0</v>
      </c>
      <c r="DQ33" s="41">
        <v>38533.839999999997</v>
      </c>
      <c r="DR33" s="41">
        <v>29718.85</v>
      </c>
      <c r="DS33" s="41">
        <v>8814.99</v>
      </c>
      <c r="DT33" s="40">
        <v>5774863.2300000004</v>
      </c>
      <c r="DU33" s="46">
        <v>5313846.7999999989</v>
      </c>
      <c r="DV33" s="40">
        <v>461016.43000000156</v>
      </c>
      <c r="DW33" s="40">
        <v>5774863.2299999995</v>
      </c>
      <c r="DX33" s="40">
        <v>5313846.8000000007</v>
      </c>
      <c r="DY33" s="40">
        <v>461016.42999999877</v>
      </c>
      <c r="DZ33" s="40">
        <v>0</v>
      </c>
      <c r="EA33" s="40">
        <v>5774863.2300000004</v>
      </c>
      <c r="EB33" s="40">
        <v>1956019.74</v>
      </c>
      <c r="EC33" s="40">
        <v>3818843.49</v>
      </c>
      <c r="ED33" s="41">
        <f t="shared" si="0"/>
        <v>852237.33</v>
      </c>
      <c r="EE33" s="41">
        <f t="shared" si="1"/>
        <v>2214102.9500000002</v>
      </c>
    </row>
    <row r="34" spans="1:135" x14ac:dyDescent="0.4">
      <c r="A34" s="43" t="s">
        <v>210</v>
      </c>
      <c r="B34" s="43" t="s">
        <v>287</v>
      </c>
      <c r="C34" s="42" t="s">
        <v>262</v>
      </c>
      <c r="D34" s="41">
        <v>2967.62</v>
      </c>
      <c r="E34" s="47">
        <v>26644.03</v>
      </c>
      <c r="F34" s="41">
        <v>-23676.41</v>
      </c>
      <c r="G34" s="41">
        <v>2967.62</v>
      </c>
      <c r="H34" s="41">
        <v>26644.03</v>
      </c>
      <c r="I34" s="41">
        <v>-23676.41</v>
      </c>
      <c r="J34" s="41">
        <v>0</v>
      </c>
      <c r="K34" s="41">
        <v>2967.62</v>
      </c>
      <c r="L34" s="41">
        <v>771.22</v>
      </c>
      <c r="M34" s="41">
        <v>2196.4</v>
      </c>
      <c r="N34" s="41">
        <v>48343.009999999995</v>
      </c>
      <c r="O34" s="47">
        <v>26644.03</v>
      </c>
      <c r="P34" s="41">
        <v>21698.979999999996</v>
      </c>
      <c r="Q34" s="41">
        <v>51310.63</v>
      </c>
      <c r="R34" s="41">
        <v>53288.06</v>
      </c>
      <c r="S34" s="41">
        <v>-1977.4300000000003</v>
      </c>
      <c r="T34" s="41">
        <v>0</v>
      </c>
      <c r="U34" s="41">
        <v>48343.009999999995</v>
      </c>
      <c r="V34" s="41">
        <v>16960.68</v>
      </c>
      <c r="W34" s="41">
        <v>31382.329999999994</v>
      </c>
      <c r="X34" s="41">
        <v>1716.4599999999998</v>
      </c>
      <c r="Y34" s="47">
        <v>26644.03</v>
      </c>
      <c r="Z34" s="41">
        <v>-24927.57</v>
      </c>
      <c r="AA34" s="41">
        <v>53027.09</v>
      </c>
      <c r="AB34" s="41">
        <v>79932.09</v>
      </c>
      <c r="AC34" s="41">
        <v>-26905</v>
      </c>
      <c r="AD34" s="41">
        <v>0</v>
      </c>
      <c r="AE34" s="41">
        <v>1716.4599999999998</v>
      </c>
      <c r="AF34" s="41">
        <v>1277.1799999999998</v>
      </c>
      <c r="AG34" s="41">
        <v>439.28</v>
      </c>
      <c r="AH34" s="41">
        <v>14815.200000000003</v>
      </c>
      <c r="AI34" s="47">
        <v>26644.03</v>
      </c>
      <c r="AJ34" s="41">
        <v>-11828.829999999996</v>
      </c>
      <c r="AK34" s="41">
        <v>67842.289999999994</v>
      </c>
      <c r="AL34" s="41">
        <v>106576.12</v>
      </c>
      <c r="AM34" s="41">
        <v>-38733.83</v>
      </c>
      <c r="AN34" s="41">
        <v>0</v>
      </c>
      <c r="AO34" s="41">
        <v>14815.200000000003</v>
      </c>
      <c r="AP34" s="41">
        <v>4167.6000000000013</v>
      </c>
      <c r="AQ34" s="41">
        <v>10647.6</v>
      </c>
      <c r="AR34" s="41">
        <v>60181.440000000002</v>
      </c>
      <c r="AS34" s="47">
        <v>26644.03</v>
      </c>
      <c r="AT34" s="41">
        <v>33537.410000000003</v>
      </c>
      <c r="AU34" s="41">
        <v>128023.73</v>
      </c>
      <c r="AV34" s="41">
        <v>133220.15</v>
      </c>
      <c r="AW34" s="41">
        <v>-5196.4199999999983</v>
      </c>
      <c r="AX34" s="41">
        <v>0</v>
      </c>
      <c r="AY34" s="41">
        <v>60181.440000000002</v>
      </c>
      <c r="AZ34" s="41">
        <v>17812.840000000004</v>
      </c>
      <c r="BA34" s="41">
        <v>42368.6</v>
      </c>
      <c r="BB34" s="41">
        <v>28954.930000000004</v>
      </c>
      <c r="BC34" s="47">
        <v>26644.03</v>
      </c>
      <c r="BD34" s="41">
        <v>2310.9000000000051</v>
      </c>
      <c r="BE34" s="41">
        <v>156978.66</v>
      </c>
      <c r="BF34" s="41">
        <v>159864.18</v>
      </c>
      <c r="BG34" s="41">
        <v>-2885.5199999999895</v>
      </c>
      <c r="BH34" s="41">
        <v>0</v>
      </c>
      <c r="BI34" s="41">
        <v>28954.930000000004</v>
      </c>
      <c r="BJ34" s="41">
        <v>7044.9400000000014</v>
      </c>
      <c r="BK34" s="41">
        <v>21909.989999999998</v>
      </c>
      <c r="BL34" s="41">
        <v>87981.9</v>
      </c>
      <c r="BM34" s="47">
        <v>26644.03</v>
      </c>
      <c r="BN34" s="41">
        <v>61337.869999999995</v>
      </c>
      <c r="BO34" s="41">
        <v>244960.56</v>
      </c>
      <c r="BP34" s="41">
        <v>186508.21</v>
      </c>
      <c r="BQ34" s="41">
        <v>58452.350000000006</v>
      </c>
      <c r="BR34" s="41">
        <v>0</v>
      </c>
      <c r="BS34" s="41">
        <v>87981.9</v>
      </c>
      <c r="BT34" s="41">
        <v>21461.079999999994</v>
      </c>
      <c r="BU34" s="41">
        <v>66520.819999999992</v>
      </c>
      <c r="BV34" s="41">
        <v>83874.080000000016</v>
      </c>
      <c r="BW34" s="47">
        <v>26644.03</v>
      </c>
      <c r="BX34" s="41">
        <v>57230.050000000017</v>
      </c>
      <c r="BY34" s="41">
        <v>328834.64</v>
      </c>
      <c r="BZ34" s="41">
        <v>213152.24</v>
      </c>
      <c r="CA34" s="41">
        <v>115682.40000000002</v>
      </c>
      <c r="CB34" s="41">
        <v>0</v>
      </c>
      <c r="CC34" s="41">
        <v>83874.080000000016</v>
      </c>
      <c r="CD34" s="41">
        <v>20412.550000000007</v>
      </c>
      <c r="CE34" s="41">
        <v>63461.53</v>
      </c>
      <c r="CF34" s="41">
        <v>45364.94</v>
      </c>
      <c r="CG34" s="47">
        <v>26644.03</v>
      </c>
      <c r="CH34" s="41">
        <v>18720.910000000003</v>
      </c>
      <c r="CI34" s="41">
        <v>374199.58</v>
      </c>
      <c r="CJ34" s="41">
        <v>239796.27</v>
      </c>
      <c r="CK34" s="41">
        <v>134403.31000000003</v>
      </c>
      <c r="CL34" s="41">
        <v>0</v>
      </c>
      <c r="CM34" s="41">
        <v>45364.94</v>
      </c>
      <c r="CN34" s="41">
        <v>11037.6</v>
      </c>
      <c r="CO34" s="41">
        <v>34327.340000000004</v>
      </c>
      <c r="CP34" s="41">
        <v>51811.33</v>
      </c>
      <c r="CQ34" s="47">
        <v>26644.03</v>
      </c>
      <c r="CR34" s="41">
        <v>25167.300000000003</v>
      </c>
      <c r="CS34" s="41">
        <v>426010.91</v>
      </c>
      <c r="CT34" s="41">
        <v>266440.3</v>
      </c>
      <c r="CU34" s="41">
        <v>159570.60999999999</v>
      </c>
      <c r="CV34" s="41">
        <v>0</v>
      </c>
      <c r="CW34" s="41">
        <v>51811.33</v>
      </c>
      <c r="CX34" s="41">
        <v>12606.059999999998</v>
      </c>
      <c r="CY34" s="41">
        <v>39205.270000000004</v>
      </c>
      <c r="CZ34" s="41">
        <v>42991.38</v>
      </c>
      <c r="DA34" s="47">
        <v>26644.03</v>
      </c>
      <c r="DB34" s="41">
        <v>16347.349999999999</v>
      </c>
      <c r="DC34" s="41">
        <v>469002.29</v>
      </c>
      <c r="DD34" s="41">
        <v>293084.32999999996</v>
      </c>
      <c r="DE34" s="41">
        <v>175917.96000000002</v>
      </c>
      <c r="DF34" s="41">
        <v>0</v>
      </c>
      <c r="DG34" s="41">
        <v>42991.38</v>
      </c>
      <c r="DH34" s="41">
        <v>10460.120000000001</v>
      </c>
      <c r="DI34" s="41">
        <v>32531.259999999995</v>
      </c>
      <c r="DJ34" s="41">
        <v>80167.16</v>
      </c>
      <c r="DK34" s="47">
        <v>26644.020000000004</v>
      </c>
      <c r="DL34" s="41">
        <v>53523.14</v>
      </c>
      <c r="DM34" s="41">
        <v>549169.45000000007</v>
      </c>
      <c r="DN34" s="41">
        <v>319728.35000000009</v>
      </c>
      <c r="DO34" s="41">
        <v>229441.09999999998</v>
      </c>
      <c r="DP34" s="41">
        <v>0</v>
      </c>
      <c r="DQ34" s="41">
        <v>80167.16</v>
      </c>
      <c r="DR34" s="41">
        <v>20742.840000000004</v>
      </c>
      <c r="DS34" s="41">
        <v>59424.320000000014</v>
      </c>
      <c r="DT34" s="40">
        <v>549169.45000000007</v>
      </c>
      <c r="DU34" s="46">
        <v>319728.35000000009</v>
      </c>
      <c r="DV34" s="40">
        <v>229441.09999999998</v>
      </c>
      <c r="DW34" s="40">
        <v>549169.45000000007</v>
      </c>
      <c r="DX34" s="40">
        <v>319728.34999999998</v>
      </c>
      <c r="DY34" s="40">
        <v>229441.10000000009</v>
      </c>
      <c r="DZ34" s="40">
        <v>0</v>
      </c>
      <c r="EA34" s="40">
        <v>549169.45000000007</v>
      </c>
      <c r="EB34" s="40">
        <v>144754.71000000002</v>
      </c>
      <c r="EC34" s="40">
        <v>404414.74</v>
      </c>
      <c r="ED34" s="41">
        <f t="shared" si="0"/>
        <v>128023.73</v>
      </c>
      <c r="EE34" s="41">
        <f t="shared" si="1"/>
        <v>133220.15</v>
      </c>
    </row>
    <row r="35" spans="1:135" x14ac:dyDescent="0.4">
      <c r="A35" s="43" t="s">
        <v>288</v>
      </c>
      <c r="B35" s="43" t="s">
        <v>289</v>
      </c>
      <c r="C35" s="42" t="s">
        <v>236</v>
      </c>
      <c r="D35" s="41"/>
      <c r="E35" s="47">
        <v>106591.63</v>
      </c>
      <c r="F35" s="41">
        <v>-106591.63</v>
      </c>
      <c r="G35" s="41"/>
      <c r="H35" s="41">
        <v>106591.63</v>
      </c>
      <c r="I35" s="41">
        <v>-106591.63</v>
      </c>
      <c r="J35" s="41"/>
      <c r="K35" s="41"/>
      <c r="L35" s="41"/>
      <c r="M35" s="41"/>
      <c r="N35" s="41"/>
      <c r="O35" s="47">
        <v>106591.63</v>
      </c>
      <c r="P35" s="41">
        <v>-106591.63</v>
      </c>
      <c r="Q35" s="41"/>
      <c r="R35" s="41">
        <v>213183.26</v>
      </c>
      <c r="S35" s="41">
        <v>-213183.26</v>
      </c>
      <c r="T35" s="41"/>
      <c r="U35" s="41"/>
      <c r="V35" s="41"/>
      <c r="W35" s="41"/>
      <c r="X35" s="41"/>
      <c r="Y35" s="47">
        <v>106591.63</v>
      </c>
      <c r="Z35" s="41">
        <v>-106591.63</v>
      </c>
      <c r="AA35" s="41"/>
      <c r="AB35" s="41">
        <v>319774.89</v>
      </c>
      <c r="AC35" s="41">
        <v>-319774.89</v>
      </c>
      <c r="AD35" s="41"/>
      <c r="AE35" s="41"/>
      <c r="AF35" s="41"/>
      <c r="AG35" s="41"/>
      <c r="AH35" s="41"/>
      <c r="AI35" s="47">
        <v>106591.63</v>
      </c>
      <c r="AJ35" s="41">
        <v>-106591.63</v>
      </c>
      <c r="AK35" s="41"/>
      <c r="AL35" s="41">
        <v>426366.52</v>
      </c>
      <c r="AM35" s="41">
        <v>-426366.52</v>
      </c>
      <c r="AN35" s="41"/>
      <c r="AO35" s="41"/>
      <c r="AP35" s="41"/>
      <c r="AQ35" s="41"/>
      <c r="AR35" s="41"/>
      <c r="AS35" s="47">
        <v>106591.63</v>
      </c>
      <c r="AT35" s="41">
        <v>-106591.63</v>
      </c>
      <c r="AU35" s="41"/>
      <c r="AV35" s="41">
        <v>532958.15</v>
      </c>
      <c r="AW35" s="41">
        <v>-532958.15</v>
      </c>
      <c r="AX35" s="41"/>
      <c r="AY35" s="41"/>
      <c r="AZ35" s="41"/>
      <c r="BA35" s="41"/>
      <c r="BB35" s="41"/>
      <c r="BC35" s="47">
        <v>106591.63</v>
      </c>
      <c r="BD35" s="41">
        <v>-106591.63</v>
      </c>
      <c r="BE35" s="41"/>
      <c r="BF35" s="41">
        <v>639549.78</v>
      </c>
      <c r="BG35" s="41">
        <v>-639549.78</v>
      </c>
      <c r="BH35" s="41"/>
      <c r="BI35" s="41"/>
      <c r="BJ35" s="41"/>
      <c r="BK35" s="41"/>
      <c r="BL35" s="41"/>
      <c r="BM35" s="47">
        <v>106591.63</v>
      </c>
      <c r="BN35" s="41">
        <v>-106591.63</v>
      </c>
      <c r="BO35" s="41"/>
      <c r="BP35" s="41">
        <v>746141.41</v>
      </c>
      <c r="BQ35" s="41">
        <v>-746141.41</v>
      </c>
      <c r="BR35" s="41"/>
      <c r="BS35" s="41"/>
      <c r="BT35" s="41"/>
      <c r="BU35" s="41"/>
      <c r="BV35" s="41"/>
      <c r="BW35" s="47">
        <v>106591.63</v>
      </c>
      <c r="BX35" s="41">
        <v>-106591.63</v>
      </c>
      <c r="BY35" s="41"/>
      <c r="BZ35" s="41">
        <v>852733.04</v>
      </c>
      <c r="CA35" s="41">
        <v>-852733.04</v>
      </c>
      <c r="CB35" s="41"/>
      <c r="CC35" s="41"/>
      <c r="CD35" s="41"/>
      <c r="CE35" s="41"/>
      <c r="CF35" s="41"/>
      <c r="CG35" s="47">
        <v>106591.63</v>
      </c>
      <c r="CH35" s="41">
        <v>-106591.63</v>
      </c>
      <c r="CI35" s="41"/>
      <c r="CJ35" s="41">
        <v>959324.67</v>
      </c>
      <c r="CK35" s="41">
        <v>-959324.67</v>
      </c>
      <c r="CL35" s="41"/>
      <c r="CM35" s="41"/>
      <c r="CN35" s="41"/>
      <c r="CO35" s="41"/>
      <c r="CP35" s="41"/>
      <c r="CQ35" s="47">
        <v>106591.63</v>
      </c>
      <c r="CR35" s="41">
        <v>-106591.63</v>
      </c>
      <c r="CS35" s="41"/>
      <c r="CT35" s="41">
        <v>1065916.3</v>
      </c>
      <c r="CU35" s="41">
        <v>-1065916.3</v>
      </c>
      <c r="CV35" s="41"/>
      <c r="CW35" s="41"/>
      <c r="CX35" s="41"/>
      <c r="CY35" s="41"/>
      <c r="CZ35" s="41"/>
      <c r="DA35" s="47">
        <v>106591.63</v>
      </c>
      <c r="DB35" s="41">
        <v>-106591.63</v>
      </c>
      <c r="DC35" s="41"/>
      <c r="DD35" s="41">
        <v>1172507.9300000002</v>
      </c>
      <c r="DE35" s="41">
        <v>-1172507.9300000002</v>
      </c>
      <c r="DF35" s="41"/>
      <c r="DG35" s="41"/>
      <c r="DH35" s="41"/>
      <c r="DI35" s="41"/>
      <c r="DJ35" s="41"/>
      <c r="DK35" s="47">
        <v>106591.56</v>
      </c>
      <c r="DL35" s="41">
        <v>-106591.56</v>
      </c>
      <c r="DM35" s="41"/>
      <c r="DN35" s="41">
        <v>1279099.4899999998</v>
      </c>
      <c r="DO35" s="41">
        <v>-1279099.4899999998</v>
      </c>
      <c r="DP35" s="41"/>
      <c r="DQ35" s="41"/>
      <c r="DR35" s="41"/>
      <c r="DS35" s="41"/>
      <c r="DT35" s="40"/>
      <c r="DU35" s="46">
        <v>1279099.4899999998</v>
      </c>
      <c r="DV35" s="40">
        <v>-1279099.4899999998</v>
      </c>
      <c r="DW35" s="40"/>
      <c r="DX35" s="40">
        <v>1279099.49</v>
      </c>
      <c r="DY35" s="40">
        <v>-1279099.49</v>
      </c>
      <c r="DZ35" s="40"/>
      <c r="EA35" s="40"/>
      <c r="EB35" s="40"/>
      <c r="EC35" s="40"/>
      <c r="ED35" s="41">
        <f t="shared" si="0"/>
        <v>0</v>
      </c>
      <c r="EE35" s="41">
        <f t="shared" si="1"/>
        <v>532958.15</v>
      </c>
    </row>
    <row r="36" spans="1:135" x14ac:dyDescent="0.4">
      <c r="A36" s="43" t="s">
        <v>213</v>
      </c>
      <c r="B36" s="43" t="s">
        <v>271</v>
      </c>
      <c r="C36" s="42" t="s">
        <v>284</v>
      </c>
      <c r="D36" s="41">
        <v>1800.0900000000001</v>
      </c>
      <c r="E36" s="47">
        <v>275000</v>
      </c>
      <c r="F36" s="41">
        <v>-273199.90999999997</v>
      </c>
      <c r="G36" s="41">
        <v>1800.0900000000001</v>
      </c>
      <c r="H36" s="41">
        <v>275000</v>
      </c>
      <c r="I36" s="41">
        <v>-273199.90999999997</v>
      </c>
      <c r="J36" s="41">
        <v>0</v>
      </c>
      <c r="K36" s="41">
        <v>1800.0900000000001</v>
      </c>
      <c r="L36" s="41">
        <v>1800.0900000000001</v>
      </c>
      <c r="M36" s="41">
        <v>0</v>
      </c>
      <c r="N36" s="41">
        <v>682182.62000000011</v>
      </c>
      <c r="O36" s="47">
        <v>275000</v>
      </c>
      <c r="P36" s="41">
        <v>407182.62000000011</v>
      </c>
      <c r="Q36" s="41">
        <v>683982.71000000008</v>
      </c>
      <c r="R36" s="41">
        <v>550000</v>
      </c>
      <c r="S36" s="41">
        <v>133982.71000000008</v>
      </c>
      <c r="T36" s="41">
        <v>0</v>
      </c>
      <c r="U36" s="41">
        <v>682182.62000000011</v>
      </c>
      <c r="V36" s="41">
        <v>432015.86000000004</v>
      </c>
      <c r="W36" s="41">
        <v>250166.75999999998</v>
      </c>
      <c r="X36" s="41">
        <v>1338.57</v>
      </c>
      <c r="Y36" s="47">
        <v>275000</v>
      </c>
      <c r="Z36" s="41">
        <v>-273661.43</v>
      </c>
      <c r="AA36" s="41">
        <v>685321.28</v>
      </c>
      <c r="AB36" s="41">
        <v>825000</v>
      </c>
      <c r="AC36" s="41">
        <v>-139678.71999999997</v>
      </c>
      <c r="AD36" s="41">
        <v>0</v>
      </c>
      <c r="AE36" s="41">
        <v>1338.57</v>
      </c>
      <c r="AF36" s="41">
        <v>1338.57</v>
      </c>
      <c r="AG36" s="41">
        <v>0</v>
      </c>
      <c r="AH36" s="41">
        <v>7557.78</v>
      </c>
      <c r="AI36" s="47">
        <v>275000</v>
      </c>
      <c r="AJ36" s="41">
        <v>-267442.21999999997</v>
      </c>
      <c r="AK36" s="41">
        <v>692879.06</v>
      </c>
      <c r="AL36" s="41">
        <v>1100000</v>
      </c>
      <c r="AM36" s="41">
        <v>-407120.93999999994</v>
      </c>
      <c r="AN36" s="41">
        <v>0</v>
      </c>
      <c r="AO36" s="41">
        <v>7557.78</v>
      </c>
      <c r="AP36" s="41">
        <v>5822.08</v>
      </c>
      <c r="AQ36" s="41">
        <v>1735.7</v>
      </c>
      <c r="AR36" s="41">
        <v>32824.200000000004</v>
      </c>
      <c r="AS36" s="47">
        <v>275000</v>
      </c>
      <c r="AT36" s="41">
        <v>-242175.8</v>
      </c>
      <c r="AU36" s="41">
        <v>725703.26</v>
      </c>
      <c r="AV36" s="41">
        <v>1375000</v>
      </c>
      <c r="AW36" s="41">
        <v>-649296.74</v>
      </c>
      <c r="AX36" s="41">
        <v>0</v>
      </c>
      <c r="AY36" s="41">
        <v>32824.200000000004</v>
      </c>
      <c r="AZ36" s="41">
        <v>14805.220000000001</v>
      </c>
      <c r="BA36" s="41">
        <v>18018.98</v>
      </c>
      <c r="BB36" s="41">
        <v>2395.02</v>
      </c>
      <c r="BC36" s="47">
        <v>275000</v>
      </c>
      <c r="BD36" s="41">
        <v>-272604.98</v>
      </c>
      <c r="BE36" s="41">
        <v>728098.28</v>
      </c>
      <c r="BF36" s="41">
        <v>1650000</v>
      </c>
      <c r="BG36" s="41">
        <v>-921901.72</v>
      </c>
      <c r="BH36" s="41">
        <v>0</v>
      </c>
      <c r="BI36" s="41">
        <v>2395.02</v>
      </c>
      <c r="BJ36" s="41">
        <v>1543.47</v>
      </c>
      <c r="BK36" s="41">
        <v>851.55</v>
      </c>
      <c r="BL36" s="41">
        <v>69623.25</v>
      </c>
      <c r="BM36" s="47">
        <v>275000</v>
      </c>
      <c r="BN36" s="41">
        <v>-205376.75</v>
      </c>
      <c r="BO36" s="41">
        <v>797721.53</v>
      </c>
      <c r="BP36" s="41">
        <v>1925000</v>
      </c>
      <c r="BQ36" s="41">
        <v>-1127278.47</v>
      </c>
      <c r="BR36" s="41">
        <v>0</v>
      </c>
      <c r="BS36" s="41">
        <v>69623.25</v>
      </c>
      <c r="BT36" s="41">
        <v>13780.91</v>
      </c>
      <c r="BU36" s="41">
        <v>55842.34</v>
      </c>
      <c r="BV36" s="41">
        <v>77218.06</v>
      </c>
      <c r="BW36" s="47">
        <v>275000</v>
      </c>
      <c r="BX36" s="41">
        <v>-197781.94</v>
      </c>
      <c r="BY36" s="41">
        <v>874939.59000000008</v>
      </c>
      <c r="BZ36" s="41">
        <v>2200000</v>
      </c>
      <c r="CA36" s="41">
        <v>-1325060.4099999999</v>
      </c>
      <c r="CB36" s="41">
        <v>0</v>
      </c>
      <c r="CC36" s="41">
        <v>77218.06</v>
      </c>
      <c r="CD36" s="41">
        <v>15150.820000000002</v>
      </c>
      <c r="CE36" s="41">
        <v>62067.240000000005</v>
      </c>
      <c r="CF36" s="41">
        <v>70902.83</v>
      </c>
      <c r="CG36" s="47">
        <v>275000</v>
      </c>
      <c r="CH36" s="41">
        <v>-204097.16999999998</v>
      </c>
      <c r="CI36" s="41">
        <v>945842.42</v>
      </c>
      <c r="CJ36" s="41">
        <v>2475000</v>
      </c>
      <c r="CK36" s="41">
        <v>-1529157.58</v>
      </c>
      <c r="CL36" s="41">
        <v>0</v>
      </c>
      <c r="CM36" s="41">
        <v>70902.83</v>
      </c>
      <c r="CN36" s="41">
        <v>13900.56</v>
      </c>
      <c r="CO36" s="41">
        <v>57002.27</v>
      </c>
      <c r="CP36" s="41">
        <v>105058.41</v>
      </c>
      <c r="CQ36" s="47">
        <v>275000</v>
      </c>
      <c r="CR36" s="41">
        <v>-169941.59</v>
      </c>
      <c r="CS36" s="41">
        <v>1050900.83</v>
      </c>
      <c r="CT36" s="41">
        <v>2750000</v>
      </c>
      <c r="CU36" s="41">
        <v>-1699099.17</v>
      </c>
      <c r="CV36" s="41">
        <v>0</v>
      </c>
      <c r="CW36" s="41">
        <v>105058.41</v>
      </c>
      <c r="CX36" s="41">
        <v>20228.099999999999</v>
      </c>
      <c r="CY36" s="41">
        <v>84830.31</v>
      </c>
      <c r="CZ36" s="41">
        <v>59003.55</v>
      </c>
      <c r="DA36" s="47">
        <v>275000</v>
      </c>
      <c r="DB36" s="41">
        <v>-215996.45</v>
      </c>
      <c r="DC36" s="41">
        <v>1109904.3799999999</v>
      </c>
      <c r="DD36" s="41">
        <v>3025000</v>
      </c>
      <c r="DE36" s="41">
        <v>-1915095.62</v>
      </c>
      <c r="DF36" s="41">
        <v>0</v>
      </c>
      <c r="DG36" s="41">
        <v>59003.55</v>
      </c>
      <c r="DH36" s="41">
        <v>11698.660000000002</v>
      </c>
      <c r="DI36" s="41">
        <v>47304.89</v>
      </c>
      <c r="DJ36" s="41">
        <v>12736.66</v>
      </c>
      <c r="DK36" s="47">
        <v>275000</v>
      </c>
      <c r="DL36" s="41">
        <v>-262263.34000000003</v>
      </c>
      <c r="DM36" s="41">
        <v>1122641.04</v>
      </c>
      <c r="DN36" s="41">
        <v>3300000</v>
      </c>
      <c r="DO36" s="41">
        <v>-2177358.96</v>
      </c>
      <c r="DP36" s="41">
        <v>0</v>
      </c>
      <c r="DQ36" s="41">
        <v>12736.66</v>
      </c>
      <c r="DR36" s="41">
        <v>3464.42</v>
      </c>
      <c r="DS36" s="41">
        <v>9272.2400000000016</v>
      </c>
      <c r="DT36" s="40">
        <v>1122641.04</v>
      </c>
      <c r="DU36" s="46">
        <v>3300000</v>
      </c>
      <c r="DV36" s="40">
        <v>-2177358.96</v>
      </c>
      <c r="DW36" s="40">
        <v>1122641.04</v>
      </c>
      <c r="DX36" s="40">
        <v>3300000</v>
      </c>
      <c r="DY36" s="40">
        <v>-2177358.96</v>
      </c>
      <c r="DZ36" s="40">
        <v>0</v>
      </c>
      <c r="EA36" s="40">
        <v>1122641.04</v>
      </c>
      <c r="EB36" s="40">
        <v>535548.76000000013</v>
      </c>
      <c r="EC36" s="40">
        <v>587092.28</v>
      </c>
      <c r="ED36" s="41">
        <f t="shared" si="0"/>
        <v>725703.26</v>
      </c>
      <c r="EE36" s="41">
        <f t="shared" si="1"/>
        <v>1375000</v>
      </c>
    </row>
    <row r="37" spans="1:135" x14ac:dyDescent="0.4">
      <c r="A37" s="43" t="s">
        <v>215</v>
      </c>
      <c r="B37" s="43" t="s">
        <v>290</v>
      </c>
      <c r="C37" s="42" t="s">
        <v>262</v>
      </c>
      <c r="D37" s="41"/>
      <c r="E37" s="47"/>
      <c r="F37" s="41"/>
      <c r="G37" s="41"/>
      <c r="H37" s="41"/>
      <c r="I37" s="41"/>
      <c r="J37" s="41"/>
      <c r="K37" s="41"/>
      <c r="L37" s="41"/>
      <c r="M37" s="41"/>
      <c r="N37" s="41">
        <v>75116.56</v>
      </c>
      <c r="O37" s="47"/>
      <c r="P37" s="41">
        <v>75116.56</v>
      </c>
      <c r="Q37" s="41">
        <v>75116.56</v>
      </c>
      <c r="R37" s="41"/>
      <c r="S37" s="41">
        <v>75116.56</v>
      </c>
      <c r="T37" s="41">
        <v>0</v>
      </c>
      <c r="U37" s="41">
        <v>75116.56</v>
      </c>
      <c r="V37" s="41">
        <v>47456.22</v>
      </c>
      <c r="W37" s="41">
        <v>27660.339999999997</v>
      </c>
      <c r="X37" s="41">
        <v>975.81</v>
      </c>
      <c r="Y37" s="47"/>
      <c r="Z37" s="41">
        <v>975.81</v>
      </c>
      <c r="AA37" s="41">
        <v>76092.37</v>
      </c>
      <c r="AB37" s="41"/>
      <c r="AC37" s="41">
        <v>76092.37</v>
      </c>
      <c r="AD37" s="41">
        <v>0</v>
      </c>
      <c r="AE37" s="41">
        <v>975.81</v>
      </c>
      <c r="AF37" s="41">
        <v>975.81</v>
      </c>
      <c r="AG37" s="41">
        <v>0</v>
      </c>
      <c r="AH37" s="41">
        <v>7859.36</v>
      </c>
      <c r="AI37" s="47"/>
      <c r="AJ37" s="41">
        <v>7859.36</v>
      </c>
      <c r="AK37" s="41">
        <v>83951.73</v>
      </c>
      <c r="AL37" s="41"/>
      <c r="AM37" s="41">
        <v>83951.73</v>
      </c>
      <c r="AN37" s="41">
        <v>0</v>
      </c>
      <c r="AO37" s="41">
        <v>7859.36</v>
      </c>
      <c r="AP37" s="41">
        <v>7859.36</v>
      </c>
      <c r="AQ37" s="41">
        <v>0</v>
      </c>
      <c r="AR37" s="41"/>
      <c r="AS37" s="47"/>
      <c r="AT37" s="41"/>
      <c r="AU37" s="41">
        <v>83951.73</v>
      </c>
      <c r="AV37" s="41"/>
      <c r="AW37" s="41">
        <v>83951.73</v>
      </c>
      <c r="AX37" s="41"/>
      <c r="AY37" s="41"/>
      <c r="AZ37" s="41"/>
      <c r="BA37" s="41"/>
      <c r="BB37" s="41">
        <v>5104.0300000000007</v>
      </c>
      <c r="BC37" s="47"/>
      <c r="BD37" s="41">
        <v>5104.0300000000007</v>
      </c>
      <c r="BE37" s="41">
        <v>89055.76</v>
      </c>
      <c r="BF37" s="41"/>
      <c r="BG37" s="41">
        <v>89055.76</v>
      </c>
      <c r="BH37" s="41">
        <v>0</v>
      </c>
      <c r="BI37" s="41">
        <v>5104.0300000000007</v>
      </c>
      <c r="BJ37" s="41">
        <v>920.64</v>
      </c>
      <c r="BK37" s="41">
        <v>4183.3900000000003</v>
      </c>
      <c r="BL37" s="41">
        <v>5110.9800000000005</v>
      </c>
      <c r="BM37" s="47"/>
      <c r="BN37" s="41">
        <v>5110.9800000000005</v>
      </c>
      <c r="BO37" s="41">
        <v>94166.739999999991</v>
      </c>
      <c r="BP37" s="41"/>
      <c r="BQ37" s="41">
        <v>94166.739999999991</v>
      </c>
      <c r="BR37" s="41">
        <v>0</v>
      </c>
      <c r="BS37" s="41">
        <v>5110.9800000000005</v>
      </c>
      <c r="BT37" s="41">
        <v>927.59</v>
      </c>
      <c r="BU37" s="41">
        <v>4183.3900000000003</v>
      </c>
      <c r="BV37" s="41">
        <v>5104.72</v>
      </c>
      <c r="BW37" s="47"/>
      <c r="BX37" s="41">
        <v>5104.72</v>
      </c>
      <c r="BY37" s="41">
        <v>99271.459999999992</v>
      </c>
      <c r="BZ37" s="41"/>
      <c r="CA37" s="41">
        <v>99271.459999999992</v>
      </c>
      <c r="CB37" s="41">
        <v>0</v>
      </c>
      <c r="CC37" s="41">
        <v>5104.72</v>
      </c>
      <c r="CD37" s="41">
        <v>921.33000000000015</v>
      </c>
      <c r="CE37" s="41">
        <v>4183.3900000000003</v>
      </c>
      <c r="CF37" s="41"/>
      <c r="CG37" s="47"/>
      <c r="CH37" s="41"/>
      <c r="CI37" s="41">
        <v>99271.459999999992</v>
      </c>
      <c r="CJ37" s="41"/>
      <c r="CK37" s="41">
        <v>99271.459999999992</v>
      </c>
      <c r="CL37" s="41"/>
      <c r="CM37" s="41"/>
      <c r="CN37" s="41"/>
      <c r="CO37" s="41"/>
      <c r="CP37" s="41"/>
      <c r="CQ37" s="47"/>
      <c r="CR37" s="41"/>
      <c r="CS37" s="41">
        <v>99271.459999999992</v>
      </c>
      <c r="CT37" s="41"/>
      <c r="CU37" s="41">
        <v>99271.459999999992</v>
      </c>
      <c r="CV37" s="41"/>
      <c r="CW37" s="41"/>
      <c r="CX37" s="41"/>
      <c r="CY37" s="41"/>
      <c r="CZ37" s="41">
        <v>2022.8600000000001</v>
      </c>
      <c r="DA37" s="47"/>
      <c r="DB37" s="41">
        <v>2022.8600000000001</v>
      </c>
      <c r="DC37" s="41">
        <v>101294.32</v>
      </c>
      <c r="DD37" s="41"/>
      <c r="DE37" s="41">
        <v>101294.32</v>
      </c>
      <c r="DF37" s="41">
        <v>0</v>
      </c>
      <c r="DG37" s="41">
        <v>2022.8600000000001</v>
      </c>
      <c r="DH37" s="41">
        <v>364.87</v>
      </c>
      <c r="DI37" s="41">
        <v>1657.99</v>
      </c>
      <c r="DJ37" s="41">
        <v>2235.81</v>
      </c>
      <c r="DK37" s="47"/>
      <c r="DL37" s="41">
        <v>2235.81</v>
      </c>
      <c r="DM37" s="41">
        <v>103530.13</v>
      </c>
      <c r="DN37" s="41"/>
      <c r="DO37" s="41">
        <v>103530.13</v>
      </c>
      <c r="DP37" s="41">
        <v>0</v>
      </c>
      <c r="DQ37" s="41">
        <v>2235.81</v>
      </c>
      <c r="DR37" s="41">
        <v>403.29</v>
      </c>
      <c r="DS37" s="41">
        <v>1832.52</v>
      </c>
      <c r="DT37" s="40">
        <v>103530.13</v>
      </c>
      <c r="DU37" s="46"/>
      <c r="DV37" s="40">
        <v>103530.13</v>
      </c>
      <c r="DW37" s="40">
        <v>103530.12999999999</v>
      </c>
      <c r="DX37" s="40"/>
      <c r="DY37" s="40">
        <v>103530.12999999999</v>
      </c>
      <c r="DZ37" s="40">
        <v>0</v>
      </c>
      <c r="EA37" s="40">
        <v>103530.13</v>
      </c>
      <c r="EB37" s="40">
        <v>59829.11</v>
      </c>
      <c r="EC37" s="40">
        <v>43701.02</v>
      </c>
      <c r="ED37" s="41">
        <f t="shared" si="0"/>
        <v>83951.73</v>
      </c>
      <c r="EE37" s="41">
        <f t="shared" si="1"/>
        <v>0</v>
      </c>
    </row>
    <row r="38" spans="1:135" x14ac:dyDescent="0.4">
      <c r="ED38" s="41">
        <f>SUM(ED3:ED37)</f>
        <v>17521437.600000001</v>
      </c>
      <c r="EE38" s="41">
        <f>SUM(EE3:EE37)</f>
        <v>41657872.25</v>
      </c>
    </row>
    <row r="39" spans="1:135" x14ac:dyDescent="0.4">
      <c r="A39" s="39" t="s">
        <v>291</v>
      </c>
    </row>
  </sheetData>
  <mergeCells count="14">
    <mergeCell ref="A1:C1"/>
    <mergeCell ref="D1:M1"/>
    <mergeCell ref="N1:W1"/>
    <mergeCell ref="X1:AG1"/>
    <mergeCell ref="AH1:AQ1"/>
    <mergeCell ref="CP1:CY1"/>
    <mergeCell ref="CZ1:DI1"/>
    <mergeCell ref="DJ1:DS1"/>
    <mergeCell ref="DT1:EC1"/>
    <mergeCell ref="AR1:BA1"/>
    <mergeCell ref="BB1:BK1"/>
    <mergeCell ref="BL1:BU1"/>
    <mergeCell ref="BV1:CE1"/>
    <mergeCell ref="CF1:CO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593E0-D682-4ED1-B87C-DEFCBC585E29}">
  <sheetPr codeName="Sheet2"/>
  <dimension ref="A1:E14"/>
  <sheetViews>
    <sheetView zoomScale="75" zoomScaleNormal="75" workbookViewId="0">
      <selection activeCell="B14" sqref="B14"/>
    </sheetView>
  </sheetViews>
  <sheetFormatPr defaultColWidth="8.84375" defaultRowHeight="14.6" x14ac:dyDescent="0.4"/>
  <cols>
    <col min="1" max="1" width="22.15234375" customWidth="1"/>
    <col min="2" max="2" width="38.84375" customWidth="1"/>
  </cols>
  <sheetData>
    <row r="1" spans="1:5" ht="15" thickBot="1" x14ac:dyDescent="0.45"/>
    <row r="2" spans="1:5" ht="87.9" thickBot="1" x14ac:dyDescent="0.45">
      <c r="A2" s="2" t="s">
        <v>4</v>
      </c>
      <c r="B2" s="3" t="s">
        <v>292</v>
      </c>
      <c r="C2" s="3" t="s">
        <v>293</v>
      </c>
      <c r="D2" s="3" t="s">
        <v>294</v>
      </c>
      <c r="E2" s="4" t="s">
        <v>295</v>
      </c>
    </row>
    <row r="3" spans="1:5" ht="15" thickBot="1" x14ac:dyDescent="0.45">
      <c r="A3" s="5"/>
      <c r="B3" s="6"/>
      <c r="C3" s="6"/>
      <c r="D3" s="6"/>
      <c r="E3" s="7"/>
    </row>
    <row r="4" spans="1:5" ht="15" thickBot="1" x14ac:dyDescent="0.45">
      <c r="A4" s="8"/>
      <c r="B4" s="1"/>
      <c r="C4" s="1"/>
      <c r="D4" s="1"/>
      <c r="E4" s="9"/>
    </row>
    <row r="5" spans="1:5" ht="15" thickBot="1" x14ac:dyDescent="0.45">
      <c r="A5" s="5"/>
      <c r="B5" s="6"/>
      <c r="C5" s="6"/>
      <c r="D5" s="6"/>
      <c r="E5" s="7"/>
    </row>
    <row r="6" spans="1:5" ht="15" thickBot="1" x14ac:dyDescent="0.45">
      <c r="A6" s="8"/>
      <c r="B6" s="1"/>
      <c r="C6" s="1"/>
      <c r="D6" s="1"/>
      <c r="E6" s="9"/>
    </row>
    <row r="7" spans="1:5" ht="15" thickBot="1" x14ac:dyDescent="0.45">
      <c r="A7" s="5"/>
      <c r="B7" s="6"/>
      <c r="C7" s="6"/>
      <c r="D7" s="6"/>
      <c r="E7" s="7"/>
    </row>
    <row r="8" spans="1:5" ht="15" thickBot="1" x14ac:dyDescent="0.45">
      <c r="A8" s="8"/>
      <c r="B8" s="1"/>
      <c r="C8" s="1"/>
      <c r="D8" s="1"/>
      <c r="E8" s="9"/>
    </row>
    <row r="9" spans="1:5" ht="15" thickBot="1" x14ac:dyDescent="0.45">
      <c r="A9" s="5"/>
      <c r="B9" s="6"/>
      <c r="C9" s="6"/>
      <c r="D9" s="6"/>
      <c r="E9" s="7"/>
    </row>
    <row r="10" spans="1:5" ht="15" thickBot="1" x14ac:dyDescent="0.45">
      <c r="A10" s="8"/>
      <c r="B10" s="1"/>
      <c r="C10" s="1"/>
      <c r="D10" s="1"/>
      <c r="E10" s="9"/>
    </row>
    <row r="11" spans="1:5" ht="15" thickBot="1" x14ac:dyDescent="0.45">
      <c r="A11" s="10"/>
      <c r="B11" s="11"/>
      <c r="C11" s="113"/>
      <c r="D11" s="114"/>
      <c r="E11" s="12"/>
    </row>
    <row r="13" spans="1:5" x14ac:dyDescent="0.4">
      <c r="A13" s="13"/>
    </row>
    <row r="14" spans="1:5" x14ac:dyDescent="0.4">
      <c r="A14" s="14"/>
      <c r="B14" s="15"/>
    </row>
  </sheetData>
  <mergeCells count="1">
    <mergeCell ref="C11:D11"/>
  </mergeCells>
  <hyperlinks>
    <hyperlink ref="E2" location="_ftn1" display="_ftn1" xr:uid="{9B45BCDE-F2B8-43C9-9059-790B317CBA66}"/>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a325559-d129-4e4f-8cdb-215ee2b573a9">
      <UserInfo>
        <DisplayName>LOPEZ PANTOJA, FERNANDO</DisplayName>
        <AccountId>78</AccountId>
        <AccountType/>
      </UserInfo>
    </SharedWithUsers>
    <TaxCatchAll xmlns="1a325559-d129-4e4f-8cdb-215ee2b573a9" xsi:nil="true"/>
    <lcf76f155ced4ddcb4097134ff3c332f xmlns="9a57d563-182c-444b-b824-a45e69ba16d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FFAC89B14B6AA42B4871FB53E66C8B1" ma:contentTypeVersion="16" ma:contentTypeDescription="Create a new document." ma:contentTypeScope="" ma:versionID="df361c773f4f0cf0d39fa1caef01e3e3">
  <xsd:schema xmlns:xsd="http://www.w3.org/2001/XMLSchema" xmlns:xs="http://www.w3.org/2001/XMLSchema" xmlns:p="http://schemas.microsoft.com/office/2006/metadata/properties" xmlns:ns2="9a57d563-182c-444b-b824-a45e69ba16de" xmlns:ns3="1a325559-d129-4e4f-8cdb-215ee2b573a9" targetNamespace="http://schemas.microsoft.com/office/2006/metadata/properties" ma:root="true" ma:fieldsID="87d757bb9cb269495b8ce05e3f49c226" ns2:_="" ns3:_="">
    <xsd:import namespace="9a57d563-182c-444b-b824-a45e69ba16de"/>
    <xsd:import namespace="1a325559-d129-4e4f-8cdb-215ee2b573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57d563-182c-444b-b824-a45e69ba16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4e374b-9a04-4d73-a251-4ce1ae2c835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325559-d129-4e4f-8cdb-215ee2b573a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360409d-d6a1-4802-ae51-140ffba406c3}" ma:internalName="TaxCatchAll" ma:showField="CatchAllData" ma:web="1a325559-d129-4e4f-8cdb-215ee2b573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5B5210-D9A6-463D-9219-3C1D7868B339}">
  <ds:schemaRefs>
    <ds:schemaRef ds:uri="http://schemas.microsoft.com/sharepoint/v3/contenttype/forms"/>
  </ds:schemaRefs>
</ds:datastoreItem>
</file>

<file path=customXml/itemProps2.xml><?xml version="1.0" encoding="utf-8"?>
<ds:datastoreItem xmlns:ds="http://schemas.openxmlformats.org/officeDocument/2006/customXml" ds:itemID="{2F12E53D-CD1E-4E42-9191-E5F91FDD7193}">
  <ds:schemaRefs>
    <ds:schemaRef ds:uri="http://schemas.microsoft.com/office/2006/metadata/properties"/>
    <ds:schemaRef ds:uri="http://schemas.microsoft.com/office/infopath/2007/PartnerControls"/>
    <ds:schemaRef ds:uri="1a325559-d129-4e4f-8cdb-215ee2b573a9"/>
    <ds:schemaRef ds:uri="9a57d563-182c-444b-b824-a45e69ba16de"/>
  </ds:schemaRefs>
</ds:datastoreItem>
</file>

<file path=customXml/itemProps3.xml><?xml version="1.0" encoding="utf-8"?>
<ds:datastoreItem xmlns:ds="http://schemas.openxmlformats.org/officeDocument/2006/customXml" ds:itemID="{D9D59043-7A15-47D3-AD34-000529364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57d563-182c-444b-b824-a45e69ba16de"/>
    <ds:schemaRef ds:uri="1a325559-d129-4e4f-8cdb-215ee2b573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vt:lpstr>
      <vt:lpstr>6-20 ISDs P6</vt:lpstr>
      <vt:lpstr>2023 PPR</vt:lpstr>
      <vt:lpstr>2024 5+7 PPR</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Quackenbush, Jim</dc:creator>
  <cp:keywords/>
  <dc:description/>
  <cp:lastModifiedBy>ALAN TROTTA</cp:lastModifiedBy>
  <cp:revision/>
  <dcterms:created xsi:type="dcterms:W3CDTF">2021-06-14T17:51:43Z</dcterms:created>
  <dcterms:modified xsi:type="dcterms:W3CDTF">2025-07-01T11:29:48Z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2021-06-14T17:51:44Z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9d46b8d2-68d5-4405-925b-f65434039e6e</vt:lpwstr>
  </property>
  <property fmtid="{D5CDD505-2E9C-101B-9397-08002B2CF9AE}" pid="8" name="MSIP_Label_6490586b-6766-439a-826f-fa6da183971c_ContentBits">
    <vt:lpwstr>0</vt:lpwstr>
  </property>
  <property fmtid="{D5CDD505-2E9C-101B-9397-08002B2CF9AE}" pid="9" name="eDOCS AutoSave">
    <vt:lpwstr/>
  </property>
  <property fmtid="{D5CDD505-2E9C-101B-9397-08002B2CF9AE}" pid="10" name="_NewReviewCycle">
    <vt:lpwstr/>
  </property>
  <property fmtid="{D5CDD505-2E9C-101B-9397-08002B2CF9AE}" pid="11" name="MSIP_Label_624b1752-a977-4927-b9e6-e48a43684aee_Enabled">
    <vt:lpwstr>true</vt:lpwstr>
  </property>
  <property fmtid="{D5CDD505-2E9C-101B-9397-08002B2CF9AE}" pid="12" name="MSIP_Label_624b1752-a977-4927-b9e6-e48a43684aee_SetDate">
    <vt:lpwstr>2022-06-30T16:37:16Z</vt:lpwstr>
  </property>
  <property fmtid="{D5CDD505-2E9C-101B-9397-08002B2CF9AE}" pid="13" name="MSIP_Label_624b1752-a977-4927-b9e6-e48a43684aee_Method">
    <vt:lpwstr>Privileged</vt:lpwstr>
  </property>
  <property fmtid="{D5CDD505-2E9C-101B-9397-08002B2CF9AE}" pid="14" name="MSIP_Label_624b1752-a977-4927-b9e6-e48a43684aee_Name">
    <vt:lpwstr>Public</vt:lpwstr>
  </property>
  <property fmtid="{D5CDD505-2E9C-101B-9397-08002B2CF9AE}" pid="15" name="MSIP_Label_624b1752-a977-4927-b9e6-e48a43684aee_SiteId">
    <vt:lpwstr>031a09bc-a2bf-44df-888e-4e09355b7a24</vt:lpwstr>
  </property>
  <property fmtid="{D5CDD505-2E9C-101B-9397-08002B2CF9AE}" pid="16" name="MSIP_Label_624b1752-a977-4927-b9e6-e48a43684aee_ActionId">
    <vt:lpwstr>ccebd49d-8acc-4235-9733-9d3fb8f73f61</vt:lpwstr>
  </property>
  <property fmtid="{D5CDD505-2E9C-101B-9397-08002B2CF9AE}" pid="17" name="MSIP_Label_624b1752-a977-4927-b9e6-e48a43684aee_ContentBits">
    <vt:lpwstr>0</vt:lpwstr>
  </property>
  <property fmtid="{D5CDD505-2E9C-101B-9397-08002B2CF9AE}" pid="18" name="ContentTypeId">
    <vt:lpwstr>0x0101008FFAC89B14B6AA42B4871FB53E66C8B1</vt:lpwstr>
  </property>
  <property fmtid="{D5CDD505-2E9C-101B-9397-08002B2CF9AE}" pid="19" name="MediaServiceImageTags">
    <vt:lpwstr/>
  </property>
  <property fmtid="{D5CDD505-2E9C-101B-9397-08002B2CF9AE}" pid="20" name="xd_ProgID">
    <vt:lpwstr/>
  </property>
  <property fmtid="{D5CDD505-2E9C-101B-9397-08002B2CF9AE}" pid="21" name="ComplianceAssetId">
    <vt:lpwstr/>
  </property>
  <property fmtid="{D5CDD505-2E9C-101B-9397-08002B2CF9AE}" pid="22" name="TemplateUrl">
    <vt:lpwstr/>
  </property>
  <property fmtid="{D5CDD505-2E9C-101B-9397-08002B2CF9AE}" pid="23" name="_ExtendedDescription">
    <vt:lpwstr/>
  </property>
  <property fmtid="{D5CDD505-2E9C-101B-9397-08002B2CF9AE}" pid="24" name="TriggerFlowInfo">
    <vt:lpwstr/>
  </property>
  <property fmtid="{D5CDD505-2E9C-101B-9397-08002B2CF9AE}" pid="25" name="xd_Signature">
    <vt:bool>false</vt:bool>
  </property>
</Properties>
</file>