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entralhudson.sharepoint.com/sites/RegPlanning/Rate Cases/Case 23-E-XXXX and 23-G-XXXX/Information Requests (IRs)/Workpapers/Electric Capital and Operations Panel/"/>
    </mc:Choice>
  </mc:AlternateContent>
  <xr:revisionPtr revIDLastSave="3" documentId="8_{2A362878-2E72-43ED-BAB8-EB018445B52F}" xr6:coauthVersionLast="47" xr6:coauthVersionMax="47" xr10:uidLastSave="{07E8EFA3-5BAB-49FD-A699-91D79CE0AEB1}"/>
  <bookViews>
    <workbookView xWindow="-98" yWindow="-98" windowWidth="18915" windowHeight="12075" tabRatio="889" firstSheet="11" activeTab="15" xr2:uid="{AAEC98E5-80E4-463B-A301-A48159FBB571}"/>
  </bookViews>
  <sheets>
    <sheet name="Installation with Inflation OH" sheetId="6" r:id="rId1"/>
    <sheet name="Removal with Inflation" sheetId="7" r:id="rId2"/>
    <sheet name="2024 Appendices Elec Inst " sheetId="2" r:id="rId3"/>
    <sheet name="2024 Appendices Elec Removal" sheetId="3" r:id="rId4"/>
    <sheet name="2024 Appendices Gas" sheetId="4" r:id="rId5"/>
    <sheet name="2024 Appendices Common" sheetId="5" r:id="rId6"/>
    <sheet name="Schedule A OH (CORP)" sheetId="8" r:id="rId7"/>
    <sheet name="Schedule B OH (Electric)" sheetId="10" r:id="rId8"/>
    <sheet name="Schedule C OH (Gas)" sheetId="11" r:id="rId9"/>
    <sheet name="Schedule D OH (Common)" sheetId="12" r:id="rId10"/>
    <sheet name="2024 Capex View 1" sheetId="13" r:id="rId11"/>
    <sheet name="2024 Capex View 2" sheetId="14" r:id="rId12"/>
    <sheet name="AFUDC" sheetId="15" r:id="rId13"/>
    <sheet name="Electric Capex History " sheetId="16" r:id="rId14"/>
    <sheet name="Staff Categories Electric" sheetId="25" r:id="rId15"/>
    <sheet name="Gas Capex History" sheetId="17" r:id="rId16"/>
    <sheet name="Staff Categories Gas" sheetId="26" r:id="rId17"/>
    <sheet name="Common Capex History" sheetId="18" r:id="rId18"/>
    <sheet name="Staff Categories Common" sheetId="28" r:id="rId19"/>
    <sheet name="2018 Capex Variance Report" sheetId="24" r:id="rId20"/>
    <sheet name="2019 Capex Variance Report" sheetId="19" r:id="rId21"/>
    <sheet name="2020 Capex Variance Report" sheetId="20" r:id="rId22"/>
    <sheet name="2021 Capex Variance Report" sheetId="21" r:id="rId23"/>
    <sheet name="2022 Capex Variance Report" sheetId="22" r:id="rId24"/>
    <sheet name="2023 Q1 Capex Variance Report" sheetId="23" r:id="rId25"/>
  </sheets>
  <externalReferences>
    <externalReference r:id="rId26"/>
    <externalReference r:id="rId27"/>
    <externalReference r:id="rId28"/>
    <externalReference r:id="rId29"/>
  </externalReferences>
  <definedNames>
    <definedName name="_xlnm._FilterDatabase" localSheetId="5" hidden="1">'2024 Appendices Common'!$B$2:$O$353</definedName>
    <definedName name="_xlnm._FilterDatabase" localSheetId="2" hidden="1">'2024 Appendices Elec Inst '!$A$5:$O$193</definedName>
    <definedName name="_xlnm._FilterDatabase" localSheetId="3" hidden="1">'2024 Appendices Elec Removal'!$A$4:$J$193</definedName>
    <definedName name="_xlnm._FilterDatabase" localSheetId="4" hidden="1">'2024 Appendices Gas'!$A$4:$O$203</definedName>
    <definedName name="_xlnm._FilterDatabase" localSheetId="17" hidden="1">'Common Capex History'!$B$2:$W$714</definedName>
    <definedName name="_xlnm._FilterDatabase" localSheetId="13" hidden="1">'Electric Capex History '!$A$5:$W$1149</definedName>
    <definedName name="_xlnm._FilterDatabase" localSheetId="15" hidden="1">'Gas Capex History'!$A$4:$X$460</definedName>
    <definedName name="_xlnm._FilterDatabase" localSheetId="18" hidden="1">'Staff Categories Common'!$B$2:$D$212</definedName>
    <definedName name="_xlnm._FilterDatabase" localSheetId="16" hidden="1">'Staff Categories Gas'!$A$2:$D$154</definedName>
    <definedName name="_Key1" localSheetId="5" hidden="1">#REF!</definedName>
    <definedName name="_Key1" localSheetId="4" hidden="1">#REF!</definedName>
    <definedName name="_Key1" localSheetId="17" hidden="1">#REF!</definedName>
    <definedName name="_Key1" localSheetId="15" hidden="1">#REF!</definedName>
    <definedName name="_Key1" localSheetId="18" hidden="1">#REF!</definedName>
    <definedName name="_Key1" localSheetId="16" hidden="1">#REF!</definedName>
    <definedName name="_Key1" hidden="1">#REF!</definedName>
    <definedName name="_Key2" localSheetId="5" hidden="1">#REF!</definedName>
    <definedName name="_Key2" localSheetId="4" hidden="1">#REF!</definedName>
    <definedName name="_Key2" localSheetId="17" hidden="1">#REF!</definedName>
    <definedName name="_Key2" localSheetId="15" hidden="1">#REF!</definedName>
    <definedName name="_Key2" localSheetId="18" hidden="1">#REF!</definedName>
    <definedName name="_Key2" localSheetId="16" hidden="1">#REF!</definedName>
    <definedName name="_Key2" hidden="1">#REF!</definedName>
    <definedName name="_Order1" hidden="1">255</definedName>
    <definedName name="_Order2" hidden="1">255</definedName>
    <definedName name="_Sort" localSheetId="5" hidden="1">#REF!</definedName>
    <definedName name="_Sort" localSheetId="4" hidden="1">#REF!</definedName>
    <definedName name="_Sort" localSheetId="17" hidden="1">#REF!</definedName>
    <definedName name="_Sort" localSheetId="15" hidden="1">#REF!</definedName>
    <definedName name="_Sort" localSheetId="18" hidden="1">#REF!</definedName>
    <definedName name="_Sort" localSheetId="16" hidden="1">#REF!</definedName>
    <definedName name="_Sort" hidden="1">#REF!</definedName>
    <definedName name="a" localSheetId="18">#REF!</definedName>
    <definedName name="a" localSheetId="16">#REF!</definedName>
    <definedName name="a">#REF!</definedName>
    <definedName name="by_la_via_jmp" localSheetId="5">[1]historical!#REF!</definedName>
    <definedName name="by_la_via_jmp" localSheetId="4">[1]historical!#REF!</definedName>
    <definedName name="by_la_via_jmp" localSheetId="17">[1]historical!#REF!</definedName>
    <definedName name="by_la_via_jmp" localSheetId="15">[1]historical!#REF!</definedName>
    <definedName name="by_la_via_jmp" localSheetId="18">[1]historical!#REF!</definedName>
    <definedName name="by_la_via_jmp" localSheetId="16">[1]historical!#REF!</definedName>
    <definedName name="by_la_via_jmp">[1]historical!#REF!</definedName>
    <definedName name="grafs95_21">'[2]95 RAR for grafs'!$E$7:$R$99</definedName>
    <definedName name="growth_ovr_05" localSheetId="18">#REF!</definedName>
    <definedName name="growth_ovr_05" localSheetId="16">#REF!</definedName>
    <definedName name="growth_ovr_05">#REF!</definedName>
    <definedName name="growth_ovr_07" localSheetId="18">#REF!</definedName>
    <definedName name="growth_ovr_07" localSheetId="16">#REF!</definedName>
    <definedName name="growth_ovr_07">#REF!</definedName>
    <definedName name="hogans_format">'[2]95-2021'!$U$2:$AI$31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_correction_25Jun" localSheetId="5">[1]historical!#REF!</definedName>
    <definedName name="la_correction_25Jun" localSheetId="4">[1]historical!#REF!</definedName>
    <definedName name="la_correction_25Jun" localSheetId="17">[1]historical!#REF!</definedName>
    <definedName name="la_correction_25Jun" localSheetId="15">[1]historical!#REF!</definedName>
    <definedName name="la_correction_25Jun" localSheetId="18">[1]historical!#REF!</definedName>
    <definedName name="la_correction_25Jun" localSheetId="16">[1]historical!#REF!</definedName>
    <definedName name="la_correction_25Jun">[1]historical!#REF!</definedName>
    <definedName name="pg1_95_06">'[2]95-2021'!$B$3:$G$84</definedName>
    <definedName name="pg1_96_06">'[2]96-2021'!$B$3:$G$84</definedName>
    <definedName name="pg1_97_06">'[2]97-2021'!$B$3:$G$84</definedName>
    <definedName name="pg1_98_06">'[2]98-2021'!$B$3:$G$101</definedName>
    <definedName name="pg1_hybrid">[2]hybrid!$A$2:$G$84</definedName>
    <definedName name="pg2_95_06">'[2]95-2021'!$J$2:$R$65</definedName>
    <definedName name="pg2_96_06">'[2]96-2021'!$J$2:$R$65</definedName>
    <definedName name="pg2_97_06">'[2]97-2021'!$J$2:$R$65</definedName>
    <definedName name="pg2_98_06">'[2]98-2021'!$J$2:$R$65</definedName>
    <definedName name="pg2_hybrid">[2]hybrid!$J$2:$R$65</definedName>
    <definedName name="_xlnm.Print_Area" localSheetId="19">'2018 Capex Variance Report'!$A$1:$P$50</definedName>
    <definedName name="_xlnm.Print_Area" localSheetId="22">'2021 Capex Variance Report'!$A$1:$G$45</definedName>
    <definedName name="_xlnm.Print_Area" localSheetId="23">'2022 Capex Variance Report'!$A$1:$G$52</definedName>
    <definedName name="_xlnm.Print_Area" localSheetId="5">'2024 Appendices Common'!$B$1:$O$353</definedName>
    <definedName name="_xlnm.Print_Area" localSheetId="2">'2024 Appendices Elec Inst '!$B$4:$O$192</definedName>
    <definedName name="_xlnm.Print_Area" localSheetId="3">'2024 Appendices Elec Removal'!$B$1:$J$189</definedName>
    <definedName name="_xlnm.Print_Area" localSheetId="4">'2024 Appendices Gas'!$B$1:$O$203</definedName>
    <definedName name="_xlnm.Print_Area" localSheetId="10">'2024 Capex View 1'!$A$1:$AW$50</definedName>
    <definedName name="_xlnm.Print_Area" localSheetId="11">'2024 Capex View 2'!$A$1:$AN$51</definedName>
    <definedName name="_xlnm.Print_Area" localSheetId="17">'Common Capex History'!$B$1:$W$713</definedName>
    <definedName name="_xlnm.Print_Area" localSheetId="13">'Electric Capex History '!$B$4:$W$1149</definedName>
    <definedName name="_xlnm.Print_Area" localSheetId="15">'Gas Capex History'!$B$3:$X$460</definedName>
    <definedName name="_xlnm.Print_Area" localSheetId="0">'Installation with Inflation OH'!$A$1:$L$48</definedName>
    <definedName name="_xlnm.Print_Area" localSheetId="1">'Removal with Inflation'!$A$1:$L$43</definedName>
    <definedName name="_xlnm.Print_Area" localSheetId="6">'Schedule A OH (CORP)'!$B$2:$J$57</definedName>
    <definedName name="_xlnm.Print_Area" localSheetId="7">'Schedule B OH (Electric)'!$B$2:$K$34</definedName>
    <definedName name="_xlnm.Print_Area" localSheetId="8">'Schedule C OH (Gas)'!$B$2:$K$28</definedName>
    <definedName name="_xlnm.Print_Area" localSheetId="9">'Schedule D OH (Common)'!$A$1:$K$26</definedName>
    <definedName name="_xlnm.Print_Area" localSheetId="18">'Staff Categories Common'!$B$1:$G$212</definedName>
    <definedName name="_xlnm.Print_Area" localSheetId="14">'Staff Categories Electric'!$B$1:$B$125</definedName>
    <definedName name="_xlnm.Print_Area" localSheetId="16">'Staff Categories Gas'!$B$1:$D$154</definedName>
    <definedName name="_xlnm.Print_Titles" localSheetId="5">'2024 Appendices Common'!$C:$E,'2024 Appendices Common'!$1:$2</definedName>
    <definedName name="_xlnm.Print_Titles" localSheetId="2">'2024 Appendices Elec Inst '!$C:$E,'2024 Appendices Elec Inst '!$4:$5</definedName>
    <definedName name="_xlnm.Print_Titles" localSheetId="3">'2024 Appendices Elec Removal'!$C:$D,'2024 Appendices Elec Removal'!$3:$4</definedName>
    <definedName name="_xlnm.Print_Titles" localSheetId="4">'2024 Appendices Gas'!$C:$E,'2024 Appendices Gas'!$3:$4</definedName>
    <definedName name="_xlnm.Print_Titles" localSheetId="17">'Common Capex History'!$E:$E,'Common Capex History'!$1:$2</definedName>
    <definedName name="_xlnm.Print_Titles" localSheetId="13">'Electric Capex History '!$E:$E,'Electric Capex History '!$4:$5</definedName>
    <definedName name="_xlnm.Print_Titles" localSheetId="15">'Gas Capex History'!$F:$F,'Gas Capex History'!$3:$4</definedName>
    <definedName name="_xlnm.Print_Titles" localSheetId="18">'Staff Categories Common'!$D:$D,'Staff Categories Common'!$1:$2</definedName>
    <definedName name="_xlnm.Print_Titles" localSheetId="16">'Staff Categories Gas'!$D:$D,'Staff Categories Gas'!$1:$2</definedName>
    <definedName name="provided_by_mcdowell" localSheetId="5">#REF!</definedName>
    <definedName name="provided_by_mcdowell" localSheetId="4">#REF!</definedName>
    <definedName name="provided_by_mcdowell" localSheetId="17">#REF!</definedName>
    <definedName name="provided_by_mcdowell" localSheetId="15">#REF!</definedName>
    <definedName name="provided_by_mcdowell" localSheetId="18">#REF!</definedName>
    <definedName name="provided_by_mcdowell" localSheetId="16">#REF!</definedName>
    <definedName name="provided_by_mcdowell">#REF!</definedName>
    <definedName name="R_and_c_data_march_2012" localSheetId="18">#REF!</definedName>
    <definedName name="R_and_c_data_march_2012" localSheetId="16">#REF!</definedName>
    <definedName name="R_and_c_data_march_2012">#REF!</definedName>
    <definedName name="TABLE___INSTALL" localSheetId="18">#REF!</definedName>
    <definedName name="TABLE___INSTALL" localSheetId="16">#REF!</definedName>
    <definedName name="TABLE___INSTALL">#REF!</definedName>
    <definedName name="TABLE___REMOVE" localSheetId="18">#REF!</definedName>
    <definedName name="TABLE___REMOVE" localSheetId="16">#REF!</definedName>
    <definedName name="TABLE___REMO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3" l="1"/>
  <c r="F33" i="3"/>
  <c r="G33" i="3"/>
  <c r="H33" i="3"/>
  <c r="I33" i="3"/>
  <c r="J33" i="3"/>
  <c r="D43" i="7"/>
  <c r="E43" i="7"/>
  <c r="F43" i="7"/>
  <c r="G43" i="7"/>
  <c r="H43" i="7"/>
  <c r="I43" i="7"/>
  <c r="J43" i="7"/>
  <c r="K43" i="7"/>
  <c r="L43" i="7"/>
  <c r="C43" i="7"/>
  <c r="C16" i="7"/>
  <c r="D16" i="7"/>
  <c r="E16" i="7"/>
  <c r="C25" i="7"/>
  <c r="D25" i="7"/>
  <c r="E25" i="7"/>
  <c r="C41" i="7"/>
  <c r="D41" i="7"/>
  <c r="E41" i="7"/>
  <c r="G41" i="7"/>
  <c r="H41" i="7"/>
  <c r="I41" i="7"/>
  <c r="J41" i="7"/>
  <c r="K41" i="7"/>
  <c r="L41" i="7"/>
  <c r="F41" i="7"/>
  <c r="G25" i="7"/>
  <c r="H25" i="7"/>
  <c r="I25" i="7"/>
  <c r="J25" i="7"/>
  <c r="K25" i="7"/>
  <c r="L25" i="7"/>
  <c r="F25" i="7"/>
  <c r="G16" i="7"/>
  <c r="H16" i="7"/>
  <c r="I16" i="7"/>
  <c r="J16" i="7"/>
  <c r="K16" i="7"/>
  <c r="L16" i="7"/>
  <c r="F16" i="7"/>
  <c r="F20" i="7"/>
  <c r="G20" i="7"/>
  <c r="F21" i="7"/>
  <c r="G21" i="7"/>
  <c r="F22" i="7"/>
  <c r="G22" i="7"/>
  <c r="F23" i="7"/>
  <c r="G23" i="7"/>
  <c r="F24" i="7"/>
  <c r="G24" i="7"/>
  <c r="F29" i="7"/>
  <c r="G29" i="7"/>
  <c r="F30" i="7"/>
  <c r="G30" i="7"/>
  <c r="F31" i="7"/>
  <c r="G31" i="7"/>
  <c r="F32" i="7"/>
  <c r="G32" i="7"/>
  <c r="F33" i="7"/>
  <c r="G33" i="7"/>
  <c r="F34" i="7"/>
  <c r="G34" i="7"/>
  <c r="F35" i="7"/>
  <c r="G35" i="7"/>
  <c r="F36" i="7"/>
  <c r="G36" i="7"/>
  <c r="F37" i="7"/>
  <c r="G37" i="7"/>
  <c r="F38" i="7"/>
  <c r="G38" i="7"/>
  <c r="F39" i="7"/>
  <c r="G39" i="7"/>
  <c r="F40" i="7"/>
  <c r="G40" i="7"/>
  <c r="G28" i="7"/>
  <c r="F28" i="7"/>
  <c r="G19" i="7"/>
  <c r="F19" i="7"/>
  <c r="F9" i="7"/>
  <c r="G9" i="7"/>
  <c r="F10" i="7"/>
  <c r="G10" i="7"/>
  <c r="F11" i="7"/>
  <c r="G11" i="7"/>
  <c r="F12" i="7"/>
  <c r="G12" i="7"/>
  <c r="F13" i="7"/>
  <c r="G13" i="7"/>
  <c r="F14" i="7"/>
  <c r="G14" i="7"/>
  <c r="F15" i="7"/>
  <c r="G15" i="7"/>
  <c r="G8" i="7"/>
  <c r="F8" i="7"/>
  <c r="K34" i="2"/>
  <c r="L34" i="2"/>
  <c r="M34" i="2"/>
  <c r="N34" i="2"/>
  <c r="O34" i="2"/>
  <c r="F34" i="2"/>
  <c r="G34" i="2"/>
  <c r="H34" i="2"/>
  <c r="K62" i="2"/>
  <c r="L62" i="2"/>
  <c r="M62" i="2"/>
  <c r="N62" i="2"/>
  <c r="O62" i="2"/>
  <c r="F62" i="2"/>
  <c r="G62" i="2"/>
  <c r="H62" i="2"/>
  <c r="K141" i="2"/>
  <c r="L141" i="2"/>
  <c r="M141" i="2"/>
  <c r="N141" i="2"/>
  <c r="O141" i="2"/>
  <c r="F141" i="2"/>
  <c r="G141" i="2"/>
  <c r="H141" i="2"/>
  <c r="K153" i="2"/>
  <c r="L153" i="2"/>
  <c r="M153" i="2"/>
  <c r="N153" i="2"/>
  <c r="O153" i="2"/>
  <c r="F153" i="2"/>
  <c r="G153" i="2"/>
  <c r="H153" i="2"/>
  <c r="F178" i="2"/>
  <c r="G178" i="2"/>
  <c r="H178" i="2"/>
  <c r="K178" i="2"/>
  <c r="L178" i="2"/>
  <c r="M178" i="2"/>
  <c r="N178" i="2"/>
  <c r="O178" i="2"/>
  <c r="K184" i="2"/>
  <c r="L184" i="2"/>
  <c r="M184" i="2"/>
  <c r="N184" i="2"/>
  <c r="O184" i="2"/>
  <c r="F184" i="2"/>
  <c r="G184" i="2"/>
  <c r="H184" i="2"/>
  <c r="G190" i="2"/>
  <c r="H190" i="2"/>
  <c r="K190" i="2"/>
  <c r="L190" i="2"/>
  <c r="M190" i="2"/>
  <c r="N190" i="2"/>
  <c r="O190" i="2"/>
  <c r="F190" i="2"/>
  <c r="J191" i="2"/>
  <c r="I191" i="2"/>
  <c r="J186" i="2"/>
  <c r="J187" i="2"/>
  <c r="J190" i="2" s="1"/>
  <c r="J188" i="2"/>
  <c r="J185" i="2"/>
  <c r="I186" i="2"/>
  <c r="I187" i="2"/>
  <c r="I188" i="2"/>
  <c r="I185" i="2"/>
  <c r="I180" i="2"/>
  <c r="J180" i="2"/>
  <c r="I181" i="2"/>
  <c r="J181" i="2"/>
  <c r="I182" i="2"/>
  <c r="J182" i="2"/>
  <c r="J179" i="2"/>
  <c r="I179" i="2"/>
  <c r="I184" i="2" s="1"/>
  <c r="I155" i="2"/>
  <c r="J155" i="2"/>
  <c r="I156" i="2"/>
  <c r="J156" i="2"/>
  <c r="I157" i="2"/>
  <c r="J157" i="2"/>
  <c r="I158" i="2"/>
  <c r="J158" i="2"/>
  <c r="I159" i="2"/>
  <c r="J159" i="2"/>
  <c r="I160" i="2"/>
  <c r="J160" i="2"/>
  <c r="I161" i="2"/>
  <c r="J161" i="2"/>
  <c r="I162" i="2"/>
  <c r="J162" i="2"/>
  <c r="I163" i="2"/>
  <c r="J163" i="2"/>
  <c r="I164" i="2"/>
  <c r="J164" i="2"/>
  <c r="I165" i="2"/>
  <c r="J165" i="2"/>
  <c r="I166" i="2"/>
  <c r="J166" i="2"/>
  <c r="I167" i="2"/>
  <c r="J167" i="2"/>
  <c r="I168" i="2"/>
  <c r="J168" i="2"/>
  <c r="I169" i="2"/>
  <c r="J169" i="2"/>
  <c r="I170" i="2"/>
  <c r="J170" i="2"/>
  <c r="I171" i="2"/>
  <c r="J171" i="2"/>
  <c r="I172" i="2"/>
  <c r="J172" i="2"/>
  <c r="I173" i="2"/>
  <c r="J173" i="2"/>
  <c r="I174" i="2"/>
  <c r="J174" i="2"/>
  <c r="I175" i="2"/>
  <c r="J175" i="2"/>
  <c r="I176" i="2"/>
  <c r="J176" i="2"/>
  <c r="J154" i="2"/>
  <c r="I154" i="2"/>
  <c r="I143" i="2"/>
  <c r="J143" i="2"/>
  <c r="I144" i="2"/>
  <c r="I153" i="2" s="1"/>
  <c r="J144" i="2"/>
  <c r="I145" i="2"/>
  <c r="J145" i="2"/>
  <c r="I146" i="2"/>
  <c r="J146" i="2"/>
  <c r="I147" i="2"/>
  <c r="J147" i="2"/>
  <c r="I148" i="2"/>
  <c r="J148" i="2"/>
  <c r="I149" i="2"/>
  <c r="J149" i="2"/>
  <c r="I150" i="2"/>
  <c r="J150" i="2"/>
  <c r="I151" i="2"/>
  <c r="J151" i="2"/>
  <c r="J142" i="2"/>
  <c r="I142" i="2"/>
  <c r="I64" i="2"/>
  <c r="J64" i="2"/>
  <c r="I65" i="2"/>
  <c r="J65" i="2"/>
  <c r="I66" i="2"/>
  <c r="J66" i="2"/>
  <c r="I67" i="2"/>
  <c r="J67" i="2"/>
  <c r="I68" i="2"/>
  <c r="J68" i="2"/>
  <c r="I69" i="2"/>
  <c r="J69" i="2"/>
  <c r="I70" i="2"/>
  <c r="J70" i="2"/>
  <c r="I71" i="2"/>
  <c r="J71" i="2"/>
  <c r="I72" i="2"/>
  <c r="J72" i="2"/>
  <c r="I73" i="2"/>
  <c r="J73" i="2"/>
  <c r="I74" i="2"/>
  <c r="J74" i="2"/>
  <c r="I75" i="2"/>
  <c r="J75" i="2"/>
  <c r="I76" i="2"/>
  <c r="J76" i="2"/>
  <c r="I77" i="2"/>
  <c r="J77" i="2"/>
  <c r="I78" i="2"/>
  <c r="J78" i="2"/>
  <c r="I79" i="2"/>
  <c r="J79" i="2"/>
  <c r="I80" i="2"/>
  <c r="J80" i="2"/>
  <c r="I81" i="2"/>
  <c r="J81" i="2"/>
  <c r="I82" i="2"/>
  <c r="J82" i="2"/>
  <c r="I83" i="2"/>
  <c r="J83" i="2"/>
  <c r="I84" i="2"/>
  <c r="J84" i="2"/>
  <c r="I85" i="2"/>
  <c r="J85" i="2"/>
  <c r="I86" i="2"/>
  <c r="J86" i="2"/>
  <c r="I87" i="2"/>
  <c r="J87" i="2"/>
  <c r="I88" i="2"/>
  <c r="J88" i="2"/>
  <c r="I89" i="2"/>
  <c r="J89" i="2"/>
  <c r="I90" i="2"/>
  <c r="J90" i="2"/>
  <c r="I91" i="2"/>
  <c r="J91" i="2"/>
  <c r="I92" i="2"/>
  <c r="J92" i="2"/>
  <c r="I93" i="2"/>
  <c r="J93" i="2"/>
  <c r="I94" i="2"/>
  <c r="J94" i="2"/>
  <c r="I95" i="2"/>
  <c r="J95" i="2"/>
  <c r="I96" i="2"/>
  <c r="J96" i="2"/>
  <c r="I97" i="2"/>
  <c r="J97" i="2"/>
  <c r="I98" i="2"/>
  <c r="J98" i="2"/>
  <c r="I99" i="2"/>
  <c r="J99" i="2"/>
  <c r="I100" i="2"/>
  <c r="J100" i="2"/>
  <c r="I101" i="2"/>
  <c r="J101" i="2"/>
  <c r="I102" i="2"/>
  <c r="J102" i="2"/>
  <c r="I103" i="2"/>
  <c r="J103" i="2"/>
  <c r="I104" i="2"/>
  <c r="J104" i="2"/>
  <c r="I105" i="2"/>
  <c r="J105" i="2"/>
  <c r="I106" i="2"/>
  <c r="J106" i="2"/>
  <c r="I107" i="2"/>
  <c r="J107" i="2"/>
  <c r="I108" i="2"/>
  <c r="J108" i="2"/>
  <c r="I109" i="2"/>
  <c r="J109" i="2"/>
  <c r="I110" i="2"/>
  <c r="J110" i="2"/>
  <c r="I111" i="2"/>
  <c r="J111" i="2"/>
  <c r="I112" i="2"/>
  <c r="J112" i="2"/>
  <c r="I113" i="2"/>
  <c r="J113" i="2"/>
  <c r="I114" i="2"/>
  <c r="J114" i="2"/>
  <c r="I115" i="2"/>
  <c r="J115" i="2"/>
  <c r="I116" i="2"/>
  <c r="J116" i="2"/>
  <c r="I117" i="2"/>
  <c r="J117" i="2"/>
  <c r="I118" i="2"/>
  <c r="J118" i="2"/>
  <c r="I119" i="2"/>
  <c r="J119" i="2"/>
  <c r="I120" i="2"/>
  <c r="J120" i="2"/>
  <c r="I121" i="2"/>
  <c r="J121" i="2"/>
  <c r="I122" i="2"/>
  <c r="J122" i="2"/>
  <c r="I123" i="2"/>
  <c r="J123" i="2"/>
  <c r="I124" i="2"/>
  <c r="J124" i="2"/>
  <c r="I125" i="2"/>
  <c r="J125" i="2"/>
  <c r="I126" i="2"/>
  <c r="J126" i="2"/>
  <c r="I127" i="2"/>
  <c r="J127" i="2"/>
  <c r="I128" i="2"/>
  <c r="J128" i="2"/>
  <c r="I129" i="2"/>
  <c r="J129" i="2"/>
  <c r="I130" i="2"/>
  <c r="J130" i="2"/>
  <c r="I131" i="2"/>
  <c r="J131" i="2"/>
  <c r="I132" i="2"/>
  <c r="J132" i="2"/>
  <c r="I133" i="2"/>
  <c r="J133" i="2"/>
  <c r="I134" i="2"/>
  <c r="J134" i="2"/>
  <c r="I135" i="2"/>
  <c r="J135" i="2"/>
  <c r="I136" i="2"/>
  <c r="J136" i="2"/>
  <c r="I137" i="2"/>
  <c r="J137" i="2"/>
  <c r="I138" i="2"/>
  <c r="J138" i="2"/>
  <c r="I139" i="2"/>
  <c r="J139" i="2"/>
  <c r="J63" i="2"/>
  <c r="J141" i="2" s="1"/>
  <c r="I63"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J35" i="2"/>
  <c r="I35" i="2"/>
  <c r="I7" i="2"/>
  <c r="J7" i="2"/>
  <c r="I8" i="2"/>
  <c r="J8" i="2"/>
  <c r="I9" i="2"/>
  <c r="J9" i="2"/>
  <c r="I10" i="2"/>
  <c r="J10" i="2"/>
  <c r="I11" i="2"/>
  <c r="J11" i="2"/>
  <c r="I12" i="2"/>
  <c r="J12" i="2"/>
  <c r="I13" i="2"/>
  <c r="J13" i="2"/>
  <c r="I14" i="2"/>
  <c r="J14" i="2"/>
  <c r="I15" i="2"/>
  <c r="J15" i="2"/>
  <c r="I16" i="2"/>
  <c r="J16" i="2"/>
  <c r="I17" i="2"/>
  <c r="J17" i="2"/>
  <c r="I18" i="2"/>
  <c r="J18" i="2"/>
  <c r="I19" i="2"/>
  <c r="J19" i="2"/>
  <c r="I20" i="2"/>
  <c r="J20" i="2"/>
  <c r="I21" i="2"/>
  <c r="J21" i="2"/>
  <c r="I22" i="2"/>
  <c r="J22" i="2"/>
  <c r="I23" i="2"/>
  <c r="J23" i="2"/>
  <c r="I24" i="2"/>
  <c r="J24" i="2"/>
  <c r="I25" i="2"/>
  <c r="J25" i="2"/>
  <c r="I26" i="2"/>
  <c r="J26" i="2"/>
  <c r="I27" i="2"/>
  <c r="J27" i="2"/>
  <c r="I28" i="2"/>
  <c r="J28" i="2"/>
  <c r="I29" i="2"/>
  <c r="J29" i="2"/>
  <c r="I30" i="2"/>
  <c r="J30" i="2"/>
  <c r="I31" i="2"/>
  <c r="J31" i="2"/>
  <c r="I32" i="2"/>
  <c r="J32" i="2"/>
  <c r="J6" i="2"/>
  <c r="I6" i="2"/>
  <c r="I34" i="2" s="1"/>
  <c r="E38" i="23"/>
  <c r="E37" i="23"/>
  <c r="E36" i="23"/>
  <c r="F36" i="23" s="1"/>
  <c r="E35" i="23"/>
  <c r="F35" i="23" s="1"/>
  <c r="E34" i="23"/>
  <c r="F34" i="23" s="1"/>
  <c r="E33" i="23"/>
  <c r="F33" i="23" s="1"/>
  <c r="F32" i="23"/>
  <c r="E32" i="23"/>
  <c r="F31" i="23"/>
  <c r="E31" i="23"/>
  <c r="F30" i="23"/>
  <c r="E30" i="23"/>
  <c r="F29" i="23"/>
  <c r="E29" i="23"/>
  <c r="F28" i="23"/>
  <c r="E28" i="23"/>
  <c r="F27" i="23"/>
  <c r="E27" i="23"/>
  <c r="F26" i="23"/>
  <c r="E26" i="23"/>
  <c r="F25" i="23"/>
  <c r="E25" i="23"/>
  <c r="F24" i="23"/>
  <c r="E24" i="23"/>
  <c r="F23" i="23"/>
  <c r="E23" i="23"/>
  <c r="F22" i="23"/>
  <c r="E22" i="23"/>
  <c r="F21" i="23"/>
  <c r="E21" i="23"/>
  <c r="F20" i="23"/>
  <c r="E20" i="23"/>
  <c r="E19" i="23"/>
  <c r="E18" i="23"/>
  <c r="F18" i="23" s="1"/>
  <c r="E17" i="23"/>
  <c r="F17" i="23" s="1"/>
  <c r="E16" i="23"/>
  <c r="F16" i="23" s="1"/>
  <c r="E15" i="23"/>
  <c r="F15" i="23" s="1"/>
  <c r="E14" i="23"/>
  <c r="F14" i="23" s="1"/>
  <c r="C14" i="23"/>
  <c r="C13" i="23"/>
  <c r="E13" i="23" s="1"/>
  <c r="F13" i="23" s="1"/>
  <c r="E12" i="23"/>
  <c r="F12" i="23" s="1"/>
  <c r="E11" i="23"/>
  <c r="F11" i="23" s="1"/>
  <c r="E10" i="23"/>
  <c r="F10" i="23" s="1"/>
  <c r="I190" i="2" l="1"/>
  <c r="J34" i="2"/>
  <c r="J184" i="2"/>
  <c r="I178" i="2"/>
  <c r="J153" i="2"/>
  <c r="I62" i="2"/>
  <c r="J178" i="2"/>
  <c r="I141" i="2"/>
  <c r="J62" i="2"/>
  <c r="I192" i="2"/>
  <c r="J192" i="2"/>
  <c r="K192" i="2"/>
  <c r="L192" i="2"/>
  <c r="O192" i="2"/>
  <c r="H192" i="2"/>
  <c r="G192" i="2"/>
  <c r="M192" i="2"/>
  <c r="F192" i="2"/>
  <c r="N192" i="2"/>
  <c r="F37" i="22"/>
  <c r="F36" i="22"/>
  <c r="F35" i="22"/>
  <c r="F34" i="22"/>
  <c r="F33" i="22"/>
  <c r="F32" i="22"/>
  <c r="F31" i="22"/>
  <c r="F30" i="22"/>
  <c r="F29" i="22"/>
  <c r="F27" i="22"/>
  <c r="F26" i="22"/>
  <c r="F25" i="22"/>
  <c r="F24" i="22"/>
  <c r="F23" i="22"/>
  <c r="F22" i="22"/>
  <c r="F21" i="22"/>
  <c r="F20" i="22"/>
  <c r="F18" i="22"/>
  <c r="F17" i="22"/>
  <c r="F16" i="22"/>
  <c r="F15" i="22"/>
  <c r="F14" i="22"/>
  <c r="F13" i="22"/>
  <c r="F12" i="22"/>
  <c r="F11" i="22"/>
  <c r="F10" i="22"/>
  <c r="F35" i="21"/>
  <c r="F34" i="21"/>
  <c r="F33" i="21"/>
  <c r="F32" i="21"/>
  <c r="F31" i="21"/>
  <c r="F29" i="21"/>
  <c r="F28" i="21"/>
  <c r="F27" i="21"/>
  <c r="F26" i="21"/>
  <c r="F25" i="21"/>
  <c r="F24" i="21"/>
  <c r="F23" i="21"/>
  <c r="F22" i="21"/>
  <c r="F21" i="21"/>
  <c r="F20" i="21"/>
  <c r="F19" i="21"/>
  <c r="F17" i="21"/>
  <c r="F16" i="21"/>
  <c r="F15" i="21"/>
  <c r="F14" i="21"/>
  <c r="F13" i="21"/>
  <c r="F12" i="21"/>
  <c r="F11" i="21"/>
  <c r="F10" i="21"/>
  <c r="F9" i="21"/>
  <c r="F35" i="20"/>
  <c r="F34" i="20"/>
  <c r="F33" i="20"/>
  <c r="F32" i="20"/>
  <c r="F31" i="20"/>
  <c r="F30" i="20"/>
  <c r="F29" i="20"/>
  <c r="F28" i="20"/>
  <c r="F27" i="20"/>
  <c r="F26" i="20"/>
  <c r="F25" i="20"/>
  <c r="F24" i="20"/>
  <c r="F23" i="20"/>
  <c r="F22" i="20"/>
  <c r="F21" i="20"/>
  <c r="F20" i="20"/>
  <c r="F19" i="20"/>
  <c r="F17" i="20"/>
  <c r="F16" i="20"/>
  <c r="F15" i="20"/>
  <c r="F14" i="20"/>
  <c r="F13" i="20"/>
  <c r="F12" i="20"/>
  <c r="F11" i="20"/>
  <c r="F10" i="20"/>
  <c r="F9" i="20"/>
  <c r="G37" i="19"/>
  <c r="G36" i="19"/>
  <c r="G35" i="19"/>
  <c r="G34" i="19"/>
  <c r="G33" i="19"/>
  <c r="G32" i="19"/>
  <c r="G31" i="19"/>
  <c r="G30" i="19"/>
  <c r="G29" i="19"/>
  <c r="G28" i="19"/>
  <c r="G27" i="19"/>
  <c r="G25" i="19"/>
  <c r="G24" i="19"/>
  <c r="G23" i="19"/>
  <c r="G22" i="19"/>
  <c r="G21" i="19"/>
  <c r="G20" i="19"/>
  <c r="G17" i="19"/>
  <c r="G16" i="19"/>
  <c r="G15" i="19"/>
  <c r="G14" i="19"/>
  <c r="G13" i="19"/>
  <c r="G12" i="19"/>
  <c r="G11" i="19"/>
  <c r="G10" i="19"/>
  <c r="G9" i="19"/>
  <c r="Q711" i="18"/>
  <c r="P711" i="18"/>
  <c r="O711" i="18"/>
  <c r="N711" i="18"/>
  <c r="M711" i="18"/>
  <c r="L711" i="18"/>
  <c r="K711" i="18"/>
  <c r="J711" i="18"/>
  <c r="I711" i="18"/>
  <c r="H711" i="18"/>
  <c r="G711" i="18"/>
  <c r="F711" i="18"/>
  <c r="Q665" i="18"/>
  <c r="P665" i="18"/>
  <c r="O665" i="18"/>
  <c r="N665" i="18"/>
  <c r="M665" i="18"/>
  <c r="L665" i="18"/>
  <c r="K665" i="18"/>
  <c r="J665" i="18"/>
  <c r="I665" i="18"/>
  <c r="H665" i="18"/>
  <c r="G665" i="18"/>
  <c r="F665" i="18"/>
  <c r="Q628" i="18"/>
  <c r="P628" i="18"/>
  <c r="O628" i="18"/>
  <c r="N628" i="18"/>
  <c r="M628" i="18"/>
  <c r="L628" i="18"/>
  <c r="K628" i="18"/>
  <c r="J628" i="18"/>
  <c r="I628" i="18"/>
  <c r="H628" i="18"/>
  <c r="G628" i="18"/>
  <c r="F628" i="18"/>
  <c r="Q611" i="18"/>
  <c r="P611" i="18"/>
  <c r="O611" i="18"/>
  <c r="N611" i="18"/>
  <c r="M611" i="18"/>
  <c r="L611" i="18"/>
  <c r="K611" i="18"/>
  <c r="J611" i="18"/>
  <c r="I611" i="18"/>
  <c r="H611" i="18"/>
  <c r="G611" i="18"/>
  <c r="F611" i="18"/>
  <c r="Q326" i="18"/>
  <c r="P326" i="18"/>
  <c r="O326" i="18"/>
  <c r="N326" i="18"/>
  <c r="M326" i="18"/>
  <c r="L326" i="18"/>
  <c r="K326" i="18"/>
  <c r="J326" i="18"/>
  <c r="I326" i="18"/>
  <c r="H326" i="18"/>
  <c r="G326" i="18"/>
  <c r="F326" i="18"/>
  <c r="Q272" i="18"/>
  <c r="P272" i="18"/>
  <c r="O272" i="18"/>
  <c r="N272" i="18"/>
  <c r="M272" i="18"/>
  <c r="L272" i="18"/>
  <c r="K272" i="18"/>
  <c r="J272" i="18"/>
  <c r="I272" i="18"/>
  <c r="H272" i="18"/>
  <c r="G272" i="18"/>
  <c r="F272" i="18"/>
  <c r="Q247" i="18"/>
  <c r="P247" i="18"/>
  <c r="O247" i="18"/>
  <c r="N247" i="18"/>
  <c r="M247" i="18"/>
  <c r="L247" i="18"/>
  <c r="K247" i="18"/>
  <c r="J247" i="18"/>
  <c r="I247" i="18"/>
  <c r="H247" i="18"/>
  <c r="G247" i="18"/>
  <c r="F247" i="18"/>
  <c r="X460" i="17"/>
  <c r="W460" i="17"/>
  <c r="V460" i="17"/>
  <c r="U460" i="17"/>
  <c r="T460" i="17"/>
  <c r="S460" i="17"/>
  <c r="R458" i="17"/>
  <c r="Q458" i="17"/>
  <c r="P458" i="17"/>
  <c r="O458" i="17"/>
  <c r="N458" i="17"/>
  <c r="M458" i="17"/>
  <c r="L458" i="17"/>
  <c r="K458" i="17"/>
  <c r="J458" i="17"/>
  <c r="I458" i="17"/>
  <c r="H458" i="17"/>
  <c r="G458" i="17"/>
  <c r="R437" i="17"/>
  <c r="Q437" i="17"/>
  <c r="P437" i="17"/>
  <c r="O437" i="17"/>
  <c r="N437" i="17"/>
  <c r="M437" i="17"/>
  <c r="L437" i="17"/>
  <c r="K437" i="17"/>
  <c r="J437" i="17"/>
  <c r="I437" i="17"/>
  <c r="H437" i="17"/>
  <c r="G437" i="17"/>
  <c r="R266" i="17"/>
  <c r="Q266" i="17"/>
  <c r="P266" i="17"/>
  <c r="O266" i="17"/>
  <c r="N266" i="17"/>
  <c r="M266" i="17"/>
  <c r="L266" i="17"/>
  <c r="K266" i="17"/>
  <c r="J266" i="17"/>
  <c r="I266" i="17"/>
  <c r="H266" i="17"/>
  <c r="G266" i="17"/>
  <c r="R186" i="17"/>
  <c r="Q186" i="17"/>
  <c r="P186" i="17"/>
  <c r="O186" i="17"/>
  <c r="N186" i="17"/>
  <c r="M186" i="17"/>
  <c r="L186" i="17"/>
  <c r="K186" i="17"/>
  <c r="J186" i="17"/>
  <c r="I186" i="17"/>
  <c r="H186" i="17"/>
  <c r="G186" i="17"/>
  <c r="R97" i="17"/>
  <c r="Q97" i="17"/>
  <c r="P97" i="17"/>
  <c r="O97" i="17"/>
  <c r="N97" i="17"/>
  <c r="M97" i="17"/>
  <c r="L97" i="17"/>
  <c r="K97" i="17"/>
  <c r="J97" i="17"/>
  <c r="I97" i="17"/>
  <c r="H97" i="17"/>
  <c r="G97" i="17"/>
  <c r="W4" i="17"/>
  <c r="V2" i="18" s="1"/>
  <c r="V4" i="17"/>
  <c r="U2" i="18" s="1"/>
  <c r="U4" i="17"/>
  <c r="T2" i="18" s="1"/>
  <c r="T4" i="17"/>
  <c r="S2" i="18" s="1"/>
  <c r="S4" i="17"/>
  <c r="R2" i="18" s="1"/>
  <c r="Q1147" i="16"/>
  <c r="P1147" i="16"/>
  <c r="O1147" i="16"/>
  <c r="N1147" i="16"/>
  <c r="M1147" i="16"/>
  <c r="L1147" i="16"/>
  <c r="K1147" i="16"/>
  <c r="J1147" i="16"/>
  <c r="I1147" i="16"/>
  <c r="H1147" i="16"/>
  <c r="G1147" i="16"/>
  <c r="F1147" i="16"/>
  <c r="Q1139" i="16"/>
  <c r="P1139" i="16"/>
  <c r="O1139" i="16"/>
  <c r="N1139" i="16"/>
  <c r="M1139" i="16"/>
  <c r="L1139" i="16"/>
  <c r="K1139" i="16"/>
  <c r="J1139" i="16"/>
  <c r="I1139" i="16"/>
  <c r="H1139" i="16"/>
  <c r="G1139" i="16"/>
  <c r="F1139" i="16"/>
  <c r="Q1118" i="16"/>
  <c r="P1118" i="16"/>
  <c r="O1118" i="16"/>
  <c r="N1118" i="16"/>
  <c r="M1118" i="16"/>
  <c r="L1118" i="16"/>
  <c r="K1118" i="16"/>
  <c r="J1118" i="16"/>
  <c r="I1118" i="16"/>
  <c r="H1118" i="16"/>
  <c r="G1118" i="16"/>
  <c r="F1118" i="16"/>
  <c r="Q797" i="16"/>
  <c r="P797" i="16"/>
  <c r="O797" i="16"/>
  <c r="N797" i="16"/>
  <c r="M797" i="16"/>
  <c r="L797" i="16"/>
  <c r="K797" i="16"/>
  <c r="J797" i="16"/>
  <c r="I797" i="16"/>
  <c r="H797" i="16"/>
  <c r="G797" i="16"/>
  <c r="F797" i="16"/>
  <c r="Q755" i="16"/>
  <c r="P755" i="16"/>
  <c r="O755" i="16"/>
  <c r="N755" i="16"/>
  <c r="M755" i="16"/>
  <c r="L755" i="16"/>
  <c r="K755" i="16"/>
  <c r="J755" i="16"/>
  <c r="I755" i="16"/>
  <c r="H755" i="16"/>
  <c r="G755" i="16"/>
  <c r="F755" i="16"/>
  <c r="Q289" i="16"/>
  <c r="P289" i="16"/>
  <c r="O289" i="16"/>
  <c r="N289" i="16"/>
  <c r="M289" i="16"/>
  <c r="L289" i="16"/>
  <c r="K289" i="16"/>
  <c r="J289" i="16"/>
  <c r="I289" i="16"/>
  <c r="H289" i="16"/>
  <c r="G289" i="16"/>
  <c r="F289" i="16"/>
  <c r="Q43" i="16"/>
  <c r="P43" i="16"/>
  <c r="O43" i="16"/>
  <c r="N43" i="16"/>
  <c r="M43" i="16"/>
  <c r="L43" i="16"/>
  <c r="K43" i="16"/>
  <c r="J43" i="16"/>
  <c r="I43" i="16"/>
  <c r="H43" i="16"/>
  <c r="G43" i="16"/>
  <c r="F43" i="16"/>
  <c r="L38" i="15"/>
  <c r="K38" i="15"/>
  <c r="J38" i="15"/>
  <c r="I38" i="15"/>
  <c r="H38" i="15"/>
  <c r="E38" i="15"/>
  <c r="L43" i="14"/>
  <c r="K40" i="14"/>
  <c r="K42" i="14" s="1"/>
  <c r="K44" i="14" s="1"/>
  <c r="K47" i="14" s="1"/>
  <c r="C40" i="14"/>
  <c r="C42" i="14" s="1"/>
  <c r="C47" i="14" s="1"/>
  <c r="AK39" i="14"/>
  <c r="AJ39" i="14"/>
  <c r="AI39" i="14"/>
  <c r="AH39" i="14"/>
  <c r="AG39" i="14"/>
  <c r="AF39" i="14"/>
  <c r="AE39" i="14"/>
  <c r="AD39" i="14"/>
  <c r="AC39" i="14"/>
  <c r="L39" i="14"/>
  <c r="AL39" i="14" s="1"/>
  <c r="AK38" i="14"/>
  <c r="AJ38" i="14"/>
  <c r="AI38" i="14"/>
  <c r="AH38" i="14"/>
  <c r="AG38" i="14"/>
  <c r="AF38" i="14"/>
  <c r="AE38" i="14"/>
  <c r="AD38" i="14"/>
  <c r="AC38" i="14"/>
  <c r="L38" i="14"/>
  <c r="AL38" i="14" s="1"/>
  <c r="AK37" i="14"/>
  <c r="AJ37" i="14"/>
  <c r="AI37" i="14"/>
  <c r="AH37" i="14"/>
  <c r="AG37" i="14"/>
  <c r="AF37" i="14"/>
  <c r="AE37" i="14"/>
  <c r="AD37" i="14"/>
  <c r="AC37" i="14"/>
  <c r="L37" i="14"/>
  <c r="AL37" i="14" s="1"/>
  <c r="AK36" i="14"/>
  <c r="AJ36" i="14"/>
  <c r="AI36" i="14"/>
  <c r="AH36" i="14"/>
  <c r="AG36" i="14"/>
  <c r="AF36" i="14"/>
  <c r="AE36" i="14"/>
  <c r="AD36" i="14"/>
  <c r="AC36" i="14"/>
  <c r="L36" i="14"/>
  <c r="AL36" i="14" s="1"/>
  <c r="AK35" i="14"/>
  <c r="AJ35" i="14"/>
  <c r="AI35" i="14"/>
  <c r="AH35" i="14"/>
  <c r="AG35" i="14"/>
  <c r="AF35" i="14"/>
  <c r="AE35" i="14"/>
  <c r="AD35" i="14"/>
  <c r="AC35" i="14"/>
  <c r="L35" i="14"/>
  <c r="AL35" i="14" s="1"/>
  <c r="AL34" i="14"/>
  <c r="AK34" i="14"/>
  <c r="AJ34" i="14"/>
  <c r="AI34" i="14"/>
  <c r="AH34" i="14"/>
  <c r="AG34" i="14"/>
  <c r="AF34" i="14"/>
  <c r="AE34" i="14"/>
  <c r="AD34" i="14"/>
  <c r="AC34" i="14"/>
  <c r="L34" i="14"/>
  <c r="AK33" i="14"/>
  <c r="AJ33" i="14"/>
  <c r="AI33" i="14"/>
  <c r="AH33" i="14"/>
  <c r="AG33" i="14"/>
  <c r="AF33" i="14"/>
  <c r="AE33" i="14"/>
  <c r="AD33" i="14"/>
  <c r="AC33" i="14"/>
  <c r="L33" i="14"/>
  <c r="AL33" i="14" s="1"/>
  <c r="AK32" i="14"/>
  <c r="AJ32" i="14"/>
  <c r="AI32" i="14"/>
  <c r="AH32" i="14"/>
  <c r="AG32" i="14"/>
  <c r="AF32" i="14"/>
  <c r="AE32" i="14"/>
  <c r="AD32" i="14"/>
  <c r="AC32" i="14"/>
  <c r="L32" i="14"/>
  <c r="L31" i="14" s="1"/>
  <c r="AL31" i="14" s="1"/>
  <c r="AE31" i="14"/>
  <c r="K31" i="14"/>
  <c r="AK31" i="14" s="1"/>
  <c r="J31" i="14"/>
  <c r="AJ31" i="14" s="1"/>
  <c r="I31" i="14"/>
  <c r="AI31" i="14" s="1"/>
  <c r="H31" i="14"/>
  <c r="AH31" i="14" s="1"/>
  <c r="G31" i="14"/>
  <c r="AG31" i="14" s="1"/>
  <c r="F31" i="14"/>
  <c r="AF31" i="14" s="1"/>
  <c r="E31" i="14"/>
  <c r="D31" i="14"/>
  <c r="AD31" i="14" s="1"/>
  <c r="C31" i="14"/>
  <c r="AC31" i="14" s="1"/>
  <c r="AK29" i="14"/>
  <c r="AJ29" i="14"/>
  <c r="AI29" i="14"/>
  <c r="AH29" i="14"/>
  <c r="AG29" i="14"/>
  <c r="AF29" i="14"/>
  <c r="AE29" i="14"/>
  <c r="AD29" i="14"/>
  <c r="AC29" i="14"/>
  <c r="L29" i="14"/>
  <c r="AL29" i="14" s="1"/>
  <c r="AL28" i="14"/>
  <c r="AK28" i="14"/>
  <c r="AJ28" i="14"/>
  <c r="AI28" i="14"/>
  <c r="AH28" i="14"/>
  <c r="AG28" i="14"/>
  <c r="AF28" i="14"/>
  <c r="AE28" i="14"/>
  <c r="AD28" i="14"/>
  <c r="AC28" i="14"/>
  <c r="L28" i="14"/>
  <c r="AH27" i="14"/>
  <c r="AG27" i="14"/>
  <c r="L27" i="14"/>
  <c r="AL27" i="14" s="1"/>
  <c r="K27" i="14"/>
  <c r="AK27" i="14" s="1"/>
  <c r="J27" i="14"/>
  <c r="AJ27" i="14" s="1"/>
  <c r="I27" i="14"/>
  <c r="I40" i="14" s="1"/>
  <c r="H27" i="14"/>
  <c r="H40" i="14" s="1"/>
  <c r="G27" i="14"/>
  <c r="G40" i="14" s="1"/>
  <c r="F27" i="14"/>
  <c r="F40" i="14" s="1"/>
  <c r="E27" i="14"/>
  <c r="AE27" i="14" s="1"/>
  <c r="D27" i="14"/>
  <c r="AD27" i="14" s="1"/>
  <c r="C27" i="14"/>
  <c r="AC27" i="14" s="1"/>
  <c r="AK24" i="14"/>
  <c r="AC24" i="14"/>
  <c r="K24" i="14"/>
  <c r="J24" i="14"/>
  <c r="AJ24" i="14" s="1"/>
  <c r="I24" i="14"/>
  <c r="AI24" i="14" s="1"/>
  <c r="H24" i="14"/>
  <c r="AH24" i="14" s="1"/>
  <c r="G24" i="14"/>
  <c r="AG24" i="14" s="1"/>
  <c r="F24" i="14"/>
  <c r="AF24" i="14" s="1"/>
  <c r="E24" i="14"/>
  <c r="AE24" i="14" s="1"/>
  <c r="D24" i="14"/>
  <c r="AD24" i="14" s="1"/>
  <c r="C24" i="14"/>
  <c r="AK23" i="14"/>
  <c r="AJ23" i="14"/>
  <c r="AI23" i="14"/>
  <c r="AH23" i="14"/>
  <c r="AG23" i="14"/>
  <c r="AF23" i="14"/>
  <c r="AE23" i="14"/>
  <c r="AD23" i="14"/>
  <c r="AC23" i="14"/>
  <c r="L23" i="14"/>
  <c r="AL23" i="14" s="1"/>
  <c r="AK22" i="14"/>
  <c r="AJ22" i="14"/>
  <c r="AI22" i="14"/>
  <c r="AH22" i="14"/>
  <c r="AG22" i="14"/>
  <c r="AF22" i="14"/>
  <c r="AE22" i="14"/>
  <c r="AD22" i="14"/>
  <c r="AC22" i="14"/>
  <c r="L22" i="14"/>
  <c r="AL22" i="14" s="1"/>
  <c r="AK21" i="14"/>
  <c r="AJ21" i="14"/>
  <c r="AI21" i="14"/>
  <c r="AH21" i="14"/>
  <c r="AG21" i="14"/>
  <c r="AF21" i="14"/>
  <c r="AE21" i="14"/>
  <c r="AD21" i="14"/>
  <c r="AC21" i="14"/>
  <c r="L21" i="14"/>
  <c r="AL21" i="14" s="1"/>
  <c r="AL20" i="14"/>
  <c r="AK20" i="14"/>
  <c r="AJ20" i="14"/>
  <c r="AI20" i="14"/>
  <c r="AH20" i="14"/>
  <c r="AG20" i="14"/>
  <c r="AF20" i="14"/>
  <c r="AE20" i="14"/>
  <c r="AD20" i="14"/>
  <c r="AC20" i="14"/>
  <c r="L20" i="14"/>
  <c r="AL19" i="14"/>
  <c r="AK19" i="14"/>
  <c r="AJ19" i="14"/>
  <c r="AI19" i="14"/>
  <c r="AH19" i="14"/>
  <c r="AG19" i="14"/>
  <c r="AF19" i="14"/>
  <c r="AE19" i="14"/>
  <c r="AD19" i="14"/>
  <c r="AC19" i="14"/>
  <c r="L19" i="14"/>
  <c r="L24" i="14" s="1"/>
  <c r="AL24" i="14" s="1"/>
  <c r="AL18" i="14"/>
  <c r="AK18" i="14"/>
  <c r="AJ18" i="14"/>
  <c r="AI18" i="14"/>
  <c r="AH18" i="14"/>
  <c r="AG18" i="14"/>
  <c r="AF18" i="14"/>
  <c r="AE18" i="14"/>
  <c r="AD18" i="14"/>
  <c r="AC18" i="14"/>
  <c r="AH15" i="14"/>
  <c r="Y15" i="14"/>
  <c r="X15" i="14"/>
  <c r="AK15" i="14" s="1"/>
  <c r="W15" i="14"/>
  <c r="AJ15" i="14" s="1"/>
  <c r="V15" i="14"/>
  <c r="U15" i="14"/>
  <c r="T15" i="14"/>
  <c r="AG15" i="14" s="1"/>
  <c r="S15" i="14"/>
  <c r="AF15" i="14" s="1"/>
  <c r="R15" i="14"/>
  <c r="AE15" i="14" s="1"/>
  <c r="Q15" i="14"/>
  <c r="AD15" i="14" s="1"/>
  <c r="P15" i="14"/>
  <c r="AC15" i="14" s="1"/>
  <c r="K15" i="14"/>
  <c r="J15" i="14"/>
  <c r="I15" i="14"/>
  <c r="AI15" i="14" s="1"/>
  <c r="H15" i="14"/>
  <c r="G15" i="14"/>
  <c r="F15" i="14"/>
  <c r="E15" i="14"/>
  <c r="D15" i="14"/>
  <c r="C15" i="14"/>
  <c r="AK14" i="14"/>
  <c r="AJ14" i="14"/>
  <c r="AI14" i="14"/>
  <c r="AH14" i="14"/>
  <c r="AG14" i="14"/>
  <c r="AF14" i="14"/>
  <c r="AE14" i="14"/>
  <c r="AD14" i="14"/>
  <c r="AC14" i="14"/>
  <c r="L14" i="14"/>
  <c r="AL14" i="14" s="1"/>
  <c r="AK13" i="14"/>
  <c r="AJ13" i="14"/>
  <c r="AI13" i="14"/>
  <c r="AH13" i="14"/>
  <c r="AG13" i="14"/>
  <c r="AF13" i="14"/>
  <c r="AE13" i="14"/>
  <c r="AD13" i="14"/>
  <c r="AC13" i="14"/>
  <c r="L13" i="14"/>
  <c r="AL13" i="14" s="1"/>
  <c r="AL12" i="14"/>
  <c r="AK12" i="14"/>
  <c r="AJ12" i="14"/>
  <c r="AI12" i="14"/>
  <c r="AH12" i="14"/>
  <c r="AG12" i="14"/>
  <c r="AF12" i="14"/>
  <c r="AE12" i="14"/>
  <c r="AD12" i="14"/>
  <c r="AC12" i="14"/>
  <c r="L12" i="14"/>
  <c r="AK11" i="14"/>
  <c r="AJ11" i="14"/>
  <c r="AI11" i="14"/>
  <c r="AH11" i="14"/>
  <c r="AG11" i="14"/>
  <c r="AF11" i="14"/>
  <c r="AE11" i="14"/>
  <c r="AD11" i="14"/>
  <c r="AC11" i="14"/>
  <c r="L11" i="14"/>
  <c r="AL11" i="14" s="1"/>
  <c r="AK10" i="14"/>
  <c r="AJ10" i="14"/>
  <c r="AI10" i="14"/>
  <c r="AH10" i="14"/>
  <c r="AG10" i="14"/>
  <c r="AF10" i="14"/>
  <c r="AE10" i="14"/>
  <c r="AD10" i="14"/>
  <c r="AC10" i="14"/>
  <c r="L10" i="14"/>
  <c r="L15" i="14" s="1"/>
  <c r="AL15" i="14" s="1"/>
  <c r="AK9" i="14"/>
  <c r="AJ9" i="14"/>
  <c r="AI9" i="14"/>
  <c r="AH9" i="14"/>
  <c r="AG9" i="14"/>
  <c r="AF9" i="14"/>
  <c r="AE9" i="14"/>
  <c r="AD9" i="14"/>
  <c r="AC9" i="14"/>
  <c r="L9" i="14"/>
  <c r="AL9" i="14" s="1"/>
  <c r="AL7" i="14"/>
  <c r="AK7" i="14"/>
  <c r="AJ7" i="14"/>
  <c r="AI7" i="14"/>
  <c r="AH7" i="14"/>
  <c r="AG7" i="14"/>
  <c r="AF7" i="14"/>
  <c r="AE7" i="14"/>
  <c r="AD7" i="14"/>
  <c r="AC7" i="14"/>
  <c r="L7" i="14"/>
  <c r="AL6" i="14"/>
  <c r="AK6" i="14"/>
  <c r="AJ6" i="14"/>
  <c r="AI6" i="14"/>
  <c r="AH6" i="14"/>
  <c r="AG6" i="14"/>
  <c r="AF6" i="14"/>
  <c r="AE6" i="14"/>
  <c r="AD6" i="14"/>
  <c r="AC6" i="14"/>
  <c r="L6" i="14"/>
  <c r="AD49" i="13"/>
  <c r="AC49" i="13"/>
  <c r="AJ48" i="13"/>
  <c r="L48" i="13"/>
  <c r="AL48" i="13" s="1"/>
  <c r="K48" i="13"/>
  <c r="AK48" i="13" s="1"/>
  <c r="J48" i="13"/>
  <c r="I48" i="13"/>
  <c r="AI48" i="13" s="1"/>
  <c r="H48" i="13"/>
  <c r="AH48" i="13" s="1"/>
  <c r="G48" i="13"/>
  <c r="AG48" i="13" s="1"/>
  <c r="F48" i="13"/>
  <c r="AF48" i="13" s="1"/>
  <c r="E48" i="13"/>
  <c r="AE48" i="13" s="1"/>
  <c r="D48" i="13"/>
  <c r="AD48" i="13" s="1"/>
  <c r="C48" i="13"/>
  <c r="AC48" i="13" s="1"/>
  <c r="AL47" i="13"/>
  <c r="AK47" i="13"/>
  <c r="AJ47" i="13"/>
  <c r="AI47" i="13"/>
  <c r="AH47" i="13"/>
  <c r="AG47" i="13"/>
  <c r="AF47" i="13"/>
  <c r="AE47" i="13"/>
  <c r="AL45" i="13"/>
  <c r="AK45" i="13"/>
  <c r="AJ45" i="13"/>
  <c r="AI45" i="13"/>
  <c r="AH45" i="13"/>
  <c r="AG45" i="13"/>
  <c r="AF45" i="13"/>
  <c r="AE45" i="13"/>
  <c r="AD45" i="13"/>
  <c r="AC45" i="13"/>
  <c r="Y45" i="13"/>
  <c r="X42" i="13"/>
  <c r="X44" i="13" s="1"/>
  <c r="X46" i="13" s="1"/>
  <c r="X49" i="13" s="1"/>
  <c r="P42" i="13"/>
  <c r="P44" i="13" s="1"/>
  <c r="P46" i="13" s="1"/>
  <c r="E42" i="13"/>
  <c r="E44" i="13" s="1"/>
  <c r="E46" i="13" s="1"/>
  <c r="E49" i="13" s="1"/>
  <c r="AK41" i="13"/>
  <c r="AJ41" i="13"/>
  <c r="AI41" i="13"/>
  <c r="AH41" i="13"/>
  <c r="AG41" i="13"/>
  <c r="AF41" i="13"/>
  <c r="AE41" i="13"/>
  <c r="AD41" i="13"/>
  <c r="AC41" i="13"/>
  <c r="Y41" i="13"/>
  <c r="AL41" i="13" s="1"/>
  <c r="L41" i="13"/>
  <c r="AK40" i="13"/>
  <c r="AJ40" i="13"/>
  <c r="AI40" i="13"/>
  <c r="AH40" i="13"/>
  <c r="AG40" i="13"/>
  <c r="AF40" i="13"/>
  <c r="AE40" i="13"/>
  <c r="AD40" i="13"/>
  <c r="AC40" i="13"/>
  <c r="Y40" i="13"/>
  <c r="L40" i="13"/>
  <c r="AL40" i="13" s="1"/>
  <c r="AK39" i="13"/>
  <c r="AJ39" i="13"/>
  <c r="AI39" i="13"/>
  <c r="AH39" i="13"/>
  <c r="AG39" i="13"/>
  <c r="AF39" i="13"/>
  <c r="AE39" i="13"/>
  <c r="AD39" i="13"/>
  <c r="AC39" i="13"/>
  <c r="Y39" i="13"/>
  <c r="AL39" i="13" s="1"/>
  <c r="L39" i="13"/>
  <c r="AK38" i="13"/>
  <c r="AJ38" i="13"/>
  <c r="AI38" i="13"/>
  <c r="AH38" i="13"/>
  <c r="AG38" i="13"/>
  <c r="AF38" i="13"/>
  <c r="AE38" i="13"/>
  <c r="AD38" i="13"/>
  <c r="AC38" i="13"/>
  <c r="Y38" i="13"/>
  <c r="AL38" i="13" s="1"/>
  <c r="L38" i="13"/>
  <c r="AK37" i="13"/>
  <c r="AJ37" i="13"/>
  <c r="AI37" i="13"/>
  <c r="AH37" i="13"/>
  <c r="AG37" i="13"/>
  <c r="AF37" i="13"/>
  <c r="AE37" i="13"/>
  <c r="AD37" i="13"/>
  <c r="AC37" i="13"/>
  <c r="Y37" i="13"/>
  <c r="AL37" i="13" s="1"/>
  <c r="L37" i="13"/>
  <c r="AK36" i="13"/>
  <c r="AJ36" i="13"/>
  <c r="AI36" i="13"/>
  <c r="AH36" i="13"/>
  <c r="AG36" i="13"/>
  <c r="AF36" i="13"/>
  <c r="AE36" i="13"/>
  <c r="AD36" i="13"/>
  <c r="AC36" i="13"/>
  <c r="Y36" i="13"/>
  <c r="AL36" i="13" s="1"/>
  <c r="L36" i="13"/>
  <c r="AK35" i="13"/>
  <c r="AJ35" i="13"/>
  <c r="AI35" i="13"/>
  <c r="AH35" i="13"/>
  <c r="AG35" i="13"/>
  <c r="AF35" i="13"/>
  <c r="AE35" i="13"/>
  <c r="AD35" i="13"/>
  <c r="AC35" i="13"/>
  <c r="Y35" i="13"/>
  <c r="AL35" i="13" s="1"/>
  <c r="L35" i="13"/>
  <c r="AK34" i="13"/>
  <c r="AJ34" i="13"/>
  <c r="AI34" i="13"/>
  <c r="AH34" i="13"/>
  <c r="AG34" i="13"/>
  <c r="AF34" i="13"/>
  <c r="AE34" i="13"/>
  <c r="AD34" i="13"/>
  <c r="AC34" i="13"/>
  <c r="Y34" i="13"/>
  <c r="AL34" i="13" s="1"/>
  <c r="L34" i="13"/>
  <c r="L33" i="13" s="1"/>
  <c r="AJ33" i="13"/>
  <c r="AG33" i="13"/>
  <c r="Y33" i="13"/>
  <c r="X33" i="13"/>
  <c r="W33" i="13"/>
  <c r="V33" i="13"/>
  <c r="AI33" i="13" s="1"/>
  <c r="U33" i="13"/>
  <c r="AH33" i="13" s="1"/>
  <c r="T33" i="13"/>
  <c r="S33" i="13"/>
  <c r="AF33" i="13" s="1"/>
  <c r="R33" i="13"/>
  <c r="AE33" i="13" s="1"/>
  <c r="Q33" i="13"/>
  <c r="AD33" i="13" s="1"/>
  <c r="P33" i="13"/>
  <c r="K33" i="13"/>
  <c r="AK33" i="13" s="1"/>
  <c r="J33" i="13"/>
  <c r="I33" i="13"/>
  <c r="H33" i="13"/>
  <c r="G33" i="13"/>
  <c r="F33" i="13"/>
  <c r="E33" i="13"/>
  <c r="D33" i="13"/>
  <c r="C33" i="13"/>
  <c r="AC33" i="13" s="1"/>
  <c r="AK31" i="13"/>
  <c r="AJ31" i="13"/>
  <c r="AI31" i="13"/>
  <c r="AH31" i="13"/>
  <c r="AG31" i="13"/>
  <c r="AF31" i="13"/>
  <c r="AE31" i="13"/>
  <c r="AD31" i="13"/>
  <c r="AC31" i="13"/>
  <c r="Y31" i="13"/>
  <c r="AL31" i="13" s="1"/>
  <c r="AL30" i="13"/>
  <c r="AK30" i="13"/>
  <c r="AJ30" i="13"/>
  <c r="AI30" i="13"/>
  <c r="AH30" i="13"/>
  <c r="AG30" i="13"/>
  <c r="AF30" i="13"/>
  <c r="AE30" i="13"/>
  <c r="AD30" i="13"/>
  <c r="AC30" i="13"/>
  <c r="Y30" i="13"/>
  <c r="Y29" i="13" s="1"/>
  <c r="AK29" i="13"/>
  <c r="AF29" i="13"/>
  <c r="AF42" i="13" s="1"/>
  <c r="AF44" i="13" s="1"/>
  <c r="AF46" i="13" s="1"/>
  <c r="AC29" i="13"/>
  <c r="X29" i="13"/>
  <c r="W29" i="13"/>
  <c r="W42" i="13" s="1"/>
  <c r="W44" i="13" s="1"/>
  <c r="W46" i="13" s="1"/>
  <c r="W49" i="13" s="1"/>
  <c r="V29" i="13"/>
  <c r="V42" i="13" s="1"/>
  <c r="V44" i="13" s="1"/>
  <c r="V46" i="13" s="1"/>
  <c r="V49" i="13" s="1"/>
  <c r="U29" i="13"/>
  <c r="U42" i="13" s="1"/>
  <c r="U44" i="13" s="1"/>
  <c r="U46" i="13" s="1"/>
  <c r="U49" i="13" s="1"/>
  <c r="T29" i="13"/>
  <c r="T42" i="13" s="1"/>
  <c r="T44" i="13" s="1"/>
  <c r="T46" i="13" s="1"/>
  <c r="T49" i="13" s="1"/>
  <c r="AG49" i="13" s="1"/>
  <c r="S29" i="13"/>
  <c r="S42" i="13" s="1"/>
  <c r="S44" i="13" s="1"/>
  <c r="S46" i="13" s="1"/>
  <c r="S49" i="13" s="1"/>
  <c r="AF49" i="13" s="1"/>
  <c r="R29" i="13"/>
  <c r="R42" i="13" s="1"/>
  <c r="R44" i="13" s="1"/>
  <c r="R46" i="13" s="1"/>
  <c r="R49" i="13" s="1"/>
  <c r="AE49" i="13" s="1"/>
  <c r="Q29" i="13"/>
  <c r="Q42" i="13" s="1"/>
  <c r="Q44" i="13" s="1"/>
  <c r="Q46" i="13" s="1"/>
  <c r="P29" i="13"/>
  <c r="L29" i="13"/>
  <c r="L42" i="13" s="1"/>
  <c r="K29" i="13"/>
  <c r="K42" i="13" s="1"/>
  <c r="K44" i="13" s="1"/>
  <c r="K46" i="13" s="1"/>
  <c r="K49" i="13" s="1"/>
  <c r="J29" i="13"/>
  <c r="J42" i="13" s="1"/>
  <c r="J44" i="13" s="1"/>
  <c r="J46" i="13" s="1"/>
  <c r="I29" i="13"/>
  <c r="I42" i="13" s="1"/>
  <c r="I44" i="13" s="1"/>
  <c r="I46" i="13" s="1"/>
  <c r="I49" i="13" s="1"/>
  <c r="H29" i="13"/>
  <c r="H42" i="13" s="1"/>
  <c r="H44" i="13" s="1"/>
  <c r="H46" i="13" s="1"/>
  <c r="H49" i="13" s="1"/>
  <c r="G29" i="13"/>
  <c r="AG29" i="13" s="1"/>
  <c r="AG42" i="13" s="1"/>
  <c r="AG44" i="13" s="1"/>
  <c r="AG46" i="13" s="1"/>
  <c r="F29" i="13"/>
  <c r="F42" i="13" s="1"/>
  <c r="F44" i="13" s="1"/>
  <c r="F46" i="13" s="1"/>
  <c r="E29" i="13"/>
  <c r="D29" i="13"/>
  <c r="D42" i="13" s="1"/>
  <c r="D44" i="13" s="1"/>
  <c r="D46" i="13" s="1"/>
  <c r="C29" i="13"/>
  <c r="C42" i="13" s="1"/>
  <c r="C44" i="13" s="1"/>
  <c r="C46" i="13" s="1"/>
  <c r="AI26" i="13"/>
  <c r="X26" i="13"/>
  <c r="W26" i="13"/>
  <c r="V26" i="13"/>
  <c r="U26" i="13"/>
  <c r="T26" i="13"/>
  <c r="S26" i="13"/>
  <c r="R26" i="13"/>
  <c r="Q26" i="13"/>
  <c r="P26" i="13"/>
  <c r="K26" i="13"/>
  <c r="J26" i="13"/>
  <c r="I26" i="13"/>
  <c r="H26" i="13"/>
  <c r="G26" i="13"/>
  <c r="F26" i="13"/>
  <c r="E26" i="13"/>
  <c r="D26" i="13"/>
  <c r="C26" i="13"/>
  <c r="AK25" i="13"/>
  <c r="AJ25" i="13"/>
  <c r="AI25" i="13"/>
  <c r="AH25" i="13"/>
  <c r="AG25" i="13"/>
  <c r="AF25" i="13"/>
  <c r="AE25" i="13"/>
  <c r="AD25" i="13"/>
  <c r="AC25" i="13"/>
  <c r="Y25" i="13"/>
  <c r="AL25" i="13" s="1"/>
  <c r="L25" i="13"/>
  <c r="AK24" i="13"/>
  <c r="AJ24" i="13"/>
  <c r="AI24" i="13"/>
  <c r="AH24" i="13"/>
  <c r="AG24" i="13"/>
  <c r="AF24" i="13"/>
  <c r="AE24" i="13"/>
  <c r="AD24" i="13"/>
  <c r="AC24" i="13"/>
  <c r="Y24" i="13"/>
  <c r="AL24" i="13" s="1"/>
  <c r="L24" i="13"/>
  <c r="AK23" i="13"/>
  <c r="AJ23" i="13"/>
  <c r="AI23" i="13"/>
  <c r="AH23" i="13"/>
  <c r="AG23" i="13"/>
  <c r="AF23" i="13"/>
  <c r="AE23" i="13"/>
  <c r="AD23" i="13"/>
  <c r="AC23" i="13"/>
  <c r="Y23" i="13"/>
  <c r="AL23" i="13" s="1"/>
  <c r="L23" i="13"/>
  <c r="AK22" i="13"/>
  <c r="AJ22" i="13"/>
  <c r="AI22" i="13"/>
  <c r="AH22" i="13"/>
  <c r="AG22" i="13"/>
  <c r="AF22" i="13"/>
  <c r="AE22" i="13"/>
  <c r="AD22" i="13"/>
  <c r="AC22" i="13"/>
  <c r="Y22" i="13"/>
  <c r="AL22" i="13" s="1"/>
  <c r="L22" i="13"/>
  <c r="AK21" i="13"/>
  <c r="AJ21" i="13"/>
  <c r="AI21" i="13"/>
  <c r="AH21" i="13"/>
  <c r="AG21" i="13"/>
  <c r="AF21" i="13"/>
  <c r="AE21" i="13"/>
  <c r="AD21" i="13"/>
  <c r="AC21" i="13"/>
  <c r="Y21" i="13"/>
  <c r="AL21" i="13" s="1"/>
  <c r="L21" i="13"/>
  <c r="L26" i="13" s="1"/>
  <c r="AL20" i="13"/>
  <c r="AK20" i="13"/>
  <c r="AK26" i="13" s="1"/>
  <c r="AJ20" i="13"/>
  <c r="AJ26" i="13" s="1"/>
  <c r="AI20" i="13"/>
  <c r="AH20" i="13"/>
  <c r="AH26" i="13" s="1"/>
  <c r="AG20" i="13"/>
  <c r="AG26" i="13" s="1"/>
  <c r="AF20" i="13"/>
  <c r="AF26" i="13" s="1"/>
  <c r="AE20" i="13"/>
  <c r="AE26" i="13" s="1"/>
  <c r="AD20" i="13"/>
  <c r="AD26" i="13" s="1"/>
  <c r="AC20" i="13"/>
  <c r="AC26" i="13" s="1"/>
  <c r="AE17" i="13"/>
  <c r="X17" i="13"/>
  <c r="W17" i="13"/>
  <c r="V17" i="13"/>
  <c r="U17" i="13"/>
  <c r="T17" i="13"/>
  <c r="S17" i="13"/>
  <c r="R17" i="13"/>
  <c r="Q17" i="13"/>
  <c r="P17" i="13"/>
  <c r="K17" i="13"/>
  <c r="J17" i="13"/>
  <c r="I17" i="13"/>
  <c r="H17" i="13"/>
  <c r="G17" i="13"/>
  <c r="F17" i="13"/>
  <c r="E17" i="13"/>
  <c r="D17" i="13"/>
  <c r="C17" i="13"/>
  <c r="AK16" i="13"/>
  <c r="AJ16" i="13"/>
  <c r="AI16" i="13"/>
  <c r="AH16" i="13"/>
  <c r="AG16" i="13"/>
  <c r="AF16" i="13"/>
  <c r="AE16" i="13"/>
  <c r="AD16" i="13"/>
  <c r="AC16" i="13"/>
  <c r="Y16" i="13"/>
  <c r="AL16" i="13" s="1"/>
  <c r="L16" i="13"/>
  <c r="AK15" i="13"/>
  <c r="AJ15" i="13"/>
  <c r="AI15" i="13"/>
  <c r="AH15" i="13"/>
  <c r="AG15" i="13"/>
  <c r="AF15" i="13"/>
  <c r="AE15" i="13"/>
  <c r="AD15" i="13"/>
  <c r="AC15" i="13"/>
  <c r="Y15" i="13"/>
  <c r="AL15" i="13" s="1"/>
  <c r="L15" i="13"/>
  <c r="AK14" i="13"/>
  <c r="AJ14" i="13"/>
  <c r="AI14" i="13"/>
  <c r="AH14" i="13"/>
  <c r="AG14" i="13"/>
  <c r="AF14" i="13"/>
  <c r="AE14" i="13"/>
  <c r="AD14" i="13"/>
  <c r="AC14" i="13"/>
  <c r="Y14" i="13"/>
  <c r="AL14" i="13" s="1"/>
  <c r="L14" i="13"/>
  <c r="AK13" i="13"/>
  <c r="AJ13" i="13"/>
  <c r="AI13" i="13"/>
  <c r="AH13" i="13"/>
  <c r="AG13" i="13"/>
  <c r="AF13" i="13"/>
  <c r="AE13" i="13"/>
  <c r="AD13" i="13"/>
  <c r="AC13" i="13"/>
  <c r="Y13" i="13"/>
  <c r="AL13" i="13" s="1"/>
  <c r="L13" i="13"/>
  <c r="AK12" i="13"/>
  <c r="AJ12" i="13"/>
  <c r="AI12" i="13"/>
  <c r="AH12" i="13"/>
  <c r="AG12" i="13"/>
  <c r="AF12" i="13"/>
  <c r="AE12" i="13"/>
  <c r="AD12" i="13"/>
  <c r="AC12" i="13"/>
  <c r="Y12" i="13"/>
  <c r="AL12" i="13" s="1"/>
  <c r="L12" i="13"/>
  <c r="AK11" i="13"/>
  <c r="AJ11" i="13"/>
  <c r="AI11" i="13"/>
  <c r="AH11" i="13"/>
  <c r="AG11" i="13"/>
  <c r="AF11" i="13"/>
  <c r="AE11" i="13"/>
  <c r="AD11" i="13"/>
  <c r="AC11" i="13"/>
  <c r="Y11" i="13"/>
  <c r="AL11" i="13" s="1"/>
  <c r="L11" i="13"/>
  <c r="AK10" i="13"/>
  <c r="AJ10" i="13"/>
  <c r="AI10" i="13"/>
  <c r="AH10" i="13"/>
  <c r="AG10" i="13"/>
  <c r="AF10" i="13"/>
  <c r="AE10" i="13"/>
  <c r="AD10" i="13"/>
  <c r="AC10" i="13"/>
  <c r="Y10" i="13"/>
  <c r="AL10" i="13" s="1"/>
  <c r="L10" i="13"/>
  <c r="AK9" i="13"/>
  <c r="AK17" i="13" s="1"/>
  <c r="AJ9" i="13"/>
  <c r="AJ17" i="13" s="1"/>
  <c r="AI9" i="13"/>
  <c r="AI17" i="13" s="1"/>
  <c r="AH9" i="13"/>
  <c r="AH17" i="13" s="1"/>
  <c r="AG9" i="13"/>
  <c r="AG17" i="13" s="1"/>
  <c r="AF9" i="13"/>
  <c r="AF17" i="13" s="1"/>
  <c r="AE9" i="13"/>
  <c r="AD9" i="13"/>
  <c r="AD17" i="13" s="1"/>
  <c r="AC9" i="13"/>
  <c r="AC17" i="13" s="1"/>
  <c r="Y9" i="13"/>
  <c r="Y17" i="13" s="1"/>
  <c r="L9" i="13"/>
  <c r="L17" i="13" s="1"/>
  <c r="O459" i="17" l="1"/>
  <c r="P459" i="17"/>
  <c r="Q459" i="17"/>
  <c r="R459" i="17"/>
  <c r="G459" i="17"/>
  <c r="H459" i="17"/>
  <c r="I459" i="17"/>
  <c r="J459" i="17"/>
  <c r="K459" i="17"/>
  <c r="L459" i="17"/>
  <c r="M459" i="17"/>
  <c r="N459" i="17"/>
  <c r="G1149" i="16"/>
  <c r="H1149" i="16"/>
  <c r="M1149" i="16"/>
  <c r="J1149" i="16"/>
  <c r="K1149" i="16"/>
  <c r="L1149" i="16"/>
  <c r="N1149" i="16"/>
  <c r="O1149" i="16"/>
  <c r="P1149" i="16"/>
  <c r="I1149" i="16"/>
  <c r="Q1149" i="16"/>
  <c r="F1149" i="16"/>
  <c r="P713" i="18"/>
  <c r="G713" i="18"/>
  <c r="M713" i="18"/>
  <c r="I713" i="18"/>
  <c r="Q713" i="18"/>
  <c r="H713" i="18"/>
  <c r="L713" i="18"/>
  <c r="K713" i="18"/>
  <c r="J713" i="18"/>
  <c r="F713" i="18"/>
  <c r="N713" i="18"/>
  <c r="O713" i="18"/>
  <c r="J49" i="13"/>
  <c r="AH49" i="13"/>
  <c r="AC42" i="13"/>
  <c r="AC44" i="13" s="1"/>
  <c r="AC46" i="13" s="1"/>
  <c r="AK49" i="13"/>
  <c r="H42" i="14"/>
  <c r="H44" i="14" s="1"/>
  <c r="H47" i="14" s="1"/>
  <c r="AH40" i="14"/>
  <c r="AL26" i="13"/>
  <c r="AK42" i="13"/>
  <c r="AK44" i="13" s="1"/>
  <c r="AK46" i="13" s="1"/>
  <c r="AL33" i="13"/>
  <c r="I42" i="14"/>
  <c r="I44" i="14" s="1"/>
  <c r="I47" i="14" s="1"/>
  <c r="AI40" i="14"/>
  <c r="Y42" i="13"/>
  <c r="AL29" i="13"/>
  <c r="AI49" i="13"/>
  <c r="AF40" i="14"/>
  <c r="F42" i="14"/>
  <c r="F44" i="14" s="1"/>
  <c r="F47" i="14" s="1"/>
  <c r="L44" i="13"/>
  <c r="L46" i="13" s="1"/>
  <c r="L49" i="13" s="1"/>
  <c r="AJ49" i="13"/>
  <c r="AG40" i="14"/>
  <c r="G42" i="14"/>
  <c r="G44" i="14" s="1"/>
  <c r="G47" i="14" s="1"/>
  <c r="AJ29" i="13"/>
  <c r="AJ42" i="13" s="1"/>
  <c r="AJ44" i="13" s="1"/>
  <c r="AJ46" i="13" s="1"/>
  <c r="AF27" i="14"/>
  <c r="J40" i="14"/>
  <c r="Y26" i="13"/>
  <c r="AD29" i="13"/>
  <c r="AD42" i="13" s="1"/>
  <c r="AD44" i="13" s="1"/>
  <c r="AD46" i="13" s="1"/>
  <c r="D40" i="14"/>
  <c r="L40" i="14"/>
  <c r="AE29" i="13"/>
  <c r="AE42" i="13" s="1"/>
  <c r="AE44" i="13" s="1"/>
  <c r="AE46" i="13" s="1"/>
  <c r="G42" i="13"/>
  <c r="G44" i="13" s="1"/>
  <c r="G46" i="13" s="1"/>
  <c r="AL10" i="14"/>
  <c r="AI27" i="14"/>
  <c r="AL32" i="14"/>
  <c r="E40" i="14"/>
  <c r="AC40" i="14"/>
  <c r="AK40" i="14"/>
  <c r="AL9" i="13"/>
  <c r="AL17" i="13" s="1"/>
  <c r="AH29" i="13"/>
  <c r="AH42" i="13" s="1"/>
  <c r="AH44" i="13" s="1"/>
  <c r="AH46" i="13" s="1"/>
  <c r="AI29" i="13"/>
  <c r="AI42" i="13" s="1"/>
  <c r="AI44" i="13" s="1"/>
  <c r="AI46" i="13" s="1"/>
  <c r="E42" i="14" l="1"/>
  <c r="E44" i="14" s="1"/>
  <c r="E47" i="14" s="1"/>
  <c r="AE40" i="14"/>
  <c r="J42" i="14"/>
  <c r="J44" i="14" s="1"/>
  <c r="J47" i="14" s="1"/>
  <c r="AJ40" i="14"/>
  <c r="AL42" i="13"/>
  <c r="AL44" i="13" s="1"/>
  <c r="AL46" i="13" s="1"/>
  <c r="Y44" i="13"/>
  <c r="Y46" i="13" s="1"/>
  <c r="Y49" i="13" s="1"/>
  <c r="AL49" i="13" s="1"/>
  <c r="D42" i="14"/>
  <c r="D47" i="14" s="1"/>
  <c r="AD40" i="14"/>
  <c r="L42" i="14"/>
  <c r="L44" i="14" s="1"/>
  <c r="L47" i="14" s="1"/>
  <c r="AL40" i="14"/>
  <c r="D29" i="8" l="1"/>
  <c r="E29" i="8" s="1"/>
  <c r="F29" i="8" s="1"/>
  <c r="G29" i="8" s="1"/>
  <c r="C29" i="8"/>
  <c r="C45" i="8" s="1"/>
  <c r="D45" i="8" s="1"/>
  <c r="E45" i="8" s="1"/>
  <c r="F45" i="8" s="1"/>
  <c r="G45" i="8" s="1"/>
  <c r="D11" i="8"/>
  <c r="B40" i="7"/>
  <c r="A40" i="7"/>
  <c r="B39" i="7"/>
  <c r="A39" i="7"/>
  <c r="B38" i="7"/>
  <c r="A38" i="7"/>
  <c r="B37" i="7"/>
  <c r="A37" i="7"/>
  <c r="B36" i="7"/>
  <c r="A36" i="7"/>
  <c r="B35" i="7"/>
  <c r="A35" i="7"/>
  <c r="B34" i="7"/>
  <c r="A34" i="7"/>
  <c r="B33" i="7"/>
  <c r="A33" i="7"/>
  <c r="B32" i="7"/>
  <c r="A32" i="7"/>
  <c r="A1" i="7"/>
  <c r="E4" i="3"/>
  <c r="K5" i="2"/>
  <c r="E11" i="8" l="1"/>
  <c r="F4" i="3"/>
  <c r="L5" i="2"/>
  <c r="F11" i="8" l="1"/>
  <c r="G4" i="3"/>
  <c r="M5" i="2"/>
  <c r="G11" i="8" l="1"/>
  <c r="N5" i="2"/>
  <c r="H4" i="3"/>
  <c r="I4" i="3" l="1"/>
  <c r="J19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Ricketts, Rashad</author>
  </authors>
  <commentList>
    <comment ref="C13" authorId="0" shapeId="0" xr:uid="{371BF079-FC8F-4FCE-8698-0851087AD1F9}">
      <text>
        <r>
          <rPr>
            <b/>
            <sz val="9"/>
            <color indexed="81"/>
            <rFont val="Tahoma"/>
            <family val="2"/>
          </rPr>
          <t>Ricketts, Rashad:</t>
        </r>
        <r>
          <rPr>
            <sz val="9"/>
            <color indexed="81"/>
            <rFont val="Tahoma"/>
            <family val="2"/>
          </rPr>
          <t xml:space="preserve">
Removal of $879,179 of FERC related expenditures</t>
        </r>
      </text>
    </comment>
    <comment ref="C14" authorId="0" shapeId="0" xr:uid="{7DD04A2E-FDE9-4524-AEF5-1A0B139ECF09}">
      <text>
        <r>
          <rPr>
            <b/>
            <sz val="9"/>
            <color indexed="81"/>
            <rFont val="Tahoma"/>
            <family val="2"/>
          </rPr>
          <t>Ricketts, Rashad:</t>
        </r>
        <r>
          <rPr>
            <sz val="9"/>
            <color indexed="81"/>
            <rFont val="Tahoma"/>
            <family val="2"/>
          </rPr>
          <t xml:space="preserve">
Removal of $758,955 of FERC related expenditures</t>
        </r>
      </text>
    </comment>
  </commentList>
</comments>
</file>

<file path=xl/sharedStrings.xml><?xml version="1.0" encoding="utf-8"?>
<sst xmlns="http://schemas.openxmlformats.org/spreadsheetml/2006/main" count="13692" uniqueCount="3181">
  <si>
    <t>2024-2028 Construction Forecast ($000's)</t>
  </si>
  <si>
    <t>INSTALLATION W/ AFUDC</t>
  </si>
  <si>
    <t>(with inflation &amp; OH adjustment)</t>
  </si>
  <si>
    <t>Proposed Capital Expenditures</t>
  </si>
  <si>
    <t>2024-2028 Proposed Budget Total</t>
  </si>
  <si>
    <r>
      <t>2024 Proposed Budget (1</t>
    </r>
    <r>
      <rPr>
        <b/>
        <vertAlign val="superscript"/>
        <sz val="8"/>
        <rFont val="Arial"/>
        <family val="2"/>
      </rPr>
      <t>st</t>
    </r>
    <r>
      <rPr>
        <b/>
        <sz val="8"/>
        <rFont val="Arial"/>
        <family val="2"/>
      </rPr>
      <t xml:space="preserve"> Half)</t>
    </r>
  </si>
  <si>
    <r>
      <t>2024 Proposed Budget (2</t>
    </r>
    <r>
      <rPr>
        <b/>
        <vertAlign val="superscript"/>
        <sz val="8"/>
        <rFont val="Arial"/>
        <family val="2"/>
      </rPr>
      <t>nd</t>
    </r>
    <r>
      <rPr>
        <b/>
        <sz val="8"/>
        <rFont val="Arial"/>
        <family val="2"/>
      </rPr>
      <t xml:space="preserve"> Half)</t>
    </r>
  </si>
  <si>
    <t>2024 Proposed Budget</t>
  </si>
  <si>
    <r>
      <t>2025 Proposed Budget (1</t>
    </r>
    <r>
      <rPr>
        <b/>
        <vertAlign val="superscript"/>
        <sz val="8"/>
        <rFont val="Arial"/>
        <family val="2"/>
      </rPr>
      <t>st</t>
    </r>
    <r>
      <rPr>
        <b/>
        <sz val="8"/>
        <rFont val="Arial"/>
        <family val="2"/>
      </rPr>
      <t xml:space="preserve"> Half)</t>
    </r>
  </si>
  <si>
    <r>
      <t>2025 Proposed Budget (2</t>
    </r>
    <r>
      <rPr>
        <b/>
        <vertAlign val="superscript"/>
        <sz val="8"/>
        <rFont val="Arial"/>
        <family val="2"/>
      </rPr>
      <t>nd</t>
    </r>
    <r>
      <rPr>
        <b/>
        <sz val="8"/>
        <rFont val="Arial"/>
        <family val="2"/>
      </rPr>
      <t xml:space="preserve"> Half)</t>
    </r>
  </si>
  <si>
    <t>2025 Proposed Budget</t>
  </si>
  <si>
    <t>2026 Proposed Budget</t>
  </si>
  <si>
    <t>2027 Proposed Budget</t>
  </si>
  <si>
    <t>2028 Proposed Budget</t>
  </si>
  <si>
    <t>ELECTRIC PROGRAM</t>
  </si>
  <si>
    <r>
      <t>Hydro &amp;</t>
    </r>
    <r>
      <rPr>
        <b/>
        <i/>
        <sz val="8"/>
        <rFont val="Arial"/>
        <family val="2"/>
      </rPr>
      <t xml:space="preserve"> </t>
    </r>
    <r>
      <rPr>
        <sz val="8"/>
        <rFont val="Arial"/>
        <family val="2"/>
      </rPr>
      <t>Gas Turbines</t>
    </r>
  </si>
  <si>
    <t>Transmission</t>
  </si>
  <si>
    <t>12A</t>
  </si>
  <si>
    <t>Transmission FERC</t>
  </si>
  <si>
    <t>12B</t>
  </si>
  <si>
    <t>Substations</t>
  </si>
  <si>
    <t>New Business</t>
  </si>
  <si>
    <t>Dist. Improvements</t>
  </si>
  <si>
    <t>Transformers</t>
  </si>
  <si>
    <t>Meters</t>
  </si>
  <si>
    <t>Storm</t>
  </si>
  <si>
    <t>Total PSC Electric Program (excludes FERC)</t>
  </si>
  <si>
    <t>GAS PROGRAM</t>
  </si>
  <si>
    <t>Production</t>
  </si>
  <si>
    <t>Regulator Stations</t>
  </si>
  <si>
    <t>Total PSC Gas Program</t>
  </si>
  <si>
    <t>COMMON PROGRAM</t>
  </si>
  <si>
    <t>Buildings</t>
  </si>
  <si>
    <t xml:space="preserve">    Buildings Minors</t>
  </si>
  <si>
    <t>Major Expansion</t>
  </si>
  <si>
    <t>Office Equipment</t>
  </si>
  <si>
    <t>General</t>
  </si>
  <si>
    <t>EMS</t>
  </si>
  <si>
    <t>EDP</t>
  </si>
  <si>
    <t>Software</t>
  </si>
  <si>
    <t>Security</t>
  </si>
  <si>
    <t>Tools</t>
  </si>
  <si>
    <t>Communication</t>
  </si>
  <si>
    <t>Transportation</t>
  </si>
  <si>
    <t>Total PSC Common Program</t>
  </si>
  <si>
    <t xml:space="preserve">TOTAL PSC ADDITIONS </t>
  </si>
  <si>
    <t>TOTAL PSC REMOVALS</t>
  </si>
  <si>
    <t xml:space="preserve">SUBTOTAL PSC CAPITAL </t>
  </si>
  <si>
    <t xml:space="preserve">TOTAL FERC </t>
  </si>
  <si>
    <t>CORPORATE TOTAL</t>
  </si>
  <si>
    <t>REMOVAL</t>
  </si>
  <si>
    <t>(with inflation)</t>
  </si>
  <si>
    <t xml:space="preserve">Proposed Removal Expenditures </t>
  </si>
  <si>
    <t>2024 Proposed Budget (1st Half)</t>
  </si>
  <si>
    <t>2024 Proposed Budget (2nd Half)</t>
  </si>
  <si>
    <t>2025 Proposed Budget (1st Half)</t>
  </si>
  <si>
    <t>2025 Proposed Budget (2nd Half)</t>
  </si>
  <si>
    <t>Total Electric Program</t>
  </si>
  <si>
    <t>Total Gas Program</t>
  </si>
  <si>
    <t>Total Common Program</t>
  </si>
  <si>
    <t>W/ AFUDC, Inflated &amp; OH Adjustments</t>
  </si>
  <si>
    <t>CAT.</t>
  </si>
  <si>
    <t>Description</t>
  </si>
  <si>
    <t>Infrastructure</t>
  </si>
  <si>
    <t>Discretion Level</t>
  </si>
  <si>
    <t>5-Year Total</t>
  </si>
  <si>
    <t>11</t>
  </si>
  <si>
    <t>Dashville Rubber Gate  Replacement &amp; Headgates</t>
  </si>
  <si>
    <t>Replacing Aging Infrastruture</t>
  </si>
  <si>
    <t>Maintain System Standards</t>
  </si>
  <si>
    <t>Dashvile Concrete Reinforcement on Spillway</t>
  </si>
  <si>
    <t>Dashville Pond Control System</t>
  </si>
  <si>
    <t>New Infrastructure</t>
  </si>
  <si>
    <t>System Enhancements</t>
  </si>
  <si>
    <t xml:space="preserve">Dashville Staircase to Bottom Door </t>
  </si>
  <si>
    <t>Dashville Walkway over Tailrace</t>
  </si>
  <si>
    <t>High Falls Concrete Cap Replacement</t>
  </si>
  <si>
    <t>High Falls Trash Rake Upgrade</t>
  </si>
  <si>
    <t>Sturgeon Pool Dam Camera System</t>
  </si>
  <si>
    <t>Dashville Major Overhaul #1</t>
  </si>
  <si>
    <t>Dashville Major Overhaul #2</t>
  </si>
  <si>
    <t>Dashville Facility Camera System</t>
  </si>
  <si>
    <t>Hydro SCADA - New Com Link</t>
  </si>
  <si>
    <t>Sturgeon Pool Remote Start</t>
  </si>
  <si>
    <t>High Falls Rubber Sluice Gate</t>
  </si>
  <si>
    <t>Dashville Remote Start</t>
  </si>
  <si>
    <t>Sturgeon Pool Tailrace Gates</t>
  </si>
  <si>
    <t>Sturgeon Pool Southern Wall Foundation Reinforcement</t>
  </si>
  <si>
    <t>Sturgeon Pool Replace Toe of Dam</t>
  </si>
  <si>
    <t>Sturgeon Pool Relay Protection / Breakers</t>
  </si>
  <si>
    <t>High Falls Facility Camera System</t>
  </si>
  <si>
    <t>Sturgeon Pool Window Replacements</t>
  </si>
  <si>
    <t>Sturgeon Pool Retaining Wall Penstock</t>
  </si>
  <si>
    <t>Upgrade Excitation Systems at all Sites</t>
  </si>
  <si>
    <t>Miscellaneous Minor Hydro projects</t>
  </si>
  <si>
    <t>Other</t>
  </si>
  <si>
    <t>Emergent Projects</t>
  </si>
  <si>
    <t>Retirement of S. Cairo</t>
  </si>
  <si>
    <t>Non Discretionary</t>
  </si>
  <si>
    <t>Retirement of Coxsackie</t>
  </si>
  <si>
    <t>Subtotal - Electric Production</t>
  </si>
  <si>
    <t>High Priority Replacements (Various)</t>
  </si>
  <si>
    <t xml:space="preserve">            FV Line Indian Lake Crossing - Eversource</t>
  </si>
  <si>
    <t xml:space="preserve">            115kV DW Line - West Balmville WN / 4012 Underbuild</t>
  </si>
  <si>
    <t>Transmission Minor Projects</t>
  </si>
  <si>
    <t>Electric Transmission Structure Coating Program</t>
  </si>
  <si>
    <t>MG and GK Line 115kV Upgrade ( Modena - Kerhonkson)</t>
  </si>
  <si>
    <t>FK Line 115kv Upgrade (Kerhonkson - High Falls)</t>
  </si>
  <si>
    <t>P Line 115kV Upgrade (High Falls - Sturgeon Pool)</t>
  </si>
  <si>
    <t>ROW Repair Project (Deficiencies)</t>
  </si>
  <si>
    <t>Honk Falls Substation Tie-in (Kerhonkson Autotransformers)</t>
  </si>
  <si>
    <t>ACSR Conductor Replacement Program, FV - Part 102C</t>
  </si>
  <si>
    <t>Knapps Corners Substation Tie-in (115kV KB &amp; SK Lines)</t>
  </si>
  <si>
    <t>Trap Rock Substation Tie-in and TR Line retirement</t>
  </si>
  <si>
    <t>69kV KM Line Rebuild - Knapps to Myers - 102C</t>
  </si>
  <si>
    <t>SB Line: New 115kV Line - Hurley Ave. to Saugerties - Article VII: 11.11 miles</t>
  </si>
  <si>
    <t>H Line: New 115kV Line - Saugerties to N.Catskill - Article VII: 12.25 miles</t>
  </si>
  <si>
    <t>HG Line: New 69kV Line - Honk Fallls to Neversink - Part 102C</t>
  </si>
  <si>
    <t>Retirement of O &amp; OB Line Section from Dashville Tap to Ohioville</t>
  </si>
  <si>
    <t>Q Line: New 115kV Line - Pleasant Valley - Rhinebeck</t>
  </si>
  <si>
    <t>Removal of SD / SJ and WM Tap Lines</t>
  </si>
  <si>
    <t>69kV GM Line: Retirement of Clinton Avenue Tap Section</t>
  </si>
  <si>
    <t>115kV SK Line Rebuild</t>
  </si>
  <si>
    <t>115kV 5 Line Rebuild</t>
  </si>
  <si>
    <t>115kV NC Line Rebuild - FERC AOC Project</t>
  </si>
  <si>
    <t>115kV CN Line Rebuild</t>
  </si>
  <si>
    <t>NW Line 345/115/69 Station Connection &amp; 1.2 Mile NW Line 115kV Rebuild</t>
  </si>
  <si>
    <t>Subtotal - Electric Transmission</t>
  </si>
  <si>
    <t>Substation Minor Projects (1-1311-00-18)</t>
  </si>
  <si>
    <t>Substation Battery Replacement Program (1-1312-05-18)</t>
  </si>
  <si>
    <t>Greenfield Rd. - Substation Upgrade (Reuse Kerhonkson &amp; Modena Transformers) (1-1312-99-19)</t>
  </si>
  <si>
    <t>Bethlehem Road - UB Line Relay Upgrade &amp; Breaker Replacement (1-1312-99-19)</t>
  </si>
  <si>
    <t>Union Avenue - UB Line Relay Upgrade (1-1312-99-19)</t>
  </si>
  <si>
    <t>Rock Tavern - 345 kV Disconnect Replacement (RTB-4483 &amp; RTB-31194) (1-1312-99-19)</t>
  </si>
  <si>
    <t>New Baltimore Upgrade (New 12MVA Transformer, relays, and 15kV breakers) (1-1312-99-19)</t>
  </si>
  <si>
    <t>Lincoln Park - Relay Upgrade &amp; BRP (115 kV - LR-1219-HP, HP-1318) (1-1312-99-19)</t>
  </si>
  <si>
    <t>Forgebrook 115kV Relay Upgrade (1-1312-99-19) ESPIP</t>
  </si>
  <si>
    <t>South Cairo (15 kV - W-1658) (1-1312-99-19) BRP</t>
  </si>
  <si>
    <t>Terminal Upgrade Work for 115kV  Loop (High Falls) (1-1312-99-19)</t>
  </si>
  <si>
    <t>P Line Moved to 115kV Bus (Sturgeon Pool) (1-1312-99-19)</t>
  </si>
  <si>
    <t>Coxsackie - DEC Peaker Regulation Project (Transformer Only) (1-1312-99-19)</t>
  </si>
  <si>
    <t>South Cairo - DEC Peaker Regulation Project (D-VAR &amp; Transformer) (1-1312-99-19)</t>
  </si>
  <si>
    <t>New Baltimore (FKA Freehold) - DEC Peaker Regulation Project (D-VAR Only) (1-1312-99-19)</t>
  </si>
  <si>
    <t>Grid Mod - Multiple Substations (1-1312-99-19)</t>
  </si>
  <si>
    <t>Maybrook Transformer Upgrades (1-1312-99-19)</t>
  </si>
  <si>
    <t>Milan PLC Replacement (1-1312-99-19)</t>
  </si>
  <si>
    <t>Fishkill Plains Relay Upgrade (1-1312-99-19) ESPIP</t>
  </si>
  <si>
    <t>Sand Dock - Add Breaker For Tilcon (1-1312-99-19)</t>
  </si>
  <si>
    <t>Highland Relay Upgrade (1-1312-99-19) ESPIP</t>
  </si>
  <si>
    <t>Millerton Relay Upgrade (1-1312-99-19) ESPIP</t>
  </si>
  <si>
    <t>Todd Hill Relay Upgrade (1-1312-99-19) ESPIP</t>
  </si>
  <si>
    <t>East Walden Relay Upgrade (1-1312-99-19) ESPIP</t>
  </si>
  <si>
    <t>Reynolds Hill Relay Upgrade (1-1312-99-19) ESPIP</t>
  </si>
  <si>
    <t>East Kingston PLC Replacement (1-1312-99-19)</t>
  </si>
  <si>
    <t>Hibernia (69 kV - E-972) (1-1312-99-19) BRP</t>
  </si>
  <si>
    <t>Reynolds Hill (15 kV - TD-6001, TD-6005) - Evaluate Switchgear Purchase (1-1312-99-19) BRP</t>
  </si>
  <si>
    <t>Neversink (15 kV - W-1128, CKT-391) (1-1312-99-19) BRP</t>
  </si>
  <si>
    <t>Mobile Switchgear (1-1312-99-19)</t>
  </si>
  <si>
    <t>Clinton Ave. - Retire Substation (1-1312-99-19)</t>
  </si>
  <si>
    <t>Retirement</t>
  </si>
  <si>
    <t>South Wall Street - Retire Substation (1-1312-99-19)</t>
  </si>
  <si>
    <t>Montgomery St. 14kV Switchgear Upgrade (1-1312-99-19)</t>
  </si>
  <si>
    <t>Lawrenceville Relay Upgrade (1-1312-99-19) ESPIP</t>
  </si>
  <si>
    <t>Dashville Relay Upgrade (1-1312-99-19) ESPIP</t>
  </si>
  <si>
    <t>Barnegat Relay Upgrade (1-1312-99-19) ESPIP</t>
  </si>
  <si>
    <t>Hunter Relay Upgrade (1-1312-99-19) ESPIP</t>
  </si>
  <si>
    <t>Neversink Relay Upgrade (1-1312-99-19) ESPIP</t>
  </si>
  <si>
    <t>Wiccopee Relay Upgrade (1-1312-99-19) ESPIP</t>
  </si>
  <si>
    <t>Sturgeon Pool 4kV Relay Upgrade (1-1312-99-19) ESPIP</t>
  </si>
  <si>
    <t>North Chelsea PLC Replacement (1-1312-99-19)</t>
  </si>
  <si>
    <t>Sturgeon Pool (15 kV - OS-1, OS-2, OS-3) (1-1312-99-19) BRP</t>
  </si>
  <si>
    <t xml:space="preserve">Pulvers T#1 69-13.8kV Replacement(1-1312-99-19) </t>
  </si>
  <si>
    <t>Myers Corners Switchgear Upgrade &amp; 69kV Breaker TV-399-KM Repl (1-1312-99-19)</t>
  </si>
  <si>
    <t>Balmville - Retire Substation (1-1312-99-19)</t>
  </si>
  <si>
    <t>Smithfield Relay Modernization (1-1312-99-19)</t>
  </si>
  <si>
    <t>Sand Dock Relay Upgrade (1-1312-99-19) ESPIP</t>
  </si>
  <si>
    <t>Staatsburg BM85 RTU Replacement (1-1312-99-19)</t>
  </si>
  <si>
    <t>Merritt Park PLC Replacement (1-1312-99-19)</t>
  </si>
  <si>
    <t>Sand Dock (15 kV - 10 Breakers) (1-1312-99-19) BRP</t>
  </si>
  <si>
    <t>Tioronda (15 kV - W-567, TD-8085, TD-8086, TD-8087) (1-1312-99-19) BRP</t>
  </si>
  <si>
    <t>Converse Street Relay Upgrade, Switchgear, Transformer, RTU Replacements (1-1312-99-19)</t>
  </si>
  <si>
    <t>Shenandoah Relay Upgrade, BRP (15 kV - 25 Breakers) (1-1312-99-19)</t>
  </si>
  <si>
    <t>Ancram Replacement from EC Spare, Replace EC Spare (1 Phase 34.5/13.8kV) (1-1312-99-19)</t>
  </si>
  <si>
    <t>Smithfield Relay Upgrade (1-1312-99-19) ESPIP</t>
  </si>
  <si>
    <t>Westerlo BM85 RTU Replacement (1-1312-99-19)</t>
  </si>
  <si>
    <t>Spackenkill PLC Replacement (1-1312-99-19)</t>
  </si>
  <si>
    <t>Galeville PLC Replacement (1-1312-99-19)</t>
  </si>
  <si>
    <t>Saugerties PLC Replacement (1-1312-99-19)</t>
  </si>
  <si>
    <t>Hurley Avenue (15 kV - W-252, W-1575, CKT-2091, CKT-2092, CKT-2093, CKT-2094) (1-1312-99-19) BRP</t>
  </si>
  <si>
    <t>Tioronda Switchgear Replacement (1-1312-99-19)</t>
  </si>
  <si>
    <t>Jansen Avenue Substation Upgrade, GE Harris RTU Replacement, BRP (15 kV - 9 Breakers) (1-1312-99-19)</t>
  </si>
  <si>
    <t>Hurley Avenue - 115-13.8 kV 13.4/17.9/22.4 MVA Transformer &amp; Switchgear (1-1312-99-19)</t>
  </si>
  <si>
    <t>Rock Tavern 115 kV Relay Upgrade (1-1312-99-19) ESPIP</t>
  </si>
  <si>
    <t>345kV Switch Replacement Program (1-1312-98-19)</t>
  </si>
  <si>
    <t>115kV Switch Replacement Program (1-1312-98-19)</t>
  </si>
  <si>
    <t>Pot Heads - East (1-1312-98-19)</t>
  </si>
  <si>
    <t>Kerhonkson 115/69kV Autotransformers Phase 2 (1 - 56MVA) (Remove 61850) (1-1312-98-19)</t>
  </si>
  <si>
    <t>Rock Tavern 345kV 311 Line A2 Relay Upgrade (1-1312-98-19) ESPIP</t>
  </si>
  <si>
    <t>Roseton 345kV 311 Line A2 Relay Upgrade (1-1312-98-19) ESPIP</t>
  </si>
  <si>
    <t>Hurley Ave. 345kV Relay Upgrade (1-1312-98-19) ESPIP</t>
  </si>
  <si>
    <t>Rock Tavern 345kV Relay Upgrade (1-1312-98-19) ESPIP</t>
  </si>
  <si>
    <t>Pleasant Valley 115kV Modernization (Package Sub &amp; Relays) (1-1312-98-19)</t>
  </si>
  <si>
    <t>Roseton 345kV Relay Upgrade (1-1312-98-19) ESPIP</t>
  </si>
  <si>
    <t>Woodstock - Switchgear Replacement (1-1312-31-15)</t>
  </si>
  <si>
    <t>Modena - Add 3rd Bkr to Complete 115kV Ring Bus (see P&amp;MK memo) (1-1312-52-17)</t>
  </si>
  <si>
    <t>Tilcon - Tap Station (1-1312-52-16)</t>
  </si>
  <si>
    <t>Subtotal - Electric Substation</t>
  </si>
  <si>
    <t>Bellefield</t>
  </si>
  <si>
    <t>PharmaCann</t>
  </si>
  <si>
    <t>Cresco</t>
  </si>
  <si>
    <t>Hudson Heritage</t>
  </si>
  <si>
    <t>Coeymans Industrial Park</t>
  </si>
  <si>
    <t>Unidentified warehouse, production</t>
  </si>
  <si>
    <t xml:space="preserve">ELEC. N.B. OVERHEAD - BLANKET      </t>
  </si>
  <si>
    <t xml:space="preserve">ELEC. &amp; GAS COMB. URD - BLANKET    </t>
  </si>
  <si>
    <t xml:space="preserve">ELEC. URD - BLANKET                </t>
  </si>
  <si>
    <t>Subtotal - Electric New Business</t>
  </si>
  <si>
    <t>Distribution Improvement Blankets (15BL-01)</t>
  </si>
  <si>
    <t>Relocation Blankets (15BL-02)</t>
  </si>
  <si>
    <t>Distribution Improvement Minors (1511-0X)</t>
  </si>
  <si>
    <t>Distribution Improvement Conversions (1521-0X)</t>
  </si>
  <si>
    <t>Road/Bridge Rebuild Relocation Projects (1531-0X)</t>
  </si>
  <si>
    <t>CATV Make-ready</t>
  </si>
  <si>
    <t>Overhead Secondary Replacement Program</t>
  </si>
  <si>
    <t>Distribution Pole Replacement Program</t>
  </si>
  <si>
    <t>Distribution Automation - Other</t>
  </si>
  <si>
    <t>Distribution Automation - Major Program ($2.7M carryover)</t>
  </si>
  <si>
    <t>Distribution Improvement (1551-0X) - Thermal / Voltage</t>
  </si>
  <si>
    <t>Distribution Improvement (1551-0X) - Reliability</t>
  </si>
  <si>
    <t>CEMI/Worst Circuit Reliability Program</t>
  </si>
  <si>
    <t>Resiliency Program</t>
  </si>
  <si>
    <t>Distribution Improvement (1551-0X) - Operating/ Infrastructure Condition</t>
  </si>
  <si>
    <t>5kV Aerial Cable Replacement Program</t>
  </si>
  <si>
    <t>Copper Wire Replacement Program</t>
  </si>
  <si>
    <t>4800 V Conversion/Infrastructure Program</t>
  </si>
  <si>
    <t>Network Cable and Equipment</t>
  </si>
  <si>
    <t>Secondary Network Upgrade Program (All Districts)</t>
  </si>
  <si>
    <t>URD replacement</t>
  </si>
  <si>
    <t>CAT 15 - Sub Circuit Exits</t>
  </si>
  <si>
    <t>Storm Hardening</t>
  </si>
  <si>
    <t>Subtotal - Electric Distribution Improvements</t>
  </si>
  <si>
    <t>Transformers - New Business</t>
  </si>
  <si>
    <t>Capacitors</t>
  </si>
  <si>
    <t>Regulators</t>
  </si>
  <si>
    <t>Network Protectors</t>
  </si>
  <si>
    <t>Subtotal - Electric Transformers</t>
  </si>
  <si>
    <t>X041A - Special Meter Installations</t>
  </si>
  <si>
    <t xml:space="preserve">Replacing Aging Infrastructure/New Infastructure </t>
  </si>
  <si>
    <t>X042A - Instrument Transformers</t>
  </si>
  <si>
    <t>X043A - Electric Meters</t>
  </si>
  <si>
    <t>AMI Pilot</t>
  </si>
  <si>
    <t>Subtotal - Electric Meters</t>
  </si>
  <si>
    <t>Storm Subtotal</t>
  </si>
  <si>
    <t>Total - PSC Electric</t>
  </si>
  <si>
    <t>Subtotal - Electric Distribution Improvementa</t>
  </si>
  <si>
    <t>X043A - GE I-210, GE310I Meter Replacements</t>
  </si>
  <si>
    <t>Cathodic Test Stations</t>
  </si>
  <si>
    <t>Transmission ROW Capital Improvements</t>
  </si>
  <si>
    <t>Prior Year Projects</t>
  </si>
  <si>
    <t>Class Location Line Valve Program AH9A (Rate Case Proposal)</t>
  </si>
  <si>
    <t>Methane Reduction Program (Rate Case Proposal)</t>
  </si>
  <si>
    <t>Remote Operated Valves</t>
  </si>
  <si>
    <t>AH Line (AH9) Replacement</t>
  </si>
  <si>
    <t>Poughkeepsie Receival MP/TP Interconnect</t>
  </si>
  <si>
    <t>Pig Launching Station (s) for Internal Line Inspection</t>
  </si>
  <si>
    <t>TP Line Identified Segment 1 Replacement</t>
  </si>
  <si>
    <t>Class Location Line Valve Program AH17A (Rate Case Proposal)</t>
  </si>
  <si>
    <t>AH Line (AH6,7) Replacement</t>
  </si>
  <si>
    <t>Gate Station PLC Replacement</t>
  </si>
  <si>
    <t>Class Location Line Valve Program AH20A (Rate Case Proposal)</t>
  </si>
  <si>
    <t>AH Line (AH4,5) Replacement</t>
  </si>
  <si>
    <t>Class Location Line Valve Program TP11A (Rate Case Proposal)</t>
  </si>
  <si>
    <t>AH Line (AH2,3) Replacement</t>
  </si>
  <si>
    <t>TP Line Identified Segment 2,3,4,5 Replacements</t>
  </si>
  <si>
    <t>Class Location Line Valve Program AH6B (Rate Case Proposal)</t>
  </si>
  <si>
    <t>Class Location Line Valve Program AH7A (Rate Case Proposal)</t>
  </si>
  <si>
    <t>AH Line (AH15,16) Replacement</t>
  </si>
  <si>
    <t>Subtotal Tranmission</t>
  </si>
  <si>
    <t>Station Retirements</t>
  </si>
  <si>
    <t>Pressure Control Improvements</t>
  </si>
  <si>
    <t>Pressure Recording Chart Replacements</t>
  </si>
  <si>
    <t>Regulator Station SCADA Implementation</t>
  </si>
  <si>
    <t>Regulator Station Coating Program (Rate Case Proposal)</t>
  </si>
  <si>
    <t>Mill Street Heater Installation</t>
  </si>
  <si>
    <t>Saugerties Regulator Station Rebuild</t>
  </si>
  <si>
    <t>Athens Heater Installation</t>
  </si>
  <si>
    <t>Clark St Regulator Station Rebuild</t>
  </si>
  <si>
    <t>Glasco Regulator Station Rebuild</t>
  </si>
  <si>
    <t>Barclay Heights Regulator Station Rebuild</t>
  </si>
  <si>
    <t>Catskill Heater Replacement</t>
  </si>
  <si>
    <t>Hopewell Heater Replacement</t>
  </si>
  <si>
    <t>North Cornwall Station Rebuild</t>
  </si>
  <si>
    <t>South Gate Estates Property Purchase</t>
  </si>
  <si>
    <t>South Street Property Purchase</t>
  </si>
  <si>
    <t>Riverside Road Heater Replacement</t>
  </si>
  <si>
    <t>All Angels Hill Road Heater Replacement</t>
  </si>
  <si>
    <t>John Street Regulator Station Rebuild</t>
  </si>
  <si>
    <t>South Gate Estates Rebuild</t>
  </si>
  <si>
    <t>Cochecton Heater Installation</t>
  </si>
  <si>
    <t>South Street Regulator Station Replacement</t>
  </si>
  <si>
    <t>Titusville Regulator Station Rebuild</t>
  </si>
  <si>
    <t>Hughsonville Regulator Station Rebuild</t>
  </si>
  <si>
    <t>Violet Avenue Regulator Station Rebuild</t>
  </si>
  <si>
    <t>Blue Point Heater Installation</t>
  </si>
  <si>
    <t>Vails Gate Regulator Station Rebuild</t>
  </si>
  <si>
    <t>KS Regulator Station Rebuild/Build New Distribution Improvement</t>
  </si>
  <si>
    <t>Fullers Corners Regulator Station Rebuild</t>
  </si>
  <si>
    <t>Vassar Farms Regulator Station Rebuild</t>
  </si>
  <si>
    <t>Fleetwood Drive Regulator Station Rebuild</t>
  </si>
  <si>
    <t>Subtotal Regulator Stations</t>
  </si>
  <si>
    <t>GAS NB - TRADITIONAL NEW BUSINESS</t>
  </si>
  <si>
    <t xml:space="preserve">GAS MAINS NEW BUSINESS - SYSTEM    </t>
  </si>
  <si>
    <t>GAS NEW BUS LOCALS &amp; SERV BLANKETS</t>
  </si>
  <si>
    <t>GAS NB - COMMERCIAL CONVERSIONS</t>
  </si>
  <si>
    <t>GAS NB - SIMPLY BETTER - RES</t>
  </si>
  <si>
    <t>Greenhaven Correctional</t>
  </si>
  <si>
    <t>Subtotal New Business</t>
  </si>
  <si>
    <t>PK Port Ewen</t>
  </si>
  <si>
    <t>PN Line Phoenix Street South</t>
  </si>
  <si>
    <t>PN Line Evergreen South to IBM</t>
  </si>
  <si>
    <t>PN Line - 9D Wappingers North</t>
  </si>
  <si>
    <t>PN Line - Wappingers Creek South</t>
  </si>
  <si>
    <t>PN Line - New Pipe to IBM</t>
  </si>
  <si>
    <t>NP - Grand Street North of Broadway</t>
  </si>
  <si>
    <t>Corrosion Control</t>
  </si>
  <si>
    <t>Highway Relocation non LPP</t>
  </si>
  <si>
    <t>Service Replacement Blankets - Emergent</t>
  </si>
  <si>
    <t>Isolated Service Replacement Blankets</t>
  </si>
  <si>
    <t>Local Orders -Operational</t>
  </si>
  <si>
    <t>Glasco Upgrade Finish</t>
  </si>
  <si>
    <t>Downing 120 PSIG West of Grand</t>
  </si>
  <si>
    <t>Marys Avenue Tie - Reserve for Spring Street - phase 2</t>
  </si>
  <si>
    <t xml:space="preserve">West Point </t>
  </si>
  <si>
    <t>KS Line Reinforcement</t>
  </si>
  <si>
    <t xml:space="preserve">Farm Tap Elimination Program </t>
  </si>
  <si>
    <t>South Clinton Reg Station</t>
  </si>
  <si>
    <t>Compression Coupling Neighborhoods</t>
  </si>
  <si>
    <t>Transmission Service to Distribution</t>
  </si>
  <si>
    <t>Transmission Valve Spacing</t>
  </si>
  <si>
    <t>Leak Prone Pipe Services</t>
  </si>
  <si>
    <t>River/Creek Crossing Reinforcements</t>
  </si>
  <si>
    <t>Road Rebuild - Includes Paving Proj</t>
  </si>
  <si>
    <t>Cast Iron Undermines</t>
  </si>
  <si>
    <t>Unident Leaking - Includes Active Corrosion</t>
  </si>
  <si>
    <t>Service Partial/Swing Identified DIPS</t>
  </si>
  <si>
    <t>Svce Repl Blankets DIPS</t>
  </si>
  <si>
    <t>South Wall Street Area</t>
  </si>
  <si>
    <t>Northern Catskill</t>
  </si>
  <si>
    <t>E Poughkeepsie College to Hooker</t>
  </si>
  <si>
    <t>Randolph Ferris Beechwood Neighborhood</t>
  </si>
  <si>
    <t>Sharon Drive and Route 9</t>
  </si>
  <si>
    <t>NLP-South St/ N of Fullerton</t>
  </si>
  <si>
    <t>Fairview and Quarry Street</t>
  </si>
  <si>
    <t>Liberty St Paving - 2024</t>
  </si>
  <si>
    <t>NM - South St</t>
  </si>
  <si>
    <t>Garden Smith Foxhall</t>
  </si>
  <si>
    <t>Mid Wall and Fair Street</t>
  </si>
  <si>
    <t>Midtown Kingston</t>
  </si>
  <si>
    <t>Fairview Station Neighborhood</t>
  </si>
  <si>
    <t>PN IBM Area</t>
  </si>
  <si>
    <t>Village of Fishkill - South</t>
  </si>
  <si>
    <t>Nbg Fullerton to West 60 PSIG Swing</t>
  </si>
  <si>
    <t>NLP/ NM- S. Clark St Neighborhood</t>
  </si>
  <si>
    <t>Union Avenue/LNW Neighborhood</t>
  </si>
  <si>
    <t>Parker Ave</t>
  </si>
  <si>
    <t>Central Kingston</t>
  </si>
  <si>
    <t>Uptown Kingston Neighborhood</t>
  </si>
  <si>
    <t>Mansion Violet Hamilton</t>
  </si>
  <si>
    <t>Central West Poughkeepsie</t>
  </si>
  <si>
    <t>Poughkeepsie Medium Clean-up</t>
  </si>
  <si>
    <t>Wappinger's Falls</t>
  </si>
  <si>
    <t>Village of Fishkill - North</t>
  </si>
  <si>
    <t>Marine Drive to Cornwall 60 PSIG</t>
  </si>
  <si>
    <t>MNG South</t>
  </si>
  <si>
    <t>NLP- South St Neighborhood</t>
  </si>
  <si>
    <t>ME Line- Hwy 17K</t>
  </si>
  <si>
    <t>Stewart Avenue System</t>
  </si>
  <si>
    <t>Wappinger's Falls Route 9D</t>
  </si>
  <si>
    <t>West Beacon</t>
  </si>
  <si>
    <t>NLP- Newburgh Holder</t>
  </si>
  <si>
    <t>ME Line- Hwy 32</t>
  </si>
  <si>
    <t>Broome Neighborhood Catskill</t>
  </si>
  <si>
    <t>NLP-Carpenter Ave Phase 2</t>
  </si>
  <si>
    <t>NM - Creek Run</t>
  </si>
  <si>
    <t>BN Line Replacement</t>
  </si>
  <si>
    <t>North Highland</t>
  </si>
  <si>
    <t>Old Mill Howard</t>
  </si>
  <si>
    <t>Malden System</t>
  </si>
  <si>
    <t>East Beacon</t>
  </si>
  <si>
    <t>Subtotal Distribution Improvements</t>
  </si>
  <si>
    <t>X081A - Gas Meters</t>
  </si>
  <si>
    <t>X084A - Special Meter Installation</t>
  </si>
  <si>
    <t>2712-00-18 - Specific Work Orders</t>
  </si>
  <si>
    <t>Subtotal Gas Meters</t>
  </si>
  <si>
    <t>Total PSC Gas</t>
  </si>
  <si>
    <t>Daily Operations - Electric</t>
  </si>
  <si>
    <t>Daily Operations - Flooring</t>
  </si>
  <si>
    <t>Daily Operations - HVAC</t>
  </si>
  <si>
    <t>Daily Operations - Unidentified</t>
  </si>
  <si>
    <t>EV Charging Infrastructrure</t>
  </si>
  <si>
    <t>Exterior Door Replacements</t>
  </si>
  <si>
    <t>Solar System on Company Facilities</t>
  </si>
  <si>
    <t>Architectural/Engineering Design</t>
  </si>
  <si>
    <t>Paving</t>
  </si>
  <si>
    <t>Primary Control Center</t>
  </si>
  <si>
    <t>Training Academy, Site Development</t>
  </si>
  <si>
    <t>Training Academy, Academy</t>
  </si>
  <si>
    <t>Training Academy, Annex</t>
  </si>
  <si>
    <t>Newburgh- New Facility</t>
  </si>
  <si>
    <t>Transportation Building - EC</t>
  </si>
  <si>
    <t>Bulter Building Rebuild</t>
  </si>
  <si>
    <t>Tannersville- New Facility</t>
  </si>
  <si>
    <t>Building 805/806 Rebuild</t>
  </si>
  <si>
    <t>Ellenville Office Renovation</t>
  </si>
  <si>
    <t>KNG- Retaining wall replacement- phase 1 (rear)</t>
  </si>
  <si>
    <t>POK- outdoor area &amp; retire CNG equipment</t>
  </si>
  <si>
    <t>POK- Facilities Driveway</t>
  </si>
  <si>
    <t>POK- Facilities polebarn</t>
  </si>
  <si>
    <t>POK- Install awning@ Drafting (B802), Auditorium (B807) and Rear of B810</t>
  </si>
  <si>
    <t>POK- Bldg 801 - Replace Windows Executive wing</t>
  </si>
  <si>
    <t>POK- Operations Pole barn drainage</t>
  </si>
  <si>
    <t>POK- Operations Pole barn concrete floor</t>
  </si>
  <si>
    <t>POK- Replace main building exterior lights with tunable LED</t>
  </si>
  <si>
    <t>POK- Bldg 806 - Expand transformer storage area</t>
  </si>
  <si>
    <t>POK- Record Retention Improvments</t>
  </si>
  <si>
    <t>KNG- Front lot drainage improvments</t>
  </si>
  <si>
    <t>RFN- Install backup Generator for lodge and office</t>
  </si>
  <si>
    <t>NBG- Repave guard shed to line garage</t>
  </si>
  <si>
    <t>FSH- Restroom Renovations</t>
  </si>
  <si>
    <t>CAT- Repave side and rear lot</t>
  </si>
  <si>
    <t>FSH- Replace JCI fire detection system with alternate system</t>
  </si>
  <si>
    <t>POK- Auditorium Renovation</t>
  </si>
  <si>
    <t>POK- Lighting Upgrade - Storeroom</t>
  </si>
  <si>
    <t>POK-Bldg. 800 Freight elevator replacement- design</t>
  </si>
  <si>
    <t>KNG- Transportation Restroom reconfiguration</t>
  </si>
  <si>
    <t xml:space="preserve">NBG- Replace HVAC Units add dehumidifation </t>
  </si>
  <si>
    <t>POK- Bldg 807 2nd floor testing room HVAC replacement</t>
  </si>
  <si>
    <t>POK- Upgrade Electric to 801 2nd floor</t>
  </si>
  <si>
    <t xml:space="preserve">EC-Water and sewer installation for rigger trailer </t>
  </si>
  <si>
    <t>EC- Install ceiling and lighting in loading dock area</t>
  </si>
  <si>
    <t>GNV- Pole Racks</t>
  </si>
  <si>
    <t>POK- Bldg - 800 mens restroon renovation</t>
  </si>
  <si>
    <t xml:space="preserve">POK- MultiMedia Studio </t>
  </si>
  <si>
    <t xml:space="preserve">FSH- Video wall building preporation Fishkill Dispatch </t>
  </si>
  <si>
    <t>POK- Bldg 801 - Replace Windows Second Floor</t>
  </si>
  <si>
    <t>KNG- Front curb &amp; sidewalk</t>
  </si>
  <si>
    <t>POK- Call Center redesign- design</t>
  </si>
  <si>
    <t>POK- New water main and valve Pheonix st</t>
  </si>
  <si>
    <t>POK- Replace Training Room HVAC Unit hook up to new controls</t>
  </si>
  <si>
    <t>POK- Pave Pole &amp; Equipment area</t>
  </si>
  <si>
    <t>POK- Bldg 810 - Replace 1 Leiberts unit in Computer Room</t>
  </si>
  <si>
    <t>KNG- Main level renovation, aud and conf. room</t>
  </si>
  <si>
    <t xml:space="preserve">POK- Bldg 805 Replace Roof </t>
  </si>
  <si>
    <t>POK- Record Retention study implementation</t>
  </si>
  <si>
    <t>POK- Outdoor picnic patio/Executive lot</t>
  </si>
  <si>
    <t>POK- Corp Com area re-configure</t>
  </si>
  <si>
    <t>GNV- Expand parking lot</t>
  </si>
  <si>
    <t>EC- Pave parking by transformer/transportation shop, replace drainage</t>
  </si>
  <si>
    <t>POK- Building 805 Resurface and Restripe Garage Floors</t>
  </si>
  <si>
    <t>EC- Rehab EC construction maint garage (roof, OHDs, wall)</t>
  </si>
  <si>
    <t>POK- install gas boilers in 803 mechanical room, eliminate steam in 803</t>
  </si>
  <si>
    <t>POK- Purchase 1/3 of tanks for Saphire fire protection system</t>
  </si>
  <si>
    <t>EC-Renovate Restrooms in Storeroom</t>
  </si>
  <si>
    <t>KNG- Retaining wall replacement- phase 2 (front)</t>
  </si>
  <si>
    <t>KNG- Replace JCI system Kingston lower building</t>
  </si>
  <si>
    <t>KNG- Replace Rezner heater in Metershop</t>
  </si>
  <si>
    <t>POK- Exterior lighting upgrades</t>
  </si>
  <si>
    <t>POK-Bldg 806 - Restroom Renovation</t>
  </si>
  <si>
    <t>POK- Bldg. 810 cooling tower upgrade</t>
  </si>
  <si>
    <t xml:space="preserve">POK- Building 806 - Roof Replacement </t>
  </si>
  <si>
    <t>POK- Replace JCI Poughkeepsie builing 810</t>
  </si>
  <si>
    <t>CAT-Renovate estimating and offices (not breakroom)</t>
  </si>
  <si>
    <t>CAT- Install New HVAC Unit (add zone)</t>
  </si>
  <si>
    <t>FSH- Install New Roof Training Center</t>
  </si>
  <si>
    <t>EC- Replace Storeroom roof</t>
  </si>
  <si>
    <t>KNG-Repave parking lot</t>
  </si>
  <si>
    <t xml:space="preserve">KNG- Replace Drainage West of rear budiling </t>
  </si>
  <si>
    <t>POK- Bldg 802 - Replace Windows</t>
  </si>
  <si>
    <t>POK- Renovate Sys Ops Restrooms</t>
  </si>
  <si>
    <t>POK- Replace Window - Bldg 805/806</t>
  </si>
  <si>
    <t>KNG- Replace JCI system Kingston upper building</t>
  </si>
  <si>
    <t>POK- 810 heat pumps with RTU w/ MERV 13 filter and UV light</t>
  </si>
  <si>
    <t>POK- Call center redesign</t>
  </si>
  <si>
    <t>POK- Bldg 803 - Replace Carpet on S1 level</t>
  </si>
  <si>
    <t>KNG- Replace Windows Front Bldg</t>
  </si>
  <si>
    <t>KNG- Replace Carpet Tiles</t>
  </si>
  <si>
    <t>POK- Building 801 roof replacement</t>
  </si>
  <si>
    <t>POK- Repave roadway behind building 803, 806 and 810</t>
  </si>
  <si>
    <t>POK- Install RTU or heat pump for bld. 800 to eliminate steam</t>
  </si>
  <si>
    <t>KNG-Build Maintenance Shop</t>
  </si>
  <si>
    <t>EC- Rehab EC electricians garage (roof, OHDs, wall)</t>
  </si>
  <si>
    <t>CAT- Replace Generator</t>
  </si>
  <si>
    <t>POK- Freight Elevator loading dock &amp; Driveway</t>
  </si>
  <si>
    <t>POK- Bldg 807 - Upper &amp; lower Roof Replacement</t>
  </si>
  <si>
    <t>POK- Boiler Room - Build out for Facilities</t>
  </si>
  <si>
    <t>RFN- Replace siding &amp; windows on lodge and office</t>
  </si>
  <si>
    <t>POK- Bldg 803 - Replace HVAC Units S1 &amp; S2 level</t>
  </si>
  <si>
    <t>POK- pole barn for facilities storage</t>
  </si>
  <si>
    <t>POK- Bldg. 805 Replace Gas Garage doors</t>
  </si>
  <si>
    <t>POK- Replace JCI Poughkeepsie builing 807/808</t>
  </si>
  <si>
    <t>POK- Replace watermain on campus (main enty to 807)</t>
  </si>
  <si>
    <t>POK- Renovate corp com mens room</t>
  </si>
  <si>
    <t>POK- Paving, drainage and sidewalk south parking lot</t>
  </si>
  <si>
    <t>KNG- RTU replacement</t>
  </si>
  <si>
    <t>EVL- Repave parking lot</t>
  </si>
  <si>
    <t>KNG- Buildout front annex (gas training area)</t>
  </si>
  <si>
    <t>POK- Replace damaged fence around facility</t>
  </si>
  <si>
    <t>CAT- Upgrade garage lighting to LED</t>
  </si>
  <si>
    <t>CAT- Replace security shed</t>
  </si>
  <si>
    <t>FSH- Replace security shed</t>
  </si>
  <si>
    <t>FSH- Renovate south end of building</t>
  </si>
  <si>
    <t>POK- Renovate S3 Call Center</t>
  </si>
  <si>
    <t>NBG- Rebuild Material Bins</t>
  </si>
  <si>
    <t>NBG- Replace Flooring</t>
  </si>
  <si>
    <t>NBG- Renovate Restrooms</t>
  </si>
  <si>
    <t>NBG- Roof Replacement</t>
  </si>
  <si>
    <t>NBG- Replace Generator</t>
  </si>
  <si>
    <t>POK- building 803 roof replacement</t>
  </si>
  <si>
    <t>KNG- Paving</t>
  </si>
  <si>
    <t>CAT- Renovate breakroom</t>
  </si>
  <si>
    <t>POK- Bldg 803 -  Replace Elevator</t>
  </si>
  <si>
    <t>FSH- Hook up to municipal sewer</t>
  </si>
  <si>
    <t>POK- Renovate corp com womens room</t>
  </si>
  <si>
    <t>POK- Replace JCI Poughkeepsie builing 800</t>
  </si>
  <si>
    <t>KNG-Controls System HVAC</t>
  </si>
  <si>
    <t>CAT-Replace HVAC Unit</t>
  </si>
  <si>
    <t>EC- Pave Portion of parking and roadway</t>
  </si>
  <si>
    <t>POK- Bldg 807 - Replace tile flooring basement level</t>
  </si>
  <si>
    <t>Daily Operations- Misc furniture</t>
  </si>
  <si>
    <t>Office Chair Replacement Program</t>
  </si>
  <si>
    <t>Revamping space to meet needs of hybrid workforce model</t>
  </si>
  <si>
    <t>Primary Control Center (42)</t>
  </si>
  <si>
    <t>Training Academy, Annex (15)</t>
  </si>
  <si>
    <t>Training Academy, Annex (training equipment)</t>
  </si>
  <si>
    <t>Tannersville- New Facility (7)</t>
  </si>
  <si>
    <t>Transportation Building - EC (3)</t>
  </si>
  <si>
    <t>Bulter Building Rebuild (5)</t>
  </si>
  <si>
    <t>Ellenville Office Renovation (6)</t>
  </si>
  <si>
    <t>GE OMS Implementation</t>
  </si>
  <si>
    <t>OT EMS Upgrade Hardware</t>
  </si>
  <si>
    <t>OT Misc Replacements (4230)</t>
  </si>
  <si>
    <t>OT Infrastructure Upgrades</t>
  </si>
  <si>
    <t>OT DMS Upgrade Hardware</t>
  </si>
  <si>
    <t>OT Industrial Defender Hardware Upgrade</t>
  </si>
  <si>
    <t>OT Ccure Hardware Upgrade</t>
  </si>
  <si>
    <t>OT EMS Upgrade Software</t>
  </si>
  <si>
    <t>OT Compliance Automation (CIP-010/CIP-002))</t>
  </si>
  <si>
    <t>Grid Mod - ADMS Modeling and Enhancements West of River</t>
  </si>
  <si>
    <t>OT Dragos Neighborhood Watch/Keeper</t>
  </si>
  <si>
    <t>OT Compliance Automation (CIP-007/CIP-005)</t>
  </si>
  <si>
    <t>OT DMS Upgrade Software</t>
  </si>
  <si>
    <t>Primary Control Center - Zetron Implementation (4230-OT SW)</t>
  </si>
  <si>
    <t xml:space="preserve">Primary Control Center -- OT  SW (4230-OT SW))  </t>
  </si>
  <si>
    <t>Primary Control Center -- OT  HW (4230-OT HW)</t>
  </si>
  <si>
    <t>Asset Mgmt - End User Device HW Lifecycle</t>
  </si>
  <si>
    <t>Luminex Virtual Tape Library Devices - POK</t>
  </si>
  <si>
    <t>Network Infrastructure Lifecycle Upgrades / Replacements</t>
  </si>
  <si>
    <t>Palo Alto HW Lifecycle</t>
  </si>
  <si>
    <t>Plotter Replacement for Drafting</t>
  </si>
  <si>
    <t>IBM Mainframe Disk Storage</t>
  </si>
  <si>
    <t>IDF Rebuilds 2024</t>
  </si>
  <si>
    <t>IDF Rebuilds 2025</t>
  </si>
  <si>
    <t>IDF Rebuilds 2026</t>
  </si>
  <si>
    <t>IDF Rebuilds 2027</t>
  </si>
  <si>
    <t>IDF Rebuilds 2028</t>
  </si>
  <si>
    <t>Luminex Virtual Tape Library Devices - Philadelphia</t>
  </si>
  <si>
    <t>Small Switch Upgrades</t>
  </si>
  <si>
    <t>Ville WAN HW Lifecycle</t>
  </si>
  <si>
    <t>WAN and Internet HW Lifecycle</t>
  </si>
  <si>
    <t>Mobile Site WAN Router Renewal</t>
  </si>
  <si>
    <t>Infrastructure HW Lifecycle (Replacement &amp; Storage Upgrades)</t>
  </si>
  <si>
    <t>Primary Control Center -- IT HW (4222-IT HW)</t>
  </si>
  <si>
    <t>Asset Mgmt - End User Device SW Lifecycle</t>
  </si>
  <si>
    <t>Microsoft Roadmap: License/Contract Renewal - - M365 E5 3-Year Renewal</t>
  </si>
  <si>
    <t>Project &amp; Portfolio Management Solution ( Enterprise Wide) - PPM</t>
  </si>
  <si>
    <t>Employee Scorecards</t>
  </si>
  <si>
    <t>MotioCI Upgrade</t>
  </si>
  <si>
    <t>Service Now Phase IV -Corporate Knowledge Base Repository (HR)</t>
  </si>
  <si>
    <t>ServiceNow Upgrades &amp; Enhancements - Ongoing Sprints</t>
  </si>
  <si>
    <t>M365: Safety Incident Apps &amp; Analytics</t>
  </si>
  <si>
    <t>Microsoft Roadmap: Communication &amp; Collaboration (PBX Replacement)</t>
  </si>
  <si>
    <t>Annual Bundled Upgrades &amp; Releases of M365 continuous Improvements</t>
  </si>
  <si>
    <t>Middleware Upgrades - SOA</t>
  </si>
  <si>
    <t>Chronus Mentoring Upgrade &amp; Enhancements</t>
  </si>
  <si>
    <t>Datastage Upgrade</t>
  </si>
  <si>
    <t>DIS Replacement</t>
  </si>
  <si>
    <t>Episerver UI Upgrade</t>
  </si>
  <si>
    <t>Microsoft Roadmap: Ops Evolution</t>
  </si>
  <si>
    <t>Cygnet Upgrade &amp; Enhancements</t>
  </si>
  <si>
    <t>Records Management Tool Enhancements (Gimmal/E5)</t>
  </si>
  <si>
    <t>Application Upgrades</t>
  </si>
  <si>
    <t>App Services Emergent</t>
  </si>
  <si>
    <t>SAP S/4 Hana System Licenses</t>
  </si>
  <si>
    <t>SAP Dunning</t>
  </si>
  <si>
    <t>Monthly Meter Reading SW Implementation</t>
  </si>
  <si>
    <t>Standby Billing Rates (Cost included within SAP Major Systems Upgrade &amp; Enhancements)</t>
  </si>
  <si>
    <t>Unmetered service rate case (Cost included within SAP Major Systems Upgrade &amp; Enhancements)</t>
  </si>
  <si>
    <t>Gas Block Bill display changes(Cost included within SAP Major Systems Upgrade &amp; Enhancements)</t>
  </si>
  <si>
    <t>EV commercial rate design</t>
  </si>
  <si>
    <t>CX - ADA Assessment (Web/Mobile)</t>
  </si>
  <si>
    <t>CX - MobileBox (like Session Cam but for Mobile App - a Glassdoor Product)</t>
  </si>
  <si>
    <t xml:space="preserve">CX - Feedback tab on the website </t>
  </si>
  <si>
    <t>Muni Portal Upgrade &amp; Enhancements</t>
  </si>
  <si>
    <t>Salesforce Retirement</t>
  </si>
  <si>
    <t>CX - Mobile App Upgrades - Account Settings / Contact Info</t>
  </si>
  <si>
    <t>CX - Mobile App Upgrades - App Tutorial for new users</t>
  </si>
  <si>
    <t>IVR Modernization - Including Visual IVR, Voice Recognition and VoiceBots</t>
  </si>
  <si>
    <t xml:space="preserve">CX - Centralized Preferences Notifications </t>
  </si>
  <si>
    <t>CX - Kubra Payment Posting API Phase 2</t>
  </si>
  <si>
    <t>CX - Mobile App Upgrades - Chatbot for App</t>
  </si>
  <si>
    <t>CX - Mobile App Upgrades - Delete Profile / Register new</t>
  </si>
  <si>
    <t>CX - Mobile App Upgrades - DPA Application</t>
  </si>
  <si>
    <t>CX - Mobile App Upgrades - EE Promos</t>
  </si>
  <si>
    <t>CX - Mobile App Upgrades - Push &amp; Email Notifications</t>
  </si>
  <si>
    <t>CX - Mobile App Upgrades - Report Streetlights Out Email form</t>
  </si>
  <si>
    <t>CX - Mobile App Upgrades - Web Chat from App</t>
  </si>
  <si>
    <t>CX - Web Upgrades - Digital Welcome Kit for new Customers</t>
  </si>
  <si>
    <t>CX - Web Upgrades - Email form for updating account owner name</t>
  </si>
  <si>
    <t>CX - Web Upgrades - Landlord, Business, Contractor, Developer Experience</t>
  </si>
  <si>
    <t>Calabrio/Teliopti workforce scheduling software Replacement</t>
  </si>
  <si>
    <t>CDG Developer Portal</t>
  </si>
  <si>
    <t>eBills Biller Direct API Updates</t>
  </si>
  <si>
    <t>J Log Auto Creation (Form)</t>
  </si>
  <si>
    <t>J Log Portal</t>
  </si>
  <si>
    <t>Street Light Out Reporting (GIS Map)</t>
  </si>
  <si>
    <t xml:space="preserve">CIS/CX Emergent </t>
  </si>
  <si>
    <t>Customer Bill Redesign</t>
  </si>
  <si>
    <t>Spanish Customer Bill</t>
  </si>
  <si>
    <t>Spanish Forms and Letters</t>
  </si>
  <si>
    <t>More Online Energy calculators</t>
  </si>
  <si>
    <t>Website and MyAccount Portal refresh</t>
  </si>
  <si>
    <t>Kubra Replacement - Payment Experience vendor. eBill, Bill Presentment and Bill Print</t>
  </si>
  <si>
    <t>SAP Major System Upgrade &amp; Enhancements</t>
  </si>
  <si>
    <t>Identity and Access Management (IDAM) Phase 2 (SAP GRC &amp; ServiceNow)</t>
  </si>
  <si>
    <t>ISE Phase III - Cisco   ISE Upgrade to 3.0 and Enhancements and( Rapid 7 Integration)</t>
  </si>
  <si>
    <t>ServiceNow Phase V - GRC Tool - Policy &amp; Compliance Mgmt</t>
  </si>
  <si>
    <t>Cisco ISE VM Updates</t>
  </si>
  <si>
    <t>ISE Phase IV - Cisco Stealth watch Implementation</t>
  </si>
  <si>
    <t>Microsoft Roadmap: Access &amp; Data Protection</t>
  </si>
  <si>
    <t>Microsoft Roadmap: Device Management</t>
  </si>
  <si>
    <t>ServiceNow Phased Cyber investments including Vendor Management &amp; Security</t>
  </si>
  <si>
    <t>Web Vulnerability Scanner for Code Dev</t>
  </si>
  <si>
    <t>IDAM  System Upgrade &amp; Enhancements</t>
  </si>
  <si>
    <t>Cybersecurity SW Emergent</t>
  </si>
  <si>
    <t>ERP Phase III - Wave 1 Finance Assessment &amp; RFP</t>
  </si>
  <si>
    <t>ERP Transformation</t>
  </si>
  <si>
    <t>EmpCenter Upgrades and Enhancements</t>
  </si>
  <si>
    <t>Tagetik Upgrades and Enhancements</t>
  </si>
  <si>
    <t>Workiva Upgrade and Enhancements</t>
  </si>
  <si>
    <t>Potential Replacement for Maintenance Connection</t>
  </si>
  <si>
    <t>Office Space Planning SW</t>
  </si>
  <si>
    <t>ARCOS Storm Staffing and Enhancements and SSO</t>
  </si>
  <si>
    <t>Contract Expires 2/22/2024 - Renew contract (Gas Day)</t>
  </si>
  <si>
    <t xml:space="preserve">Electric Bid - to - Bill System (Develop Requirements Document) </t>
  </si>
  <si>
    <t>Gas Bid - to - Bill System (Develop Requirements Document)</t>
  </si>
  <si>
    <t>Automate recording and notification for safety Recognition awards (replace iAuditor)</t>
  </si>
  <si>
    <t>Employee Recognition - Achievers</t>
  </si>
  <si>
    <t>Employment Recommendations Improvement (TBD, Sharepoint, Workday, other) - for recruiting process</t>
  </si>
  <si>
    <t>Incident Reporting Dashboard Enhancements - (Spill report and Dispatch Turnover log Feature)</t>
  </si>
  <si>
    <t>Real Property Services Forms DB</t>
  </si>
  <si>
    <t>Safety Recognition Program - Webforms</t>
  </si>
  <si>
    <t>Taleo Data Archival &amp; SSO</t>
  </si>
  <si>
    <t>Total HR Data Archival &amp; Process Removal to Retire</t>
  </si>
  <si>
    <t>Training System Rationalization (Workday, HSI, QTS)</t>
  </si>
  <si>
    <t>Workday Upgrades and Enhancements</t>
  </si>
  <si>
    <t>Workday Enhancements &amp; HR Process Optimizations (Post &amp; Bid)</t>
  </si>
  <si>
    <t>ERP Emergent</t>
  </si>
  <si>
    <t>Implement Facilities Ratings module -eliminate need for another software system</t>
  </si>
  <si>
    <t>IEA Replacement</t>
  </si>
  <si>
    <t>SAMS Software Solution for MV-90</t>
  </si>
  <si>
    <t>T/D System operational Dashboard</t>
  </si>
  <si>
    <t xml:space="preserve">Develop asset database in Cascade for Distribution Transformers and Cut-outs </t>
  </si>
  <si>
    <t>Install Video Wall In Fishkill</t>
  </si>
  <si>
    <t>Install Video Wall in Newburgh</t>
  </si>
  <si>
    <t>Fleetwave Upgrades and Enhancements</t>
  </si>
  <si>
    <t>Incorporate gas transmission aerial inspections, Cathodic inspections/repairs, Gas vent inspections, QA/QC inspections).</t>
  </si>
  <si>
    <t>OMS - Avineonics Upgrade and Enhancements</t>
  </si>
  <si>
    <t>M365 - Paperless Data Capture (Fuse Cards, transformer cards, meter cards, claims. tree issues, temporary repair findings, gas fuse inspections, tailboards, etc.)</t>
  </si>
  <si>
    <t>Tesco Enhancements and Upgrade</t>
  </si>
  <si>
    <t>Notifi Upgrade &amp; Enhancement</t>
  </si>
  <si>
    <t>OMS - MyWorld DA Replacement (End Of Support)</t>
  </si>
  <si>
    <t>Upgrade to Web version of the software - Cascade 4.0 in 2024.</t>
  </si>
  <si>
    <t>UN - ArcGIS 10.6.1 to 10.8.1 Upgrade - includes map viewer build, GL Essentials Server (extended support ends in January of 2024 per ESRI)</t>
  </si>
  <si>
    <t>New Damage Claim Software</t>
  </si>
  <si>
    <t>Emergency Mgmt System Implementation (WebEOC)</t>
  </si>
  <si>
    <t>UN - GL Essentials Upgrade and Enhancements</t>
  </si>
  <si>
    <t>EWAM Emergent</t>
  </si>
  <si>
    <t>5 year term License Renewal - December 2026 (SBS - AUD Estimating Designer Software)</t>
  </si>
  <si>
    <t xml:space="preserve">UN - Digital Circuit Mapping - Licenses and upgrades </t>
  </si>
  <si>
    <t>3 year term License Renewal - February 2025 (ArcGIS Portal)</t>
  </si>
  <si>
    <t>Estimating Design SBS AUD Upgrade &amp; Enhancement</t>
  </si>
  <si>
    <t>UN - Underground Network Management GIS Implementation</t>
  </si>
  <si>
    <t>Warehouse Barcoding</t>
  </si>
  <si>
    <t>Gas Transmission Integrity Upgrade &amp; Enhancement</t>
  </si>
  <si>
    <t>Cygnet Gas Regulator Station Control &amp; System Pressure Monitoring Implementation</t>
  </si>
  <si>
    <t>PowerPlan Upgrades &amp; Enhancement</t>
  </si>
  <si>
    <t>UN - Upgrade and enhance ArcGIS to ArcGIS PRO (for Phase 1 Gas, Phase 2 Electric;  Phase3 Fiber)</t>
  </si>
  <si>
    <t>Mobile Workforce Management (MWM)  Replacement</t>
  </si>
  <si>
    <t>IEDR Phase I</t>
  </si>
  <si>
    <t>IEDR Phase II</t>
  </si>
  <si>
    <t>IT Engineering Inits Emergent</t>
  </si>
  <si>
    <t>CYME Upgrades and Enhancements</t>
  </si>
  <si>
    <t>TOA Upgrades and enhancements</t>
  </si>
  <si>
    <t>GTS Upgrades and Enhancements</t>
  </si>
  <si>
    <t>Primary Control Center - IT SW (4220-Cyber SW)</t>
  </si>
  <si>
    <t>Learning Annex</t>
  </si>
  <si>
    <t>Avigilon - Catskill District Office (1) 2023, 2022 deferral</t>
  </si>
  <si>
    <t>Avigilon - Rock Tavern (3)</t>
  </si>
  <si>
    <t>Avigilon - Roseton Substation (2)</t>
  </si>
  <si>
    <t>Avigilon - East Fishkill Substation (4)</t>
  </si>
  <si>
    <t>Avigilon - Pleasant Valley Substation (5) (4 or 5)</t>
  </si>
  <si>
    <t>Security Emergent</t>
  </si>
  <si>
    <t>Primary Control Center -- Security (4240-Sec HW)</t>
  </si>
  <si>
    <t>Land Mobile Radio Replacement with DMR</t>
  </si>
  <si>
    <t>Grid Mod Communications - Kingston</t>
  </si>
  <si>
    <t>Grid Mod Communications - Catskill</t>
  </si>
  <si>
    <t>IPAM - Infoblox</t>
  </si>
  <si>
    <t>LMR - Minors</t>
  </si>
  <si>
    <t>DMR - Minors</t>
  </si>
  <si>
    <t>Backhaul Fiber Optic Cable</t>
  </si>
  <si>
    <t>Aviat Router Replacement Program</t>
  </si>
  <si>
    <t>Grid Mod Communications - Newburgh</t>
  </si>
  <si>
    <t>SLA Improvement Projects</t>
  </si>
  <si>
    <t xml:space="preserve">District Offices </t>
  </si>
  <si>
    <t>Eltings Corners Structured Fiber</t>
  </si>
  <si>
    <t>NST1 - SB Line Spur (4412-OT Comm)</t>
  </si>
  <si>
    <t>Primary Control Center -- Comm &amp; Network Strategy (4412-OT Comm)</t>
  </si>
  <si>
    <t>Substation Upgrades</t>
  </si>
  <si>
    <t>Transportaion</t>
  </si>
  <si>
    <t>Total PSC Common</t>
  </si>
  <si>
    <t>CENTRAL HUDSON GAS &amp; ELECTRIC CORPORATION</t>
  </si>
  <si>
    <t>with inflation and adjusted for declining overheads</t>
  </si>
  <si>
    <t>CAPITAL PROGRAM  - TOTAL</t>
  </si>
  <si>
    <t>CAPITAL PROGRAM (ADDITIONS) - TOTAL</t>
  </si>
  <si>
    <t>($000)</t>
  </si>
  <si>
    <t>Rate Year</t>
  </si>
  <si>
    <t>7/1/2024 -</t>
  </si>
  <si>
    <t>TOTAL</t>
  </si>
  <si>
    <t>6/30/2025</t>
  </si>
  <si>
    <t>ELECTRIC</t>
  </si>
  <si>
    <t>FERC TRANSMISSION</t>
  </si>
  <si>
    <t>GAS</t>
  </si>
  <si>
    <t>COMMON</t>
  </si>
  <si>
    <t>CAPITAL PROGRAM (REMOVALS) - TOTAL</t>
  </si>
  <si>
    <t>CAPITAL PROGRAM (ADDITIONS + REMOVALS) - TOTAL</t>
  </si>
  <si>
    <t>Note:  These values include AFUDC</t>
  </si>
  <si>
    <t>CAPITAL PROGRAM - ELECTRIC</t>
  </si>
  <si>
    <t>CATEGORY</t>
  </si>
  <si>
    <t>DESCRIPTION</t>
  </si>
  <si>
    <t>CATEGORY 11</t>
  </si>
  <si>
    <t>PRODUCTION</t>
  </si>
  <si>
    <t>CATEGORY 12A</t>
  </si>
  <si>
    <t>TRANSMISSION</t>
  </si>
  <si>
    <t>CATEGORY 12B</t>
  </si>
  <si>
    <t>CATEGORY 13</t>
  </si>
  <si>
    <t>SUBSTATION</t>
  </si>
  <si>
    <t>CATEGORY 14</t>
  </si>
  <si>
    <t>NEW BUSINESS</t>
  </si>
  <si>
    <t>CATEGORY 15</t>
  </si>
  <si>
    <t>DISTRIBUTION IMPROVEMENTS</t>
  </si>
  <si>
    <t>CATEGORY 16</t>
  </si>
  <si>
    <t>TRANSFORMERS</t>
  </si>
  <si>
    <t>CATEGORY 17</t>
  </si>
  <si>
    <t>METERS</t>
  </si>
  <si>
    <t>CATEGORY 19</t>
  </si>
  <si>
    <t>STORM</t>
  </si>
  <si>
    <t>REMOVALS</t>
  </si>
  <si>
    <t>CAPITAL PROGRAM - GAS</t>
  </si>
  <si>
    <t>-</t>
  </si>
  <si>
    <t>CATEGORY 22</t>
  </si>
  <si>
    <t>CATEGORY 23</t>
  </si>
  <si>
    <t>REGULATOR STATIONS</t>
  </si>
  <si>
    <t>CATEGORY 24</t>
  </si>
  <si>
    <t>CATEGORY 25</t>
  </si>
  <si>
    <t>CATEGORY 27</t>
  </si>
  <si>
    <t>CAPITAL PROGRAM - COMMON</t>
  </si>
  <si>
    <t>CATEGORY 41</t>
  </si>
  <si>
    <t>LAND AND BUILDINGS</t>
  </si>
  <si>
    <t>CATEGORY 42 - (4210, 4230, 4222, 4220, 4240)</t>
  </si>
  <si>
    <t>OFFICE EQUIPMENT</t>
  </si>
  <si>
    <t>CATEGORY 43</t>
  </si>
  <si>
    <t>TOOLS</t>
  </si>
  <si>
    <t>CATEGORY 44</t>
  </si>
  <si>
    <t xml:space="preserve">COMMUNICATION </t>
  </si>
  <si>
    <t>CATEGORY 45</t>
  </si>
  <si>
    <t>TRANSPORTATION</t>
  </si>
  <si>
    <t>Net Plant Version 1</t>
  </si>
  <si>
    <t>Net Plant Version 2</t>
  </si>
  <si>
    <t>Variation</t>
  </si>
  <si>
    <t>raw dollars + inflation</t>
  </si>
  <si>
    <t>(Decrease)/Increase</t>
  </si>
  <si>
    <t>No AFUDC</t>
  </si>
  <si>
    <t>Variation Explanations</t>
  </si>
  <si>
    <t>Hydro capital investments deferred</t>
  </si>
  <si>
    <t>SK Line Rebuild deferred to future, FERC NC Line added to forecast $15M</t>
  </si>
  <si>
    <t>No change</t>
  </si>
  <si>
    <t>Adjustment to align with Customer Additions Forecast</t>
  </si>
  <si>
    <t>Distribution Minors, Pole Replacement, Resilency Program deferred</t>
  </si>
  <si>
    <t>Adjustment of Regulators to align with DA spending</t>
  </si>
  <si>
    <t>Increase due to Mega-Rule expenditures, no longer seeking deferral treatment</t>
  </si>
  <si>
    <t>Removal of DIP projects transferred to CAT 25</t>
  </si>
  <si>
    <t>Deferring rate case proposal capital projects, transfer of DIP projects removed from CAT 24 - New Business into CAT 25</t>
  </si>
  <si>
    <t>Deferring Newburgh facility expenditures</t>
  </si>
  <si>
    <t>Adjustment of GE OMS Implementation expenditures</t>
  </si>
  <si>
    <t>Major driver - adjustment of IEDR Phase 1 &amp; 2 spending and ERP Phase 3 spending</t>
  </si>
  <si>
    <t>Increase due to Network Strategy Substation Upgrades</t>
  </si>
  <si>
    <t>Removal of Gas Vehicle expenditures</t>
  </si>
  <si>
    <t xml:space="preserve">TOTAL CAPITAL </t>
  </si>
  <si>
    <t>*FERC was not approved in this version</t>
  </si>
  <si>
    <t>FERC TOTAL</t>
  </si>
  <si>
    <t>PROJECTED AFUDC</t>
  </si>
  <si>
    <t>TOTAL CAPITAL + AFUDC</t>
  </si>
  <si>
    <t>TOTAL PSC CAPITAL + AFUDC</t>
  </si>
  <si>
    <t>RAW EXPENDITURES (+ Inflation) VERSION 2</t>
  </si>
  <si>
    <t>FINAL PROPOSED EXPENDITURES W/ AFUDC</t>
  </si>
  <si>
    <t>VARIATION</t>
  </si>
  <si>
    <t>AFUDC</t>
  </si>
  <si>
    <t>AFUDC, 115Kv 5 Line Rebuild Transmission Project (~$2.5M) mainly driven by adjusted forecast</t>
  </si>
  <si>
    <t>PSC ADDITIONS TOTAL</t>
  </si>
  <si>
    <t>PSC REMOVALS TOTAL</t>
  </si>
  <si>
    <t>TOTAL PSC CAPITAL</t>
  </si>
  <si>
    <t>Projected AFUDC (2024-2028)</t>
  </si>
  <si>
    <t>ELECTRIC AFUDC</t>
  </si>
  <si>
    <t>1H24</t>
  </si>
  <si>
    <t>2H24</t>
  </si>
  <si>
    <t>1H25</t>
  </si>
  <si>
    <t>2H25</t>
  </si>
  <si>
    <t>Hydro Production</t>
  </si>
  <si>
    <t>Other Production</t>
  </si>
  <si>
    <t>Dist. Imprv</t>
  </si>
  <si>
    <t>Total</t>
  </si>
  <si>
    <t>GAS AFUDC</t>
  </si>
  <si>
    <t>Storage</t>
  </si>
  <si>
    <t>Reg Station T &amp; D</t>
  </si>
  <si>
    <t>Dist. New Bus</t>
  </si>
  <si>
    <t>Dist. New  Imprv</t>
  </si>
  <si>
    <t>Dist. Regulators</t>
  </si>
  <si>
    <t>Dist. Meters</t>
  </si>
  <si>
    <t>Leased Property</t>
  </si>
  <si>
    <t>Non-Depreciable</t>
  </si>
  <si>
    <t>Total Gas</t>
  </si>
  <si>
    <t>COMMON AFUDC</t>
  </si>
  <si>
    <t>Structures &amp; Improvements</t>
  </si>
  <si>
    <t>Office &amp; General Equip</t>
  </si>
  <si>
    <t>EDP Equip</t>
  </si>
  <si>
    <t>EDP Software + C SW ET</t>
  </si>
  <si>
    <t>Tools &amp; Work Equip</t>
  </si>
  <si>
    <t>Communication - Radio</t>
  </si>
  <si>
    <t>Communication - Tele</t>
  </si>
  <si>
    <t>Transp - Vehicles</t>
  </si>
  <si>
    <t>Transp - Pwr Oper Equip</t>
  </si>
  <si>
    <t>Comm total</t>
  </si>
  <si>
    <t>TOTAL AFUDC</t>
  </si>
  <si>
    <t>ELECTRIC ADDITIONS</t>
  </si>
  <si>
    <t>2023 YTD May</t>
  </si>
  <si>
    <t>Funding Project</t>
  </si>
  <si>
    <t>Actuals</t>
  </si>
  <si>
    <t>Budget</t>
  </si>
  <si>
    <t>Electric Production</t>
  </si>
  <si>
    <t>1-1131-00-17</t>
  </si>
  <si>
    <t>GT MINOR PROJECTS</t>
  </si>
  <si>
    <t>1-1131-00-18</t>
  </si>
  <si>
    <t>GT PROJECTS</t>
  </si>
  <si>
    <t>1-1121-00-13</t>
  </si>
  <si>
    <t>HYDO MINOR PROJECTS</t>
  </si>
  <si>
    <t>1-1121-00-12</t>
  </si>
  <si>
    <t>HYDRO MINOR PROJECTS</t>
  </si>
  <si>
    <t>1-1121-00-17</t>
  </si>
  <si>
    <t>1-1121-00-18</t>
  </si>
  <si>
    <t>1-1122-00-18</t>
  </si>
  <si>
    <t>HYDRO PROJECTS</t>
  </si>
  <si>
    <t>1-1122-01-12</t>
  </si>
  <si>
    <t>HYRDO SCADA UPGRADE</t>
  </si>
  <si>
    <t>1-1122-01-18</t>
  </si>
  <si>
    <t>STURGEON POOL WET SECTION UNIT#2</t>
  </si>
  <si>
    <t>Electric Transmission</t>
  </si>
  <si>
    <t>1-1232-00-17</t>
  </si>
  <si>
    <t>2017 ROW DEFICIENCY PROJECT</t>
  </si>
  <si>
    <t>1-1212-03-15</t>
  </si>
  <si>
    <t>A LINE REBUILD</t>
  </si>
  <si>
    <t>1-1212-04-15</t>
  </si>
  <si>
    <t>C LINE REBUILD</t>
  </si>
  <si>
    <t>1-1212-07-16</t>
  </si>
  <si>
    <t>CL LINE REBUILD</t>
  </si>
  <si>
    <t>1-1212-59-12</t>
  </si>
  <si>
    <t>DB LINE REROUTE FOR MARLBORO SUB</t>
  </si>
  <si>
    <t>1-1212-08-16</t>
  </si>
  <si>
    <t>EF LINE REBUILD</t>
  </si>
  <si>
    <t>1-1212-03-17</t>
  </si>
  <si>
    <t>FK LINE RELOCATION-ACCORD SUB REM.</t>
  </si>
  <si>
    <t>1-1212-07-13</t>
  </si>
  <si>
    <t>G LINE 115 EAST WEST REBUILD</t>
  </si>
  <si>
    <t>1-1212-06-13</t>
  </si>
  <si>
    <t>G LINE 69KV REBUILD</t>
  </si>
  <si>
    <t>1-1212-04-17</t>
  </si>
  <si>
    <t>G LINE SOUTH RETIREMENT</t>
  </si>
  <si>
    <t>1-1232-70-18</t>
  </si>
  <si>
    <t>H-LINE PECKHAM QUARRY EASEMENT</t>
  </si>
  <si>
    <t>1-1212-04-18</t>
  </si>
  <si>
    <t>HF LINE REBUILD</t>
  </si>
  <si>
    <t>1-1212-12-16</t>
  </si>
  <si>
    <t xml:space="preserve">HG LINE RELOCATION </t>
  </si>
  <si>
    <t>1-1221-80-14</t>
  </si>
  <si>
    <t>HIGH PRIORITY REPLACEMENTS</t>
  </si>
  <si>
    <t>1-1221-90-17</t>
  </si>
  <si>
    <t>1-1221-90-18</t>
  </si>
  <si>
    <t>1-1212-11-16</t>
  </si>
  <si>
    <t>HIGHLAND SUB TO HURLEY AVE SUB</t>
  </si>
  <si>
    <t>1-1212-54-15</t>
  </si>
  <si>
    <t>HK LINE</t>
  </si>
  <si>
    <t>1-1212-54-13</t>
  </si>
  <si>
    <t>HK, MK REROUTE FOR KERHONSKSON SUB</t>
  </si>
  <si>
    <t>1-1212-99-18</t>
  </si>
  <si>
    <t>HOLDING ACCOUNT</t>
  </si>
  <si>
    <t>1-1212-01-18</t>
  </si>
  <si>
    <t>HR/DR BULKHEAD</t>
  </si>
  <si>
    <t>1-1212-02-17</t>
  </si>
  <si>
    <t>HS LINE RAIL TRAIL RE-ROUTE</t>
  </si>
  <si>
    <t>1-1212-15-16</t>
  </si>
  <si>
    <t>KM/TV REBUILD PROJECTS</t>
  </si>
  <si>
    <t>1-1212-06-16</t>
  </si>
  <si>
    <t>KNAPPS CORNERS SUBSTATION REBUILD</t>
  </si>
  <si>
    <t>1-1211-00-08</t>
  </si>
  <si>
    <t xml:space="preserve">MINOR SPECFIC                      </t>
  </si>
  <si>
    <t>1-1212-55-14</t>
  </si>
  <si>
    <t>N/OB AND P LINE REROUTE FOR ST POOL</t>
  </si>
  <si>
    <t>1-1221-90-16</t>
  </si>
  <si>
    <t>NERC ALERT (UNTIL JUNE 2016) AND HP</t>
  </si>
  <si>
    <t>1-1221-90-15</t>
  </si>
  <si>
    <t>NERC ALERT/HPR</t>
  </si>
  <si>
    <t>1-1212-14-17</t>
  </si>
  <si>
    <t>NETWORK STRATEGY</t>
  </si>
  <si>
    <t>1-1212-14-16</t>
  </si>
  <si>
    <t xml:space="preserve">NETWORK STRATEGY </t>
  </si>
  <si>
    <t>1-1232-70-05</t>
  </si>
  <si>
    <t>NEW 115KV LINE 12.25MI-ART V11 -H L</t>
  </si>
  <si>
    <t>1-1232-67-05</t>
  </si>
  <si>
    <t>NEW 115KV LINE-KGN/SAUG-NEAR SB LIN</t>
  </si>
  <si>
    <t>1-1212-03-18</t>
  </si>
  <si>
    <t>O LINE DASHVILLE TAP SWITCH</t>
  </si>
  <si>
    <t>1-1212-55-12</t>
  </si>
  <si>
    <t>OR,P,O,N REROUTE FOR STURGEON POOL</t>
  </si>
  <si>
    <t>1-1212-01-17</t>
  </si>
  <si>
    <t>ROUTE 84 115KV FT LINE RELOCATION</t>
  </si>
  <si>
    <t>1-1232-00-18</t>
  </si>
  <si>
    <t>ROW REPAIR PROJECT (DEFICIENCIES)</t>
  </si>
  <si>
    <t>1-1221-90-13</t>
  </si>
  <si>
    <t>SAG MITIGATION</t>
  </si>
  <si>
    <t>1-1212-04-16</t>
  </si>
  <si>
    <t>STORM HARDENING (ER, HR, DR)</t>
  </si>
  <si>
    <t>1-1212-05-17</t>
  </si>
  <si>
    <t>TR LINE RE-ROUTE / RETIREMENT</t>
  </si>
  <si>
    <t>1-1211-00-16</t>
  </si>
  <si>
    <t>TRANSMISSION MINOR PROJECTS</t>
  </si>
  <si>
    <t>1-1211-00-17</t>
  </si>
  <si>
    <t>1-1211-00-18</t>
  </si>
  <si>
    <t>1-1212-13-16</t>
  </si>
  <si>
    <t xml:space="preserve">WH 1 &amp; 2 REBUILD </t>
  </si>
  <si>
    <t>1-1212-05-13</t>
  </si>
  <si>
    <t>WH1&amp;2 REBUILD</t>
  </si>
  <si>
    <t>1-1232-81-06</t>
  </si>
  <si>
    <t>WM LINE REBUILD</t>
  </si>
  <si>
    <t>10141</t>
  </si>
  <si>
    <t>CAT 12 - SMART WIRES INTERCONNECT.</t>
  </si>
  <si>
    <t>10140</t>
  </si>
  <si>
    <t>CAT 12 - SOLAR INTERCONNECT. (CIAC)</t>
  </si>
  <si>
    <t>1-1212-02-19</t>
  </si>
  <si>
    <t xml:space="preserve">HG LINE: NEW 69KV LINE </t>
  </si>
  <si>
    <t>1-1212-01-19</t>
  </si>
  <si>
    <t>HONK FALLS SUBSTATION TIE-IN</t>
  </si>
  <si>
    <t>1-1231-00-12</t>
  </si>
  <si>
    <t>ROW MINOR PROJECTS</t>
  </si>
  <si>
    <t>1-1211-00-15</t>
  </si>
  <si>
    <t>1-121L-00-05</t>
  </si>
  <si>
    <t>10180</t>
  </si>
  <si>
    <t>CAT 12 - SUBSTATION REROUTE</t>
  </si>
  <si>
    <t>10261</t>
  </si>
  <si>
    <t xml:space="preserve">HG LINE 69KV REBUILD (HONK FALLS - </t>
  </si>
  <si>
    <t>10260</t>
  </si>
  <si>
    <t>Q LINE 69KV REBUILD (PLEASANT VALLE</t>
  </si>
  <si>
    <t>1-1212-06-15</t>
  </si>
  <si>
    <t>DR LINE TRANSITION STATION</t>
  </si>
  <si>
    <t>1-1212-05-15</t>
  </si>
  <si>
    <t xml:space="preserve">ER LINE TRANSITION SORM HARDENING </t>
  </si>
  <si>
    <t>10401</t>
  </si>
  <si>
    <t>CAT 12 FK LINE 115KV UPGRADE (K-HF)</t>
  </si>
  <si>
    <t>10480</t>
  </si>
  <si>
    <t>CAT 12 MG AND GK LINE 115KV UPGRADE</t>
  </si>
  <si>
    <t>10400</t>
  </si>
  <si>
    <t>CAT 12 SK LINE REBUILD - 115KV</t>
  </si>
  <si>
    <t>10402</t>
  </si>
  <si>
    <t>P LINE 115KV UPGRADE (HF-SP)</t>
  </si>
  <si>
    <t>Electric Substation</t>
  </si>
  <si>
    <t>1-1312-01-17</t>
  </si>
  <si>
    <t>345KV SWITCH REPLACEMENT PROGRAM</t>
  </si>
  <si>
    <t>1-1312-01-18</t>
  </si>
  <si>
    <t>1-1312-39-15</t>
  </si>
  <si>
    <t>42 LINE WORK FOR CPV VALLEY GENERAT</t>
  </si>
  <si>
    <t>1-1312-05-17</t>
  </si>
  <si>
    <t xml:space="preserve">BATTERY REPLACEMENTS </t>
  </si>
  <si>
    <t>1-1312-14-18</t>
  </si>
  <si>
    <t>BETHLEHEM RD. RD LINE &amp; TR RELAYING</t>
  </si>
  <si>
    <t>1-1312-41-17</t>
  </si>
  <si>
    <t>BETHLEHEM ROAD SAFE-T RACK INSTALL</t>
  </si>
  <si>
    <t>1-1312-12-18</t>
  </si>
  <si>
    <t>BOARDMAN ROAD SUBSTATION RETIREMENT</t>
  </si>
  <si>
    <t>1-1312-10-18</t>
  </si>
  <si>
    <t xml:space="preserve">BOULEVARD DRIVEWAY EXPANSION </t>
  </si>
  <si>
    <t>1-1312-45-15</t>
  </si>
  <si>
    <t>BOULEVARD REPLACE TRANFORMER #1</t>
  </si>
  <si>
    <t>1-1312-85-11</t>
  </si>
  <si>
    <t>BREAKER REPLACE PRGM 115KV-13.8KV-B</t>
  </si>
  <si>
    <t>1-1312-92-17</t>
  </si>
  <si>
    <t>BREAKER REPLACEMENT PROGRAM (115KV</t>
  </si>
  <si>
    <t>1-1312-99-18</t>
  </si>
  <si>
    <t xml:space="preserve">CAT 13 HOLD FOR TRANSFER </t>
  </si>
  <si>
    <t>1-1312-44-12</t>
  </si>
  <si>
    <t>COLDENHAM REPL J &amp; CW LINE RELAYS</t>
  </si>
  <si>
    <t>1-1312-29-18</t>
  </si>
  <si>
    <t>CONVERSE ST. EMERGENCY XFMR REPL.</t>
  </si>
  <si>
    <t>1-1312-57-99</t>
  </si>
  <si>
    <t>CORRECT PREVIOUS ERRORS</t>
  </si>
  <si>
    <t>1-1312-19-18</t>
  </si>
  <si>
    <t>COXSACKIE MODERNIZATION</t>
  </si>
  <si>
    <t>1-1312-29-15</t>
  </si>
  <si>
    <t>DA PROGRAM LTC AUTOMATION</t>
  </si>
  <si>
    <t>1-1312-08-13</t>
  </si>
  <si>
    <t>DANSKAMMER DC LINE DIRECTIONAL BLOC</t>
  </si>
  <si>
    <t>1-1312-21-15</t>
  </si>
  <si>
    <t>DANSKAMMER DISC SWITCH REPLACEMENT</t>
  </si>
  <si>
    <t>1-1312-21-14</t>
  </si>
  <si>
    <t>DANSKAMMER SUBSTATION STORM HARDENI</t>
  </si>
  <si>
    <t>1-1312-09-17</t>
  </si>
  <si>
    <t xml:space="preserve">DW LINE BLOCKING CARRIER REPL. </t>
  </si>
  <si>
    <t>1-1312-36-16</t>
  </si>
  <si>
    <t xml:space="preserve">E WALDEN CONTROL HOUSE ROOF REPL. </t>
  </si>
  <si>
    <t>1-1312-26-17</t>
  </si>
  <si>
    <t>E. FISHKILL GIC MONITOR ON TR #1</t>
  </si>
  <si>
    <t>1-1312-11-17</t>
  </si>
  <si>
    <t>E. WALDEN 115 KV DW LINE COM UP</t>
  </si>
  <si>
    <t>1-1312-01-12</t>
  </si>
  <si>
    <t>EAST DELAWARE TUNNEL OUTLET</t>
  </si>
  <si>
    <t>1-1312-50-17</t>
  </si>
  <si>
    <t xml:space="preserve">EAST WALDEN 15KV BREAKER REPL. </t>
  </si>
  <si>
    <t>1-1312-56-12</t>
  </si>
  <si>
    <t>EAST WALDEN CW LINE RELAY REPL</t>
  </si>
  <si>
    <t>1-1312-49-17</t>
  </si>
  <si>
    <t xml:space="preserve">EAST WALDEN FENCE </t>
  </si>
  <si>
    <t>1-1312-30-16</t>
  </si>
  <si>
    <t>FISHKILL PLAINS LTC CONTROLS REPL.</t>
  </si>
  <si>
    <t>1-1312-37-18</t>
  </si>
  <si>
    <t>FISHKILL PLAINS NF LINE RELAY REPL.</t>
  </si>
  <si>
    <t>1-1312-31-18</t>
  </si>
  <si>
    <t>FORGEBROOK LCB II RELAY REPL</t>
  </si>
  <si>
    <t>1-1312-05-15</t>
  </si>
  <si>
    <t>FORGEBROOK NEW CKT TO BEACON</t>
  </si>
  <si>
    <t>1-1312-18-15</t>
  </si>
  <si>
    <t>FORGEBROOK REPLACE (11) 14.4KV ROLL</t>
  </si>
  <si>
    <t>1-1312-08-18</t>
  </si>
  <si>
    <t xml:space="preserve">FOUR CORNERS MICROGRID </t>
  </si>
  <si>
    <t>1-1312-03-14</t>
  </si>
  <si>
    <t>FREEHOLD - TRSFRMR REPL/ST REBUILD</t>
  </si>
  <si>
    <t>1-1312-33-18</t>
  </si>
  <si>
    <t>FREEHOLD BAT ALRM/LTC TAP POSITION</t>
  </si>
  <si>
    <t>1-1312-20-17</t>
  </si>
  <si>
    <t>FROST VALLEY ASCO CONTROLLER REPL</t>
  </si>
  <si>
    <t>1-1312-25-15</t>
  </si>
  <si>
    <t>HIBERNIA SUBSTATION NEW DIST CKT</t>
  </si>
  <si>
    <t>1-1312-46-17</t>
  </si>
  <si>
    <t xml:space="preserve">HIGH FALLS MODERNIZATION </t>
  </si>
  <si>
    <t>1-1312-10-17</t>
  </si>
  <si>
    <t xml:space="preserve">HIGH FALLS RETAINING WALL </t>
  </si>
  <si>
    <t>1-1312-45-17</t>
  </si>
  <si>
    <t>HONK FALLS GM-737 &amp; HG-709 BKR REPL</t>
  </si>
  <si>
    <t>1-1312-19-15</t>
  </si>
  <si>
    <t>HONK FALLS HG LINE RELAYING UPGRADE</t>
  </si>
  <si>
    <t>1-1312-53-16</t>
  </si>
  <si>
    <t xml:space="preserve">HURLEY AVE 115 KV MODERNIZATION </t>
  </si>
  <si>
    <t>1-1312-37-16</t>
  </si>
  <si>
    <t>HURLEY AVE 345 KV 30181 DISC. REPL.</t>
  </si>
  <si>
    <t>1-1312-54-17</t>
  </si>
  <si>
    <t xml:space="preserve">HURLEY AVE BPT-1 REPLACEMENT </t>
  </si>
  <si>
    <t>1-1312-23-16</t>
  </si>
  <si>
    <t xml:space="preserve">HURLEY AVE LINE TERMINAL WORK </t>
  </si>
  <si>
    <t>1-1312-12-11</t>
  </si>
  <si>
    <t>HURLEY AVE SERIES COMP CAP BANK</t>
  </si>
  <si>
    <t>1-1312-30-18</t>
  </si>
  <si>
    <t>HURLEY AVE. 69KV BKR EMERGENCY REPL</t>
  </si>
  <si>
    <t>1-1312-17-18</t>
  </si>
  <si>
    <t>HURLEY AVE. SDU (SMART WIRES)</t>
  </si>
  <si>
    <t>1-1312-12-15</t>
  </si>
  <si>
    <t>HURLEY AVENUE 345KV PHASE ANGLE REG</t>
  </si>
  <si>
    <t>1-1312-28-15</t>
  </si>
  <si>
    <t>HURLEY AVENUE 69KV/15KV MODERNIZATI</t>
  </si>
  <si>
    <t>1-1312-25-17</t>
  </si>
  <si>
    <t xml:space="preserve">INWOOD AVE RELAY MODERNIZATION </t>
  </si>
  <si>
    <t>1-1312-35-18</t>
  </si>
  <si>
    <t>JANSEN AVE. REPLACE RTU</t>
  </si>
  <si>
    <t>1-1312-27-18</t>
  </si>
  <si>
    <t>LAWRENCEVILLE 'CL' LINE RE-CONFIG.</t>
  </si>
  <si>
    <t>1-1312-19-16</t>
  </si>
  <si>
    <t>LINCOLN PARK LTC CONTROL PANEL REPL</t>
  </si>
  <si>
    <t>1-1312-16-18</t>
  </si>
  <si>
    <t>LINCOLN PARK LTC CONTROLS UPGRADE</t>
  </si>
  <si>
    <t>1-1312-43-13</t>
  </si>
  <si>
    <t>MANCHESTER SUBSTATION MODERNIZATION</t>
  </si>
  <si>
    <t>1-1312-33-16</t>
  </si>
  <si>
    <t xml:space="preserve">MAYBROOK LTC REPLACEMENT </t>
  </si>
  <si>
    <t>1-1312-42-16</t>
  </si>
  <si>
    <t xml:space="preserve">MAYBROOK TRANSFORMER REPLACEMENTS </t>
  </si>
  <si>
    <t>1-1312-52-17</t>
  </si>
  <si>
    <t>MODENA ADD 115KV BREAKER (RING BUS)</t>
  </si>
  <si>
    <t>1-1312-20-14</t>
  </si>
  <si>
    <t>MONTGOMERY STREET TRANSFORMER REPLA</t>
  </si>
  <si>
    <t>1-1312-53-17</t>
  </si>
  <si>
    <t xml:space="preserve">MONTGOMERY SUBSTATION REBUILD </t>
  </si>
  <si>
    <t>1-1312-38-16</t>
  </si>
  <si>
    <t>MYERS CORNERS LTC CP REPL.</t>
  </si>
  <si>
    <t>1-1312-11-18</t>
  </si>
  <si>
    <t>MYERS CORNERS SUBSTATION</t>
  </si>
  <si>
    <t>1-1312-13-18</t>
  </si>
  <si>
    <t>N. CATSKILL XFMR REPL. &amp; UPGRADE</t>
  </si>
  <si>
    <t>1-1312-36-18</t>
  </si>
  <si>
    <t>N. CHELSEA 'NF' LINE RELAY REPL.</t>
  </si>
  <si>
    <t>1-1312-23-17</t>
  </si>
  <si>
    <t>N. CHELSEA AC &amp; DC LINE RELAYING</t>
  </si>
  <si>
    <t>1-1312-32-18</t>
  </si>
  <si>
    <t>N. CHELSEA LCB II RELAY REPL</t>
  </si>
  <si>
    <t>1-1312-21-17</t>
  </si>
  <si>
    <t>N. CHELSEA PUMP STATION NYCBWS</t>
  </si>
  <si>
    <t>1-1312-24-18</t>
  </si>
  <si>
    <t>NEVERSINK CKT. 3091 VIPER STATUS</t>
  </si>
  <si>
    <t>1-1312-14-16</t>
  </si>
  <si>
    <t>NEW 115/69 KV SS AUTO TRANSFORMER</t>
  </si>
  <si>
    <t>1-1312-49-13</t>
  </si>
  <si>
    <t>NEW HONK FALLS SUBSTATION</t>
  </si>
  <si>
    <t>1-1312-23-12</t>
  </si>
  <si>
    <t>NEW KERHONKSON SUBSTATION</t>
  </si>
  <si>
    <t>1-1312-50-13</t>
  </si>
  <si>
    <t>NEW KNAPPS CORNERS SUBSTATION</t>
  </si>
  <si>
    <t>1-1312-16-12</t>
  </si>
  <si>
    <t>NEW STURGEON POOL 115KV SUBSTATION</t>
  </si>
  <si>
    <t>1-1312-13-16</t>
  </si>
  <si>
    <t>NEW UNION AVE 4055 CIRCUIT</t>
  </si>
  <si>
    <t>1-1312-50-16</t>
  </si>
  <si>
    <t>NORTH CHELSEA LTC CONTROL PANEL REP</t>
  </si>
  <si>
    <t>1-1312-06-15</t>
  </si>
  <si>
    <t>NORTH CHELSEA REPLACE SC-1566 BKR</t>
  </si>
  <si>
    <t>1-1312-09-16</t>
  </si>
  <si>
    <t>NORTH CHELSEA TRANSFORMER REPLACEME</t>
  </si>
  <si>
    <t>1-1312-05-12</t>
  </si>
  <si>
    <t>OR-1075 BREAKER REPLACEMENT</t>
  </si>
  <si>
    <t>1-1312-40-18</t>
  </si>
  <si>
    <t>PLEASANT VALLEY ARRESTER REPL.</t>
  </si>
  <si>
    <t>1-1312-28-16</t>
  </si>
  <si>
    <t xml:space="preserve">PLEASANT VALLEY FAILED DFR REPL. </t>
  </si>
  <si>
    <t>1-1312-18-14</t>
  </si>
  <si>
    <t>PLEASANT VALLEY M LINE RELAYS</t>
  </si>
  <si>
    <t>1-1312-38-18</t>
  </si>
  <si>
    <t>REPAIR FAULTED 6094 CKT. EXIT</t>
  </si>
  <si>
    <t>1-1312-09-18</t>
  </si>
  <si>
    <t>REYNOLDS HILL 55MVA MOBILE XFORMER</t>
  </si>
  <si>
    <t>1-1312-40-17</t>
  </si>
  <si>
    <t xml:space="preserve">REYNOLDS HILL PS CABLE </t>
  </si>
  <si>
    <t>1-1312-27-15</t>
  </si>
  <si>
    <t>REYNOLDS HILL SUB, REPLACE TRANSF.</t>
  </si>
  <si>
    <t>1-1312-58-11</t>
  </si>
  <si>
    <t>RHINEBECK SUBSTATION REBUILD</t>
  </si>
  <si>
    <t>1-1312-41-16</t>
  </si>
  <si>
    <t>ROCK TAV 115 KV "SL" LINE RELAY REP</t>
  </si>
  <si>
    <t>1-1312-20-18</t>
  </si>
  <si>
    <t>ROCK TAVERN 'RD' LINE RELAY REPL.</t>
  </si>
  <si>
    <t>1-1312-54-16</t>
  </si>
  <si>
    <t>ROCK TAVERN 115 KV RJ LINE MOD.</t>
  </si>
  <si>
    <t>1-1312-23-18</t>
  </si>
  <si>
    <t>ROCK TAVERN 115KV BKR REPLACEMENTS</t>
  </si>
  <si>
    <t>1-1312-22-18</t>
  </si>
  <si>
    <t>ROCK TAVERN 115KV W-681 BKR REPL.</t>
  </si>
  <si>
    <t>1-1312-03-18</t>
  </si>
  <si>
    <t xml:space="preserve">ROCK TAVERN RELAY REPLACEMENTS </t>
  </si>
  <si>
    <t>1-1312-55-12</t>
  </si>
  <si>
    <t>ROCK TAVERN REPL J LINE RELAYS</t>
  </si>
  <si>
    <t>1-1312-16-13</t>
  </si>
  <si>
    <t>ROSETON '305' LINE A2 PROTECTION UP</t>
  </si>
  <si>
    <t>1-1312-49-16</t>
  </si>
  <si>
    <t xml:space="preserve">ROSETON 30592 MOTOR MECH REPL. </t>
  </si>
  <si>
    <t>1-1312-47-17</t>
  </si>
  <si>
    <t xml:space="preserve">ROSETON 345KV DISC. SWITCH REPL. </t>
  </si>
  <si>
    <t>1-1312-40-16</t>
  </si>
  <si>
    <t>ROSETON BATTERIES 1 &amp; 2 REPLACEMENT</t>
  </si>
  <si>
    <t>1-1312-02-18</t>
  </si>
  <si>
    <t xml:space="preserve">ROSETON RELAY REPLACEMENTS </t>
  </si>
  <si>
    <t>1-1312-35-16</t>
  </si>
  <si>
    <t xml:space="preserve">S. CAIRO RTU REPLACEMENT </t>
  </si>
  <si>
    <t>1-1312-18-18</t>
  </si>
  <si>
    <t xml:space="preserve">SAND DOCK TR. 4 LTC &amp; 6011 METER </t>
  </si>
  <si>
    <t>1-1312-25-18</t>
  </si>
  <si>
    <t>SHENANDOAH STRAIN BUS UPGRADE</t>
  </si>
  <si>
    <t>1-1312-12-17</t>
  </si>
  <si>
    <t xml:space="preserve">SHENANDOAH TR#7 CTRL PNL REPL. </t>
  </si>
  <si>
    <t>1-1312-28-17</t>
  </si>
  <si>
    <t>SOLAR PROJECTS</t>
  </si>
  <si>
    <t>1-1312-28-18</t>
  </si>
  <si>
    <t>1-1312-48-17</t>
  </si>
  <si>
    <t>SOUTH CAIRO SUB MODERNIZATION</t>
  </si>
  <si>
    <t>1-1312-56-16</t>
  </si>
  <si>
    <t xml:space="preserve">SPACKENKILL DTT TO DCA SOLAR SITE </t>
  </si>
  <si>
    <t>1-1312-43-17</t>
  </si>
  <si>
    <t>STURGEON POOL NEW GARAGE</t>
  </si>
  <si>
    <t>1-1311-00-08</t>
  </si>
  <si>
    <t xml:space="preserve">SUBSTATION - MINOR SPECIFIC        </t>
  </si>
  <si>
    <t>1-1312-05-18</t>
  </si>
  <si>
    <t>SUBSTATION BATTERY REPLACEMENT PROG</t>
  </si>
  <si>
    <t>1-1311-00-17</t>
  </si>
  <si>
    <t>SUBSTATION MINOR PROJECTS</t>
  </si>
  <si>
    <t>1-1311-00-18</t>
  </si>
  <si>
    <t>1-1312-08-17</t>
  </si>
  <si>
    <t xml:space="preserve">SUGARLOAF "SL" LINE RELAY REPL. </t>
  </si>
  <si>
    <t>1-1312-04-18</t>
  </si>
  <si>
    <t xml:space="preserve">TINKERTOWN G LINE FIBER INSTALL </t>
  </si>
  <si>
    <t>1-1312-15-18</t>
  </si>
  <si>
    <t>TINKERTOWN G-LINE SECTIONALIZING</t>
  </si>
  <si>
    <t>1-1312-19-17</t>
  </si>
  <si>
    <t>TIORONDA RELAY AND CONTROL UPGRADES</t>
  </si>
  <si>
    <t>1-1312-33-14</t>
  </si>
  <si>
    <t>TIORONDA REPLACE RTU</t>
  </si>
  <si>
    <t>1-1312-23-14</t>
  </si>
  <si>
    <t>TODD HILL ADD 69KV G LINE</t>
  </si>
  <si>
    <t>1-1312-52-16</t>
  </si>
  <si>
    <t xml:space="preserve">TRAP ROCK SUBSTATION </t>
  </si>
  <si>
    <t>1-1311-00-11</t>
  </si>
  <si>
    <t>UNDER FREQUENCY LOAD SHED-COMPLIANC</t>
  </si>
  <si>
    <t>1-1312-32-15</t>
  </si>
  <si>
    <t>UNION AVENUE REPLACE SWTCHGR #1, 2</t>
  </si>
  <si>
    <t>1-1312-29-16</t>
  </si>
  <si>
    <t xml:space="preserve">WEST BALMVILLE SUB MODERNIZATION </t>
  </si>
  <si>
    <t>1-1312-20-16</t>
  </si>
  <si>
    <t>WICCOPEE FS LINE FIBER UPGRADES</t>
  </si>
  <si>
    <t>1-1312-34-16</t>
  </si>
  <si>
    <t xml:space="preserve">WICCOPPEE RTU REPLACEMENT </t>
  </si>
  <si>
    <t>1-1312-16-17</t>
  </si>
  <si>
    <t xml:space="preserve">WOODSTOCK RTU REPLACEMENT </t>
  </si>
  <si>
    <t>1-1312-31-15</t>
  </si>
  <si>
    <t>WOODSTOCK SUBSTATION REPLACE SWITCH</t>
  </si>
  <si>
    <t>1-1312-47-13</t>
  </si>
  <si>
    <t>SHENANDOAH SUBSTATION FIREWALL</t>
  </si>
  <si>
    <t>1-1312-44-16</t>
  </si>
  <si>
    <t xml:space="preserve">SUBSTATION BATTERY REPLACEMENTS </t>
  </si>
  <si>
    <t>1-1312-99-19</t>
  </si>
  <si>
    <t>SUBSTATION D-SUSTAINING PROJECTS</t>
  </si>
  <si>
    <t>1-1312-98-19</t>
  </si>
  <si>
    <t>SUBSTATION T-SUSTAINING PROJECTS</t>
  </si>
  <si>
    <t>1-1312-09-12</t>
  </si>
  <si>
    <t>WEST BALMVILLE TERMINAL UPGRADE</t>
  </si>
  <si>
    <t>1-1312-38-14</t>
  </si>
  <si>
    <t>MODENA REPLACE HMI COMPUTERS</t>
  </si>
  <si>
    <t>1-1312-30-14</t>
  </si>
  <si>
    <t>MYERS CORNERS SUBSTATION UPGRADE</t>
  </si>
  <si>
    <t>4-4412-00-18</t>
  </si>
  <si>
    <t>Electric New Business</t>
  </si>
  <si>
    <t>1-1421-05-07</t>
  </si>
  <si>
    <t>ELEC. &amp; GAS COMB. - MINOR MID-HUDSO</t>
  </si>
  <si>
    <t>1-142L-02-08</t>
  </si>
  <si>
    <t>1-141L-01-08</t>
  </si>
  <si>
    <t>1-143L-03-08</t>
  </si>
  <si>
    <t>1-1412-00-12</t>
  </si>
  <si>
    <t>1-1412-00-13</t>
  </si>
  <si>
    <t>1-1412-00-14</t>
  </si>
  <si>
    <t>1-1412-00-15</t>
  </si>
  <si>
    <t>1-1412-00-16</t>
  </si>
  <si>
    <t>1-1412-00-17</t>
  </si>
  <si>
    <t>1-1412-00-18</t>
  </si>
  <si>
    <t>1-1431-05-06</t>
  </si>
  <si>
    <t>ELEC. URD  - MINOR MID-HUDSON</t>
  </si>
  <si>
    <t>1-1431-05-07</t>
  </si>
  <si>
    <t xml:space="preserve">ELEC. URD  - MINOR MID-HUDSON      </t>
  </si>
  <si>
    <t>1-1431-08-07</t>
  </si>
  <si>
    <t xml:space="preserve">ELEC. URD  - MINOR NEWBURGH        </t>
  </si>
  <si>
    <t>1-1412-00-11</t>
  </si>
  <si>
    <t>Electric Distribution</t>
  </si>
  <si>
    <t>1-151L-01-08</t>
  </si>
  <si>
    <t>1-152L-02-08</t>
  </si>
  <si>
    <t>1-1511-00-18</t>
  </si>
  <si>
    <t>1-1521-00-18</t>
  </si>
  <si>
    <t>1-1531-00-18</t>
  </si>
  <si>
    <t>1-1551-01-18</t>
  </si>
  <si>
    <t>1-1551-04-19</t>
  </si>
  <si>
    <t>1-1551-08-18</t>
  </si>
  <si>
    <t>1-1551-19-18</t>
  </si>
  <si>
    <t>1-1551-02-18</t>
  </si>
  <si>
    <t>1-1551-10-18</t>
  </si>
  <si>
    <t>1-1551-18-18</t>
  </si>
  <si>
    <t>1-1551-03-18</t>
  </si>
  <si>
    <t>1-1551-11-18</t>
  </si>
  <si>
    <t>1-1551-12-18</t>
  </si>
  <si>
    <t>1-1551-15-18</t>
  </si>
  <si>
    <t>1-1551-16-18</t>
  </si>
  <si>
    <t>1-191L-01-08</t>
  </si>
  <si>
    <t>1-1570-01-15</t>
  </si>
  <si>
    <t>280A ELECTRONIC RECLOSER PROGRAM</t>
  </si>
  <si>
    <t>1-1551-12-15</t>
  </si>
  <si>
    <t>4800 V CONVERSION/INFRASTRUCTURE PR</t>
  </si>
  <si>
    <t>4800V CONVER/INFRASTRUCTURE PRG</t>
  </si>
  <si>
    <t>1-1551-23-18</t>
  </si>
  <si>
    <t>801/802/803/881/882 BEACON PH 4/4</t>
  </si>
  <si>
    <t>1-1560-03-14</t>
  </si>
  <si>
    <t>BEACON RETIREMENT</t>
  </si>
  <si>
    <t>1-1551-20-17</t>
  </si>
  <si>
    <t>BF CABLE - BEACON AREA</t>
  </si>
  <si>
    <t>1-1551-22-17</t>
  </si>
  <si>
    <t>1-1551-01-17</t>
  </si>
  <si>
    <t>CATV MAKE-READY</t>
  </si>
  <si>
    <t>1-1551-15-17</t>
  </si>
  <si>
    <t>CE MESH / PROTECTOR RELAYS</t>
  </si>
  <si>
    <t>CEMI/WORST CIRCUIT RELIABILITY PRG</t>
  </si>
  <si>
    <t>COPPER WIRE REPLACEMENT PRG</t>
  </si>
  <si>
    <t>1-1570-02-17</t>
  </si>
  <si>
    <t>DA - ALT PROGRAM 17</t>
  </si>
  <si>
    <t xml:space="preserve">DA - MAJOR PROGRAM </t>
  </si>
  <si>
    <t>1-1560-01-16</t>
  </si>
  <si>
    <t>DASHVILLE/STURGEON POOL CIRCUIT EXI</t>
  </si>
  <si>
    <t xml:space="preserve">DI (1551-0X) - OPERATING/INFRASTR </t>
  </si>
  <si>
    <t>DI (1551-0X) - RELIABILITY</t>
  </si>
  <si>
    <t xml:space="preserve">DI (1551-0X) - THERMAL/VOLTAGE </t>
  </si>
  <si>
    <t>DI BLANKETS (15BL-01)</t>
  </si>
  <si>
    <t>DI CONVERSIONS (1521-0X)</t>
  </si>
  <si>
    <t>DI MINORS (1511-0X)</t>
  </si>
  <si>
    <t>2-2551-03-18</t>
  </si>
  <si>
    <t>DI-CI UNDERMINE UNIDENT SPECIF</t>
  </si>
  <si>
    <t>1-1551-08-17</t>
  </si>
  <si>
    <t>DIST POLE REPLACEMENT PROGRAM</t>
  </si>
  <si>
    <t>1-1570-01-16</t>
  </si>
  <si>
    <t>DISTIBUTION AUTOMATION - MAJOR PROG</t>
  </si>
  <si>
    <t>1-1551-02-14</t>
  </si>
  <si>
    <t>DISTR IMPR (1551-0X) - RELIABILITY</t>
  </si>
  <si>
    <t>1-1551-02-17</t>
  </si>
  <si>
    <t>1-1551-01-14</t>
  </si>
  <si>
    <t>DISTR IMPR (1551-0X) -THERM/VOLTAGE</t>
  </si>
  <si>
    <t>1-1521-00-17</t>
  </si>
  <si>
    <t>DISTR IMPR CONVERSION(1521-OX)</t>
  </si>
  <si>
    <t>1-1551-03-17</t>
  </si>
  <si>
    <t>DISTRI IMPR (1551-0X) - OPER/ INFRA</t>
  </si>
  <si>
    <t>1-1551-03-14</t>
  </si>
  <si>
    <t>DISTRIB IMPR (1551-0X) - OPERATING</t>
  </si>
  <si>
    <t>1-1551-23-17</t>
  </si>
  <si>
    <t>1-1570-02-14</t>
  </si>
  <si>
    <t>DISTRIBUTION AUTOMATION - ALT PROGR</t>
  </si>
  <si>
    <t>1-1551-01-15</t>
  </si>
  <si>
    <t xml:space="preserve">DISTRIBUTION IMPROVEMENT (1551-0X) </t>
  </si>
  <si>
    <t>1-1551-01-16</t>
  </si>
  <si>
    <t>1-1551-02-13</t>
  </si>
  <si>
    <t>1-1551-02-15</t>
  </si>
  <si>
    <t>1-1551-02-16</t>
  </si>
  <si>
    <t>1-1551-03-13</t>
  </si>
  <si>
    <t>1-1551-03-15</t>
  </si>
  <si>
    <t>1-1551-03-16</t>
  </si>
  <si>
    <t>1-1521-00-15</t>
  </si>
  <si>
    <t>DISTRIBUTION IMPROVEMENT CONVERSION</t>
  </si>
  <si>
    <t>1-1521-00-16</t>
  </si>
  <si>
    <t>1-1511-00-13</t>
  </si>
  <si>
    <t>DISTRIBUTION IMPROVEMENT MINORS (15</t>
  </si>
  <si>
    <t>DISTRIBUTION POLE REPL PRG - 18</t>
  </si>
  <si>
    <t>1-1551-08-14</t>
  </si>
  <si>
    <t>DISTRIBUTION POLE REPL PROGRAM</t>
  </si>
  <si>
    <t>1-1551-08-15</t>
  </si>
  <si>
    <t>DISTRIBUTION POLE REPLACEMENT PROGR</t>
  </si>
  <si>
    <t>1-1551-08-16</t>
  </si>
  <si>
    <t>1-1511-01-06</t>
  </si>
  <si>
    <t>ELEC. DIST IMP. MINOR - CATSKILL</t>
  </si>
  <si>
    <t>1-1551-03-07</t>
  </si>
  <si>
    <t xml:space="preserve">ELECTRIC DISTRIBUTION IMPROVEMENT  </t>
  </si>
  <si>
    <t>1-1570-01-17</t>
  </si>
  <si>
    <t>ELECTRONIC RECLOSER REPL PROGRAM</t>
  </si>
  <si>
    <t>1-1551-09-16</t>
  </si>
  <si>
    <t>ELECTRONIC RECLOSER REPLACEMENT PRO</t>
  </si>
  <si>
    <t>1-1551-26-18</t>
  </si>
  <si>
    <t>1-1551-05-14</t>
  </si>
  <si>
    <t>OVERHEAD SECONDARY REPL PROG</t>
  </si>
  <si>
    <t>1-1551-05-15</t>
  </si>
  <si>
    <t>OVERHEAD SECONDARY REPLACEMENT PROG</t>
  </si>
  <si>
    <t>1-1551-04-14</t>
  </si>
  <si>
    <t>POUGHKEEPSIE 14.4 KV STUDY</t>
  </si>
  <si>
    <t>RD/BRIDGE REBD/RELO PRJ 1531-0X</t>
  </si>
  <si>
    <t>1-1551-09-15</t>
  </si>
  <si>
    <t>RECLOSER REPLACEMENT PROGRAM</t>
  </si>
  <si>
    <t>RELOCATION BLANKETS (15BL-02)</t>
  </si>
  <si>
    <t>1-1551-13-15</t>
  </si>
  <si>
    <t>RESILIENCY / INCREMENTAL AGING INFR</t>
  </si>
  <si>
    <t>1-1531-00-17</t>
  </si>
  <si>
    <t>ROAD REBLD RELO PROJECTS (1531-OX)</t>
  </si>
  <si>
    <t>1-1531-00-15</t>
  </si>
  <si>
    <t>ROAD REBUILD RELOCATION PROJECTS</t>
  </si>
  <si>
    <t>1-1551-14-15</t>
  </si>
  <si>
    <t>SECONDARY NETWORK UPGRADE PROGRAM</t>
  </si>
  <si>
    <t>1-1551-14-17</t>
  </si>
  <si>
    <t xml:space="preserve">SECONDARY NETWORK UPGRADE PROGRAM </t>
  </si>
  <si>
    <t>1-1551-14-16</t>
  </si>
  <si>
    <t>SECONDARY NETWORK UPGRADE PROGRAM (</t>
  </si>
  <si>
    <t>1-1551-14-18</t>
  </si>
  <si>
    <t>1-1551-25-18</t>
  </si>
  <si>
    <t>1-1551-22-18</t>
  </si>
  <si>
    <t>1-1551-02-11</t>
  </si>
  <si>
    <t>DISTRIBUTION IMPROV RELIABILITY</t>
  </si>
  <si>
    <t>1-1512-03-89</t>
  </si>
  <si>
    <t>LECTRIC - DISTRIBUTION IMPROV. BLAN</t>
  </si>
  <si>
    <t>1-1551-21-18</t>
  </si>
  <si>
    <t>NETWORK CABLE AND EQUIPMENT</t>
  </si>
  <si>
    <t>OVERHEAD SECONDARY REPL PROGRAM</t>
  </si>
  <si>
    <t>1-1551-04-13</t>
  </si>
  <si>
    <t>1-1551-24-19</t>
  </si>
  <si>
    <t>URD REPLACEMENT</t>
  </si>
  <si>
    <t>CAT 15 - SUB CIRCUIT EXITS</t>
  </si>
  <si>
    <t>1-1551-15-15</t>
  </si>
  <si>
    <t>DEFAULT</t>
  </si>
  <si>
    <t>FP FOR OLD WORK ORDERS</t>
  </si>
  <si>
    <t>1-1552-01-06</t>
  </si>
  <si>
    <t>CAT 15 STORM HARDENING PROGRAM</t>
  </si>
  <si>
    <t>1-1551-04-11</t>
  </si>
  <si>
    <t xml:space="preserve">CAT 15 - 5KV AERIAL CABLE </t>
  </si>
  <si>
    <t>CAT 15 DA OTHER</t>
  </si>
  <si>
    <t>CAT 15 RESILIENCY PROGRAM</t>
  </si>
  <si>
    <t>1-1570-01-13</t>
  </si>
  <si>
    <t>DISTRIBUTION AUTOMATION SYSTEM &amp; IN</t>
  </si>
  <si>
    <t>CAT 15 SECONDARY NETWORK UPGRADE</t>
  </si>
  <si>
    <t xml:space="preserve">Electric Distribution </t>
  </si>
  <si>
    <t>Subtotal - Electric Distribution</t>
  </si>
  <si>
    <t>Electric Transformers</t>
  </si>
  <si>
    <t>1-1611-00-08</t>
  </si>
  <si>
    <t>1-1621-00-08</t>
  </si>
  <si>
    <t>1-1631-00-08</t>
  </si>
  <si>
    <t>1-1641-00-08</t>
  </si>
  <si>
    <t>1-1611-00-07</t>
  </si>
  <si>
    <t xml:space="preserve">DISTRIBUTION TRANSFORMERS          </t>
  </si>
  <si>
    <t xml:space="preserve">CAPACITORS                         </t>
  </si>
  <si>
    <t xml:space="preserve">NETWORK PROTECTORS                 </t>
  </si>
  <si>
    <t>Electric Meters</t>
  </si>
  <si>
    <t>1-1711-00-08</t>
  </si>
  <si>
    <t>1-1721-00-08</t>
  </si>
  <si>
    <t>1-1721-00-09</t>
  </si>
  <si>
    <t>1-1731-00-08</t>
  </si>
  <si>
    <t xml:space="preserve">ELECTRIC METERS                    </t>
  </si>
  <si>
    <t>1-1731-00-06</t>
  </si>
  <si>
    <t>ELECTRIC METERS</t>
  </si>
  <si>
    <t xml:space="preserve">Storm Capital </t>
  </si>
  <si>
    <t>Subtotal - Storm Capital</t>
  </si>
  <si>
    <t>Total - Electric Capital Program</t>
  </si>
  <si>
    <t>GAS ADDITIONS</t>
  </si>
  <si>
    <t>Proj.</t>
  </si>
  <si>
    <t>2-2212-05-15</t>
  </si>
  <si>
    <t>AH LINE MITIGATION STRUCTURES</t>
  </si>
  <si>
    <t>2-2212-02-17</t>
  </si>
  <si>
    <t>AH-8 LINE VALVE REPLACEMENT</t>
  </si>
  <si>
    <t>2-2212-01-17</t>
  </si>
  <si>
    <t>BULLET HOLE LINE VALVE MP-2A</t>
  </si>
  <si>
    <t>2-2212-00-18</t>
  </si>
  <si>
    <t>MAJORS-GAS TRANSMISSION</t>
  </si>
  <si>
    <t>2-2211-00-15</t>
  </si>
  <si>
    <t>MINORS- GAS TRANSMISSION</t>
  </si>
  <si>
    <t>2-2211-00-16</t>
  </si>
  <si>
    <t>2-2211-00-17</t>
  </si>
  <si>
    <t>2-2211-00-18</t>
  </si>
  <si>
    <t>2-2212-04-18</t>
  </si>
  <si>
    <t>PLEASANT VALLEY GATE DUAL ODORIZER</t>
  </si>
  <si>
    <t>2-2212-03-17</t>
  </si>
  <si>
    <t>TPM REROUTE</t>
  </si>
  <si>
    <t>2-2212-05-18</t>
  </si>
  <si>
    <t>TUXEDO GATE STATION DUAL ODORIZER</t>
  </si>
  <si>
    <t>2-2212-02-16</t>
  </si>
  <si>
    <t>WEST SHORE FLOW STATION REBUILD</t>
  </si>
  <si>
    <t>10463</t>
  </si>
  <si>
    <t>CAT 22 MEGA RULE</t>
  </si>
  <si>
    <t>2-2210-00-18</t>
  </si>
  <si>
    <t>TRANSMISSION PRIOR PROJECTS</t>
  </si>
  <si>
    <t>Gas Transmission</t>
  </si>
  <si>
    <t>Subtotal - Gas Transmission</t>
  </si>
  <si>
    <t>Gas Regulator Stations</t>
  </si>
  <si>
    <t>2-2312-01-17</t>
  </si>
  <si>
    <t>BULLET HOLE REGULATOR STATION</t>
  </si>
  <si>
    <t>2-2312-04-01</t>
  </si>
  <si>
    <t>EMERSON STREET REGULATOR STATION</t>
  </si>
  <si>
    <t>2-2312-01-16</t>
  </si>
  <si>
    <t>FULLERTON AVE REGULATOR STA INSTALL</t>
  </si>
  <si>
    <t>2-2310-00-18</t>
  </si>
  <si>
    <t>GAS REGULATORS - PRIOR - SYSTEM</t>
  </si>
  <si>
    <t>2-2312-00-18</t>
  </si>
  <si>
    <t>MAJORS - GAS REGULATOR STATIONS</t>
  </si>
  <si>
    <t>2-2311-00-17</t>
  </si>
  <si>
    <t>MINORS - GAS REGULATOR STATIONS</t>
  </si>
  <si>
    <t>2-2311-00-18</t>
  </si>
  <si>
    <t>2-2312-01-18</t>
  </si>
  <si>
    <t>OSBORNE HILL HEATER</t>
  </si>
  <si>
    <t>2-2312-02-17</t>
  </si>
  <si>
    <t>UNION AVE REGULATOR STATION REBUILD</t>
  </si>
  <si>
    <t>2-2312-02-18</t>
  </si>
  <si>
    <t>VIOLET AVENUE HEATER REPLACEMENT</t>
  </si>
  <si>
    <t>2-2311-00-15</t>
  </si>
  <si>
    <t>Subtotal - Gas Regulator Stations</t>
  </si>
  <si>
    <t>Gas New Business</t>
  </si>
  <si>
    <t>2-241L-00-05</t>
  </si>
  <si>
    <t>2-2421-05-07</t>
  </si>
  <si>
    <t>COMBINATION URD - GAS - POUGHKEEPSI</t>
  </si>
  <si>
    <t>2-2411-00-93</t>
  </si>
  <si>
    <t>GAS - DISTRIB. NEW BUSINESS BLANKET</t>
  </si>
  <si>
    <t>2-241L-00-06</t>
  </si>
  <si>
    <t>2-2421-00-16</t>
  </si>
  <si>
    <t>2-2421-00-17</t>
  </si>
  <si>
    <t>2-2421-00-18</t>
  </si>
  <si>
    <t>2-2431-00-18</t>
  </si>
  <si>
    <t>2-2431-00-15</t>
  </si>
  <si>
    <t>GAS NB - SIMPLY BETTER - RESIDENTIA</t>
  </si>
  <si>
    <t>2-2431-00-16</t>
  </si>
  <si>
    <t>2-2431-00-17</t>
  </si>
  <si>
    <t>2-2411-00-15</t>
  </si>
  <si>
    <t>2-2411-00-16</t>
  </si>
  <si>
    <t>2-2411-00-17</t>
  </si>
  <si>
    <t>2-2411-00-18</t>
  </si>
  <si>
    <t>2-241L-00-08</t>
  </si>
  <si>
    <t>2-2411-08-14</t>
  </si>
  <si>
    <t>GAS NEW BUS SPECIFICS MAINS - NEWBU</t>
  </si>
  <si>
    <t>2-2431-00-14</t>
  </si>
  <si>
    <t>GAS MARKETING NEW BUSINESS PROGRAM</t>
  </si>
  <si>
    <t>2-2421-07-11</t>
  </si>
  <si>
    <t>GAS NB COMB URD  MAIN-FISHKILL</t>
  </si>
  <si>
    <t>2-2421-08-11</t>
  </si>
  <si>
    <t>GAS NB COMB URD  MAIN-NEWBURGH</t>
  </si>
  <si>
    <t>2-2421-07-13</t>
  </si>
  <si>
    <t>GAS NB COMBINATION URD MAIN - FISHK</t>
  </si>
  <si>
    <t>2-2421-07-14</t>
  </si>
  <si>
    <t>2-2421-05-10</t>
  </si>
  <si>
    <t>GAS NB COMBINATION URD MAIN - POUGH</t>
  </si>
  <si>
    <t>2-2421-07-12</t>
  </si>
  <si>
    <t>GAS NB COMBO URD MAIN FISHKILL</t>
  </si>
  <si>
    <t>2-2411-05-12</t>
  </si>
  <si>
    <t>GAS NEW BUS SPECIFIC MAIN POUGH</t>
  </si>
  <si>
    <t>2-2411-08-07</t>
  </si>
  <si>
    <t xml:space="preserve">GAS NEW BUS. MINOR - NEWBURGH      </t>
  </si>
  <si>
    <t>Subtotal - Gas New Business</t>
  </si>
  <si>
    <t xml:space="preserve">Gas Distribution </t>
  </si>
  <si>
    <t>2-2511-08-03</t>
  </si>
  <si>
    <t>2-2521-05-03</t>
  </si>
  <si>
    <t>2-2551-04-18</t>
  </si>
  <si>
    <t>DI-CAP LEAK REPAIR UNIDENT SPECIF</t>
  </si>
  <si>
    <t>2-2551-02-18</t>
  </si>
  <si>
    <t>DI-HIGHWAY RELO UNIDENT SPECIF</t>
  </si>
  <si>
    <t>2-2580-00-18</t>
  </si>
  <si>
    <t xml:space="preserve">DI-IDENTIF CI/STEEL MAIN REMOVAL </t>
  </si>
  <si>
    <t>2-2581-00-18</t>
  </si>
  <si>
    <t>DI-IDENTIFIED RELO CI/STEEL REMOVAL</t>
  </si>
  <si>
    <t>2-2551-04-15</t>
  </si>
  <si>
    <t>GAS DI-CAPITAL LEAK REPAIR - UNIDEN</t>
  </si>
  <si>
    <t>2-2551-04-17</t>
  </si>
  <si>
    <t>2-2551-01-18</t>
  </si>
  <si>
    <t>GAS DI-CATHODICS</t>
  </si>
  <si>
    <t>2-2551-03-15</t>
  </si>
  <si>
    <t xml:space="preserve">GAS DI-CI UNDERMINE - UNIDENTIFIED </t>
  </si>
  <si>
    <t>2-2551-03-17</t>
  </si>
  <si>
    <t>2-2551-03-14</t>
  </si>
  <si>
    <t xml:space="preserve">GAS DI-CI UNDERMINE -UNIDENT SPEC </t>
  </si>
  <si>
    <t>2-251L-00-08</t>
  </si>
  <si>
    <t>GAS DI-DIST IMPROVEMENT-LOCALS</t>
  </si>
  <si>
    <t>2-2551-02-17</t>
  </si>
  <si>
    <t>GAS DI-HIGHWAY RELOCATIONS</t>
  </si>
  <si>
    <t>2-2551-02-15</t>
  </si>
  <si>
    <t>GAS DI-HIGHWAY RELOCATIONS UNIDENTI</t>
  </si>
  <si>
    <t>2-2551-02-16</t>
  </si>
  <si>
    <t>2-2511-00-18</t>
  </si>
  <si>
    <t>GAS DI-IDENT PROJ NON CI OR STL</t>
  </si>
  <si>
    <t>2-2580-00-15</t>
  </si>
  <si>
    <t xml:space="preserve">GAS DI-IDENTIFIED CI OR STEEL MAIN </t>
  </si>
  <si>
    <t>2-2580-00-16</t>
  </si>
  <si>
    <t>2-2580-00-17</t>
  </si>
  <si>
    <t>2-2511-00-13</t>
  </si>
  <si>
    <t>GAS DI-IDENTIFIED PROJECTS NON CI O</t>
  </si>
  <si>
    <t>2-2511-00-15</t>
  </si>
  <si>
    <t>2-2511-00-16</t>
  </si>
  <si>
    <t>2-2583-00-15</t>
  </si>
  <si>
    <t>GAS DI-IDENTIFIED RELOCATION - CI O</t>
  </si>
  <si>
    <t>2-251L-01-08</t>
  </si>
  <si>
    <t>GAS DI-SERVICE REPS - BLANKETS</t>
  </si>
  <si>
    <t>2-2521-00-11</t>
  </si>
  <si>
    <t>GAS DISTRIB HIGH RELOC NON CI-STL</t>
  </si>
  <si>
    <t>2-2583-00-18</t>
  </si>
  <si>
    <t>DI-IDENTIF RELO - CI/STEEL REMOVAL</t>
  </si>
  <si>
    <t>2-2522-08-06</t>
  </si>
  <si>
    <t>GAS - DISTRIBUTION IMPROVMENTS BLAN</t>
  </si>
  <si>
    <t>2-2521-00-18</t>
  </si>
  <si>
    <t>GAS DI-HIGHWAY RELO NON CI OR STL</t>
  </si>
  <si>
    <t>10360</t>
  </si>
  <si>
    <t xml:space="preserve">CAT 25 - WEST POINT </t>
  </si>
  <si>
    <t>10460</t>
  </si>
  <si>
    <t>CAT 25 MEGA RULE</t>
  </si>
  <si>
    <t>Subtotal - Gas Distribution</t>
  </si>
  <si>
    <t>Gas Meters</t>
  </si>
  <si>
    <t>2-2711-00-08</t>
  </si>
  <si>
    <t>2-2721-00-08</t>
  </si>
  <si>
    <t xml:space="preserve">GAS METERS                         </t>
  </si>
  <si>
    <t>2-2712-00-17</t>
  </si>
  <si>
    <t>GAS METERS - SPECIFIC WORK ORDERS</t>
  </si>
  <si>
    <t>2-2712-00-18</t>
  </si>
  <si>
    <t xml:space="preserve">SPECIAL GAS METER INSTALLATIONS    </t>
  </si>
  <si>
    <t>2-2711-00-06</t>
  </si>
  <si>
    <t>GAS METERS</t>
  </si>
  <si>
    <t>Total - Gas Capital Program</t>
  </si>
  <si>
    <t>Common Additions</t>
  </si>
  <si>
    <t>Land &amp; Buildings</t>
  </si>
  <si>
    <t>4-4112-20-18</t>
  </si>
  <si>
    <t>BLDG 800 - LOBBY &amp; EXEC. OFFICE REN</t>
  </si>
  <si>
    <t>4-4112-13-17</t>
  </si>
  <si>
    <t>BLDG 800-801- EXEC WING RENOV</t>
  </si>
  <si>
    <t>4-4112-12-18</t>
  </si>
  <si>
    <t>BLDG 802 - ROOF REPLACEMENT</t>
  </si>
  <si>
    <t>4-4112-14-17</t>
  </si>
  <si>
    <t>BLDG 807 - RELOCATE TRANSFORMERS</t>
  </si>
  <si>
    <t>4-4112-16-17</t>
  </si>
  <si>
    <t>BLDG 807 - ROOF REPLACEMENT</t>
  </si>
  <si>
    <t>4-4112-09-18</t>
  </si>
  <si>
    <t>BLDG 807 - WINDOW REPLACEMENT</t>
  </si>
  <si>
    <t>4-4112-16-18</t>
  </si>
  <si>
    <t>BLDG 808-809 PARKING LOT EXPANSION</t>
  </si>
  <si>
    <t>4-4112-12-17</t>
  </si>
  <si>
    <t>BLDG 808-809 REBUILD</t>
  </si>
  <si>
    <t>4-4112-07-17</t>
  </si>
  <si>
    <t>BLDG 810 - COOLING TOWER REPLACEMEN</t>
  </si>
  <si>
    <t>4-4112-04-16</t>
  </si>
  <si>
    <t>BLDG 810 - SUYSTEM OPERATIONS RENOV</t>
  </si>
  <si>
    <t>4-4112-14-18</t>
  </si>
  <si>
    <t>CATSKILL - BACKUP BOILER &amp; CONTROLS</t>
  </si>
  <si>
    <t>4-4112-07-18</t>
  </si>
  <si>
    <t>CATSKILL - RESTROOM RENOVATIONS</t>
  </si>
  <si>
    <t>4-4112-15-17</t>
  </si>
  <si>
    <t>EC - WATER TREATMENT SYSTEM</t>
  </si>
  <si>
    <t>4-4112-09-17</t>
  </si>
  <si>
    <t>ELLENVILLE - POLE BARN</t>
  </si>
  <si>
    <t>4-4112-10-18</t>
  </si>
  <si>
    <t>ELLENVILLE - RESTROOM RENOVATIONS</t>
  </si>
  <si>
    <t>4-4112-11-18</t>
  </si>
  <si>
    <t>ELLENVILLE - TRANSFORMER DOCK RENOV</t>
  </si>
  <si>
    <t>4-4112-08-18</t>
  </si>
  <si>
    <t>FISHKILL - 4 BAY STORAGE STRUCTURE</t>
  </si>
  <si>
    <t>4-4112-13-12</t>
  </si>
  <si>
    <t>FISHKILL-STOREROOM EXPANSION</t>
  </si>
  <si>
    <t>4-4112-18-17</t>
  </si>
  <si>
    <t>KINGSTON - FRONT BLDG 2ND FLOOR REN</t>
  </si>
  <si>
    <t>4-4112-17-17</t>
  </si>
  <si>
    <t>KINGSTON - REAR BLDG 1/3 ROOF REPL</t>
  </si>
  <si>
    <t>4-4112-18-18</t>
  </si>
  <si>
    <t>KINGSTON - TURNING LANE</t>
  </si>
  <si>
    <t>4-4112-17-18</t>
  </si>
  <si>
    <t>KINGSTON = INSTALL SHOWERS</t>
  </si>
  <si>
    <t>4-4112-02-18</t>
  </si>
  <si>
    <t>LAND &amp; BUILDINGS DAILY OPS</t>
  </si>
  <si>
    <t>4-4111-00-18</t>
  </si>
  <si>
    <t>LAND &amp; BUILDINGS SPECIFIC PROJECTS</t>
  </si>
  <si>
    <t>4-4112-04-18</t>
  </si>
  <si>
    <t>LINEMEN AND GAS TRAINING CENTERS</t>
  </si>
  <si>
    <t>4-4112-10-17</t>
  </si>
  <si>
    <t>LITTLE BRITAIN ROAD UPS SYS UPGRADE</t>
  </si>
  <si>
    <t>4-4111-02-16</t>
  </si>
  <si>
    <t>MINORS - CATSKILL L&amp;B</t>
  </si>
  <si>
    <t>4-4111-02-18</t>
  </si>
  <si>
    <t>4-4111-10-18</t>
  </si>
  <si>
    <t>MINORS - DAILY OPERATIONS ELECTRIC</t>
  </si>
  <si>
    <t>4-4111-11-18</t>
  </si>
  <si>
    <t>MINORS - DAILY OPERATIONS FLOORING</t>
  </si>
  <si>
    <t>4-4111-12-18</t>
  </si>
  <si>
    <t>MINORS - DAILY OPERATIONS HVAC</t>
  </si>
  <si>
    <t>4-4111-13-18</t>
  </si>
  <si>
    <t>MINORS - DAILY OPERATIONS UNIDENTIF</t>
  </si>
  <si>
    <t>4-4111-04-18</t>
  </si>
  <si>
    <t>MINORS - ELLENVILLE L&amp;B</t>
  </si>
  <si>
    <t>4-4111-09-18</t>
  </si>
  <si>
    <t>MINORS - ELTINGS CORNERS</t>
  </si>
  <si>
    <t>4-4111-05-18</t>
  </si>
  <si>
    <t xml:space="preserve">MINORS - FISHKILL L&amp;B </t>
  </si>
  <si>
    <t>4-4111-03-18</t>
  </si>
  <si>
    <t>MINORS - KINGSTON L&amp;B</t>
  </si>
  <si>
    <t>4-4111-07-18</t>
  </si>
  <si>
    <t>MINORS - NEWBURGH L&amp;B</t>
  </si>
  <si>
    <t>4-4112-06-18</t>
  </si>
  <si>
    <t>NEWBURGH - WINDOW REPLACEMENT</t>
  </si>
  <si>
    <t>4-4112-05-18</t>
  </si>
  <si>
    <t>PARKING LOT &amp; OFFICE BLDG</t>
  </si>
  <si>
    <t>4-4112-01-18</t>
  </si>
  <si>
    <t>REPAVE PORTION OF PARKING LOT</t>
  </si>
  <si>
    <t>4-4112-11-17</t>
  </si>
  <si>
    <t>RIFTON - TOWER TRAINING STRUCTURE</t>
  </si>
  <si>
    <t>4-4112-15-18</t>
  </si>
  <si>
    <t>RIFTON - VIPER INSTALL</t>
  </si>
  <si>
    <t>4-4112-08-17</t>
  </si>
  <si>
    <t>STANFORDVILLE - POLE BARN</t>
  </si>
  <si>
    <t>4-4112-03-17</t>
  </si>
  <si>
    <t>STANFORDVILLE EXPANSION</t>
  </si>
  <si>
    <t>4-4112-03-18</t>
  </si>
  <si>
    <t>SYSTEM OPERATIONS BUILD OUT</t>
  </si>
  <si>
    <t>10080</t>
  </si>
  <si>
    <t>CAT 41 - NEWBURGH - NEW FACILITY</t>
  </si>
  <si>
    <t>4-4112-05-17</t>
  </si>
  <si>
    <t>FISHKILL - POLE RACKS</t>
  </si>
  <si>
    <t>4-4112-01-19</t>
  </si>
  <si>
    <t>KINGSTON FACILITIES BUILD OUT</t>
  </si>
  <si>
    <t>4-4112-04-19</t>
  </si>
  <si>
    <t>4-4111-02-17</t>
  </si>
  <si>
    <t>Subtotal - Land &amp; Buildings</t>
  </si>
  <si>
    <t>4-4212-00-18</t>
  </si>
  <si>
    <t>MAJOR OFFICE EQUIPMENT</t>
  </si>
  <si>
    <t>4-421L-00-08</t>
  </si>
  <si>
    <t>OFFICE EQUIPMENT MINOR (BLANKET 42-</t>
  </si>
  <si>
    <t>Subtotal - Office Equipment</t>
  </si>
  <si>
    <t>4-4230-01-18</t>
  </si>
  <si>
    <t>COMPLIANCE AUTOMATION TOOLS</t>
  </si>
  <si>
    <t>4-4230-09-14</t>
  </si>
  <si>
    <t>DISTRIBUTION MANAGEMENT SYSTEM</t>
  </si>
  <si>
    <t>4-4230-09-17</t>
  </si>
  <si>
    <t>DMS - NEW DISTR MNGT SYS &amp; D-SCADA</t>
  </si>
  <si>
    <t>4-4230-02-18</t>
  </si>
  <si>
    <t>DMS UPGRADE AND OMS IMPLEMENTATION</t>
  </si>
  <si>
    <t>4-4230-01-16</t>
  </si>
  <si>
    <t>EMS HARDWARE</t>
  </si>
  <si>
    <t>4-4230-01-17</t>
  </si>
  <si>
    <t>4-4230-05-17</t>
  </si>
  <si>
    <t>MISC HARDWARE AND SOFTWARE FAILURES</t>
  </si>
  <si>
    <t>4-4230-05-18</t>
  </si>
  <si>
    <t>MISCELLANEOUS HARDWARE AND SOFTWARE</t>
  </si>
  <si>
    <t>4-4235-01-18</t>
  </si>
  <si>
    <t>ACC VIDEO WALL</t>
  </si>
  <si>
    <t>4-4235-03-18</t>
  </si>
  <si>
    <t>BLDG 810 RENOS FOR DMS / DSO - CONS</t>
  </si>
  <si>
    <t>4-4235-05-18</t>
  </si>
  <si>
    <t>C-SOFT UPGRADE SOFTWARE</t>
  </si>
  <si>
    <t>4-4235-02-18</t>
  </si>
  <si>
    <t>DMS - RETROFITS FOR EXISTING DA DEV</t>
  </si>
  <si>
    <t>4-4235-01-17</t>
  </si>
  <si>
    <t>EMS SOFTWARE</t>
  </si>
  <si>
    <t>4-4235-04-18</t>
  </si>
  <si>
    <t>PCC VIDEO WALL SITUATIONAL AWARENES</t>
  </si>
  <si>
    <t>Subtotal - EMS</t>
  </si>
  <si>
    <t>Hardware</t>
  </si>
  <si>
    <t>4-4220-44-17</t>
  </si>
  <si>
    <t>APPLICATION TESTING</t>
  </si>
  <si>
    <t>4-4220-44-18</t>
  </si>
  <si>
    <t>BUSINESS INITIATIVES</t>
  </si>
  <si>
    <t>4-4220-20-18</t>
  </si>
  <si>
    <t>BUSINESS INTELLIGENCE</t>
  </si>
  <si>
    <t>4-4220-20-17</t>
  </si>
  <si>
    <t>BUSINESS INTELLIGENCE (COGNOS)</t>
  </si>
  <si>
    <t>4-4220-27-18</t>
  </si>
  <si>
    <t>CIS MODERNIZATION</t>
  </si>
  <si>
    <t>4-4220-24-18</t>
  </si>
  <si>
    <t>CLARITY REPL</t>
  </si>
  <si>
    <t>4-4220-23-18</t>
  </si>
  <si>
    <t>CYBER SECURITY</t>
  </si>
  <si>
    <t>4-4220-23-16</t>
  </si>
  <si>
    <t>CYBER SECURITY SW</t>
  </si>
  <si>
    <t>4-4220-45-18</t>
  </si>
  <si>
    <t>DICE INITIATIVES</t>
  </si>
  <si>
    <t>4-4220-40-17</t>
  </si>
  <si>
    <t>DIGITAL ANALYTICS (REV CENHUB)</t>
  </si>
  <si>
    <t>4-4220-21-16</t>
  </si>
  <si>
    <t>ELECTRIC GIS- ENVIRONMENT (HAL T)</t>
  </si>
  <si>
    <t>4-4220-36-16</t>
  </si>
  <si>
    <t>EMERGENCY MANAGEMENT PROGRAMS</t>
  </si>
  <si>
    <t>4-4220-37-18</t>
  </si>
  <si>
    <t>EMERGENCY RESPONSE INITIATIVES</t>
  </si>
  <si>
    <t>4-4220-26-18</t>
  </si>
  <si>
    <t>EMERGENT SOFTWARE</t>
  </si>
  <si>
    <t>4-4220-26-17</t>
  </si>
  <si>
    <t>EMERGENT SOFTWARE PACKAGES/UPGRADES</t>
  </si>
  <si>
    <t>4-4220-12-12</t>
  </si>
  <si>
    <t>EMS XA21 UPGRD/REPLACEMENT</t>
  </si>
  <si>
    <t>4-4220-22-18</t>
  </si>
  <si>
    <t>ENTERPRISE CONTENT MANAGEMENT</t>
  </si>
  <si>
    <t>4-4220-22-15</t>
  </si>
  <si>
    <t>ENTERPRISE CONTENT MANAGEMENT - PHA</t>
  </si>
  <si>
    <t>4-4220-22-17</t>
  </si>
  <si>
    <t>ENTERPRISE CONTENT MNGT - PHASE V</t>
  </si>
  <si>
    <t>4-4220-42-18</t>
  </si>
  <si>
    <t>ENTERPRISE SOA FRAMEWORK</t>
  </si>
  <si>
    <t>4-4220-39-14</t>
  </si>
  <si>
    <t>FLEET MGMT SYSTEM</t>
  </si>
  <si>
    <t>4-4220-35-18</t>
  </si>
  <si>
    <t>IT - ENGINEERING INITIATIVES</t>
  </si>
  <si>
    <t>4-4220-36-18</t>
  </si>
  <si>
    <t>IT BUSINESS INITIATIVES</t>
  </si>
  <si>
    <t>4-4220-28-18</t>
  </si>
  <si>
    <t>MAINFRAME BUNDLED RELEASES</t>
  </si>
  <si>
    <t>4-4220-25-16</t>
  </si>
  <si>
    <t>MOBILITY UPGRADE - (TIM H)</t>
  </si>
  <si>
    <t>4-4220-00-17</t>
  </si>
  <si>
    <t>PH 1 INTERCONNECTION PORTAL PROJECT</t>
  </si>
  <si>
    <t>4-4220-33-16</t>
  </si>
  <si>
    <t>PP- CONSTRUCTION BUDGETING UPGRADES</t>
  </si>
  <si>
    <t>4-4220-42-16</t>
  </si>
  <si>
    <t>SOA IVR INTERFACES</t>
  </si>
  <si>
    <t>4-4220-42-17</t>
  </si>
  <si>
    <t>SOA TESCO INTERFACES</t>
  </si>
  <si>
    <t>4-4220-21-18</t>
  </si>
  <si>
    <t>UNIFIED COMMUNICATIONS</t>
  </si>
  <si>
    <t>4-4222-00-18</t>
  </si>
  <si>
    <t>IT HARDWARE</t>
  </si>
  <si>
    <t>4-4222-08-17</t>
  </si>
  <si>
    <t>NETWORK INFRASTRUCTURE UPGRADES/REP</t>
  </si>
  <si>
    <t>4-4222-04-17</t>
  </si>
  <si>
    <t>PC AND LAPTOP REPLACEMENTS</t>
  </si>
  <si>
    <t>4-4222-07-17</t>
  </si>
  <si>
    <t>SERVER REPLACEMENTS AND STORAGE UPG</t>
  </si>
  <si>
    <t>4-4220-43-17</t>
  </si>
  <si>
    <t>ARCOS UPGRADES &amp; ENHANCEMENTS</t>
  </si>
  <si>
    <t>4-4220-18-12</t>
  </si>
  <si>
    <t>CIS REPLACEMENT</t>
  </si>
  <si>
    <t>4-4220-15-12</t>
  </si>
  <si>
    <t>EAM PROCURE TO PAY</t>
  </si>
  <si>
    <t>4-4220-27-12</t>
  </si>
  <si>
    <t>FAS REPLACEMENT</t>
  </si>
  <si>
    <t>10185</t>
  </si>
  <si>
    <t>CAT 4220 - APPLICATION SERVICES</t>
  </si>
  <si>
    <t>10183</t>
  </si>
  <si>
    <t>CAT 4220 - EWAM</t>
  </si>
  <si>
    <t>10182</t>
  </si>
  <si>
    <t>CAT 4220 - CIS/CX PROJECT</t>
  </si>
  <si>
    <t>10184</t>
  </si>
  <si>
    <t>CAT 4220 - ERP</t>
  </si>
  <si>
    <t>10301</t>
  </si>
  <si>
    <t>4220 ERP PHASE III</t>
  </si>
  <si>
    <t>10303</t>
  </si>
  <si>
    <t>4220 CYBER SOFTWARE</t>
  </si>
  <si>
    <t>10304</t>
  </si>
  <si>
    <t>4220 IEDR IMPLEMENTATION PHASE I</t>
  </si>
  <si>
    <t>10300</t>
  </si>
  <si>
    <t>4222 CYBER HARDWARE</t>
  </si>
  <si>
    <t>4-4222-07-16</t>
  </si>
  <si>
    <t>4-4220-26-16</t>
  </si>
  <si>
    <t>Hardware &amp; Software</t>
  </si>
  <si>
    <t>Subtotal - Hardware &amp; Software</t>
  </si>
  <si>
    <t>4-4240-01-16</t>
  </si>
  <si>
    <t>RIFTON TRAINING CENTER CAMERAS</t>
  </si>
  <si>
    <t>4-4240-00-17</t>
  </si>
  <si>
    <t>SECURITY PROGRAMS</t>
  </si>
  <si>
    <t>4-4240-00-18</t>
  </si>
  <si>
    <t>Subtotal - Security</t>
  </si>
  <si>
    <t>4-431L-00-08</t>
  </si>
  <si>
    <t>TOOLS AND WORK EQUIPMENT - (BLANKET</t>
  </si>
  <si>
    <t>4-4311-00-17</t>
  </si>
  <si>
    <t>TOOLS AND WORK EQUIP- SPEC. MINORS</t>
  </si>
  <si>
    <t>4-431L-00-07</t>
  </si>
  <si>
    <t>4-4311-00-18</t>
  </si>
  <si>
    <t>TOOLS AND WORK EQUIPMENT - SPEC. MI</t>
  </si>
  <si>
    <t>4-4522-00-18</t>
  </si>
  <si>
    <t>MOBILE TOOLS - MAJORS</t>
  </si>
  <si>
    <t>Subtotal - Tools</t>
  </si>
  <si>
    <t>Communications</t>
  </si>
  <si>
    <t>4-4412-00-16</t>
  </si>
  <si>
    <t>4-4412-00-17</t>
  </si>
  <si>
    <t>4-4412-00-15</t>
  </si>
  <si>
    <t>NETWORK STRATEGY IMPLEMENTATION PIL</t>
  </si>
  <si>
    <t>4-4411-00-16</t>
  </si>
  <si>
    <t>RADIO MINORS</t>
  </si>
  <si>
    <t>4-4411-00-18</t>
  </si>
  <si>
    <t>Subtotal - Communications</t>
  </si>
  <si>
    <t>Total - Common Capital Program</t>
  </si>
  <si>
    <r>
      <rPr>
        <b/>
        <sz val="18"/>
        <rFont val="Arial"/>
        <family val="2"/>
      </rPr>
      <t>2018 Construction Budget</t>
    </r>
    <r>
      <rPr>
        <b/>
        <sz val="12"/>
        <rFont val="Arial"/>
        <family val="2"/>
      </rPr>
      <t xml:space="preserve">
</t>
    </r>
    <r>
      <rPr>
        <sz val="11"/>
        <rFont val="Tahoma"/>
        <family val="2"/>
      </rPr>
      <t>Budget vs Actual Expenditures
Major Variation Explanations (Variations +/- 20% and $500K)</t>
    </r>
  </si>
  <si>
    <t>Year: 2018</t>
  </si>
  <si>
    <t>Month: Dec</t>
  </si>
  <si>
    <t>Work Order Group: All</t>
  </si>
  <si>
    <r>
      <rPr>
        <b/>
        <sz val="10"/>
        <color rgb="FF545454"/>
        <rFont val="Arial"/>
        <family val="2"/>
      </rPr>
      <t>Charge Type: Additions</t>
    </r>
  </si>
  <si>
    <r>
      <rPr>
        <b/>
        <sz val="10"/>
        <color rgb="FF323232"/>
        <rFont val="Arial"/>
        <family val="2"/>
      </rPr>
      <t>Category</t>
    </r>
  </si>
  <si>
    <r>
      <rPr>
        <b/>
        <sz val="10"/>
        <color rgb="FF323232"/>
        <rFont val="Arial"/>
        <family val="2"/>
      </rPr>
      <t>Work Order Group</t>
    </r>
  </si>
  <si>
    <r>
      <rPr>
        <b/>
        <sz val="10"/>
        <color rgb="FF323232"/>
        <rFont val="Arial"/>
        <family val="2"/>
      </rPr>
      <t>2018 YTD Budget</t>
    </r>
  </si>
  <si>
    <r>
      <rPr>
        <b/>
        <sz val="10"/>
        <color rgb="FF323232"/>
        <rFont val="Arial"/>
        <family val="2"/>
      </rPr>
      <t>2018 YTD Actual</t>
    </r>
  </si>
  <si>
    <r>
      <rPr>
        <b/>
        <sz val="10"/>
        <color rgb="FF323232"/>
        <rFont val="Arial"/>
        <family val="2"/>
      </rPr>
      <t>Variance</t>
    </r>
  </si>
  <si>
    <r>
      <rPr>
        <b/>
        <sz val="10"/>
        <color rgb="FF323232"/>
        <rFont val="Arial"/>
        <family val="2"/>
      </rPr>
      <t>% Budget (Act/Bud)</t>
    </r>
  </si>
  <si>
    <r>
      <rPr>
        <b/>
        <sz val="10"/>
        <color rgb="FFFFFFFF"/>
        <rFont val="Arial"/>
        <family val="2"/>
      </rPr>
      <t>Additions - Total</t>
    </r>
  </si>
  <si>
    <r>
      <rPr>
        <b/>
        <sz val="10"/>
        <color rgb="FF31455E"/>
        <rFont val="Arial"/>
        <family val="2"/>
      </rPr>
      <t>Electric - Total</t>
    </r>
  </si>
  <si>
    <r>
      <rPr>
        <sz val="10"/>
        <color rgb="FF444444"/>
        <rFont val="Arial"/>
        <family val="2"/>
      </rPr>
      <t>Electric</t>
    </r>
  </si>
  <si>
    <r>
      <rPr>
        <u/>
        <sz val="10"/>
        <color rgb="FF0000FF"/>
        <rFont val="Arial"/>
        <family val="2"/>
      </rPr>
      <t>11 - Electric - Hydro/Gas Turbines</t>
    </r>
  </si>
  <si>
    <t>Note 1</t>
  </si>
  <si>
    <r>
      <rPr>
        <u/>
        <sz val="10"/>
        <color rgb="FF0000FF"/>
        <rFont val="Arial"/>
        <family val="2"/>
      </rPr>
      <t>12 - Electric - Transmission</t>
    </r>
  </si>
  <si>
    <r>
      <rPr>
        <u/>
        <sz val="10"/>
        <color rgb="FF0000FF"/>
        <rFont val="Arial"/>
        <family val="2"/>
      </rPr>
      <t>13 - Electric - Substations</t>
    </r>
  </si>
  <si>
    <r>
      <rPr>
        <u/>
        <sz val="10"/>
        <color rgb="FF0000FF"/>
        <rFont val="Arial"/>
        <family val="2"/>
      </rPr>
      <t>14 - Electric - Distrib. New Bus</t>
    </r>
    <r>
      <rPr>
        <sz val="10"/>
        <color rgb="FF0000FF"/>
        <rFont val="Arial"/>
        <family val="2"/>
      </rPr>
      <t>.</t>
    </r>
  </si>
  <si>
    <t>Note 2</t>
  </si>
  <si>
    <r>
      <rPr>
        <u/>
        <sz val="10"/>
        <color rgb="FF0000FF"/>
        <rFont val="Arial"/>
        <family val="2"/>
      </rPr>
      <t>15 - Electric - Distribution Improv</t>
    </r>
  </si>
  <si>
    <r>
      <rPr>
        <u/>
        <sz val="10"/>
        <color rgb="FF0000FF"/>
        <rFont val="Arial"/>
        <family val="2"/>
      </rPr>
      <t>16 - Electric - Transformers</t>
    </r>
  </si>
  <si>
    <r>
      <rPr>
        <u/>
        <sz val="10"/>
        <color rgb="FF0000FF"/>
        <rFont val="Arial"/>
        <family val="2"/>
      </rPr>
      <t>17 - Electric - Meters</t>
    </r>
  </si>
  <si>
    <r>
      <rPr>
        <u/>
        <sz val="10"/>
        <color rgb="FF0000FF"/>
        <rFont val="Arial"/>
        <family val="2"/>
      </rPr>
      <t>19 - Electric - Storm Damage</t>
    </r>
  </si>
  <si>
    <r>
      <rPr>
        <sz val="10"/>
        <color rgb="FF444444"/>
        <rFont val="Arial"/>
        <family val="2"/>
      </rPr>
      <t>NOB</t>
    </r>
  </si>
  <si>
    <t>Note 3</t>
  </si>
  <si>
    <r>
      <rPr>
        <u/>
        <sz val="10"/>
        <color rgb="FF0000FF"/>
        <rFont val="Arial"/>
        <family val="2"/>
      </rPr>
      <t>Not present in Power Plant - Electric</t>
    </r>
  </si>
  <si>
    <r>
      <rPr>
        <b/>
        <sz val="10"/>
        <color rgb="FF31455E"/>
        <rFont val="Arial"/>
        <family val="2"/>
      </rPr>
      <t>Gas - Total</t>
    </r>
  </si>
  <si>
    <r>
      <rPr>
        <sz val="10"/>
        <color rgb="FF444444"/>
        <rFont val="Arial"/>
        <family val="2"/>
      </rPr>
      <t>Gas</t>
    </r>
  </si>
  <si>
    <r>
      <rPr>
        <u/>
        <sz val="10"/>
        <color rgb="FF0000FF"/>
        <rFont val="Arial"/>
        <family val="2"/>
      </rPr>
      <t>21 - Gas - Propane Plan</t>
    </r>
    <r>
      <rPr>
        <sz val="10"/>
        <color rgb="FF0000FF"/>
        <rFont val="Arial"/>
        <family val="2"/>
      </rPr>
      <t>t</t>
    </r>
  </si>
  <si>
    <r>
      <rPr>
        <u/>
        <sz val="10"/>
        <color rgb="FF0000FF"/>
        <rFont val="Arial"/>
        <family val="2"/>
      </rPr>
      <t>22 - Gas - Transmission</t>
    </r>
  </si>
  <si>
    <t>Note 4</t>
  </si>
  <si>
    <r>
      <rPr>
        <u/>
        <sz val="10"/>
        <color rgb="FF0000FF"/>
        <rFont val="Arial"/>
        <family val="2"/>
      </rPr>
      <t>23 - Gas - Regulator Stations</t>
    </r>
  </si>
  <si>
    <r>
      <rPr>
        <u/>
        <sz val="10"/>
        <color rgb="FF0000FF"/>
        <rFont val="Arial"/>
        <family val="2"/>
      </rPr>
      <t>24 - Gas - Distrib. New Business</t>
    </r>
  </si>
  <si>
    <r>
      <rPr>
        <u/>
        <sz val="10"/>
        <color rgb="FF0000FF"/>
        <rFont val="Arial"/>
        <family val="2"/>
      </rPr>
      <t>25 - Gas - Distribution Improvments</t>
    </r>
  </si>
  <si>
    <r>
      <rPr>
        <u/>
        <sz val="10"/>
        <color rgb="FF0000FF"/>
        <rFont val="Arial"/>
        <family val="2"/>
      </rPr>
      <t>27 - Gas - Meters</t>
    </r>
  </si>
  <si>
    <r>
      <rPr>
        <u/>
        <sz val="10"/>
        <color rgb="FF0000FF"/>
        <rFont val="Arial"/>
        <family val="2"/>
      </rPr>
      <t>Not present in Power Plant - Gas</t>
    </r>
  </si>
  <si>
    <r>
      <rPr>
        <b/>
        <sz val="10"/>
        <color rgb="FF31455E"/>
        <rFont val="Arial"/>
        <family val="2"/>
      </rPr>
      <t>Common - Total</t>
    </r>
  </si>
  <si>
    <r>
      <rPr>
        <sz val="10"/>
        <color rgb="FF444444"/>
        <rFont val="Arial"/>
        <family val="2"/>
      </rPr>
      <t>Common</t>
    </r>
  </si>
  <si>
    <r>
      <rPr>
        <u/>
        <sz val="10"/>
        <color rgb="FF0000FF"/>
        <rFont val="Arial"/>
        <family val="2"/>
      </rPr>
      <t>41 - Common - Land &amp; Structures</t>
    </r>
  </si>
  <si>
    <t>Note 5</t>
  </si>
  <si>
    <r>
      <rPr>
        <u/>
        <sz val="10"/>
        <color rgb="FF0000FF"/>
        <rFont val="Arial"/>
        <family val="2"/>
      </rPr>
      <t>4210 - General Office Equip</t>
    </r>
    <r>
      <rPr>
        <sz val="10"/>
        <color rgb="FF0000FF"/>
        <rFont val="Arial"/>
        <family val="2"/>
      </rPr>
      <t>.</t>
    </r>
  </si>
  <si>
    <r>
      <rPr>
        <u/>
        <sz val="10"/>
        <color rgb="FF0000FF"/>
        <rFont val="Arial"/>
        <family val="2"/>
      </rPr>
      <t>4220 - Software</t>
    </r>
  </si>
  <si>
    <t>Note 6</t>
  </si>
  <si>
    <r>
      <rPr>
        <u/>
        <sz val="10"/>
        <color rgb="FF0000FF"/>
        <rFont val="Arial"/>
        <family val="2"/>
      </rPr>
      <t>4221 - IT</t>
    </r>
  </si>
  <si>
    <r>
      <rPr>
        <u/>
        <sz val="10"/>
        <color rgb="FF0000FF"/>
        <rFont val="Arial"/>
        <family val="2"/>
      </rPr>
      <t>4222 - IT Equipmen</t>
    </r>
    <r>
      <rPr>
        <sz val="10"/>
        <color rgb="FF0000FF"/>
        <rFont val="Arial"/>
        <family val="2"/>
      </rPr>
      <t>t</t>
    </r>
  </si>
  <si>
    <t>Note 7</t>
  </si>
  <si>
    <r>
      <rPr>
        <u/>
        <sz val="10"/>
        <color rgb="FF0000FF"/>
        <rFont val="Arial"/>
        <family val="2"/>
      </rPr>
      <t>4230 - EMS Hardware</t>
    </r>
  </si>
  <si>
    <r>
      <rPr>
        <u/>
        <sz val="10"/>
        <color rgb="FF0000FF"/>
        <rFont val="Arial"/>
        <family val="2"/>
      </rPr>
      <t>4235 - EMS Software</t>
    </r>
  </si>
  <si>
    <t>Note 8</t>
  </si>
  <si>
    <r>
      <rPr>
        <u/>
        <sz val="10"/>
        <color rgb="FF0000FF"/>
        <rFont val="Arial"/>
        <family val="2"/>
      </rPr>
      <t>4240 - Security</t>
    </r>
  </si>
  <si>
    <r>
      <rPr>
        <u/>
        <sz val="10"/>
        <color rgb="FF0000FF"/>
        <rFont val="Arial"/>
        <family val="2"/>
      </rPr>
      <t>43 - Common - Tools &amp; Work Equip</t>
    </r>
    <r>
      <rPr>
        <sz val="10"/>
        <color rgb="FF0000FF"/>
        <rFont val="Arial"/>
        <family val="2"/>
      </rPr>
      <t>.</t>
    </r>
  </si>
  <si>
    <r>
      <rPr>
        <u/>
        <sz val="10"/>
        <color rgb="FF0000FF"/>
        <rFont val="Arial"/>
        <family val="2"/>
      </rPr>
      <t>44 - Common - Communications</t>
    </r>
  </si>
  <si>
    <t>Note 9</t>
  </si>
  <si>
    <r>
      <rPr>
        <u/>
        <sz val="10"/>
        <color rgb="FF0000FF"/>
        <rFont val="Arial"/>
        <family val="2"/>
      </rPr>
      <t>45 - Common - Transportation</t>
    </r>
  </si>
  <si>
    <r>
      <rPr>
        <u/>
        <sz val="10"/>
        <color rgb="FF0000FF"/>
        <rFont val="Arial"/>
        <family val="2"/>
      </rPr>
      <t>Not present in Power Plant - Common</t>
    </r>
  </si>
  <si>
    <r>
      <rPr>
        <b/>
        <sz val="10"/>
        <color rgb="FF31455E"/>
        <rFont val="Arial"/>
        <family val="2"/>
      </rPr>
      <t>Overheads - Total</t>
    </r>
  </si>
  <si>
    <r>
      <rPr>
        <b/>
        <sz val="10"/>
        <color rgb="FF31455E"/>
        <rFont val="Arial"/>
        <family val="2"/>
      </rPr>
      <t>NOB</t>
    </r>
  </si>
  <si>
    <r>
      <rPr>
        <sz val="10"/>
        <color rgb="FF444444"/>
        <rFont val="Arial"/>
        <family val="2"/>
      </rPr>
      <t>Overheads</t>
    </r>
  </si>
  <si>
    <t>Major Variation Explanations (Variations +/- 20% and $500K)</t>
  </si>
  <si>
    <t>Note 1: CAT 11           Variation due to delay of projects to install unit 1 runner at Sturgeon Pool.</t>
  </si>
  <si>
    <t>Note 2: CAT 14           Variation due to additional unbudgeted LED streetlight replacement work.</t>
  </si>
  <si>
    <t>Note 3: CAT 19           Variation due to Major Storm related charges.</t>
  </si>
  <si>
    <t>Note 4: CAT 22           Variation due to TPM Gas Transmission project cancellation due to NY DOT project delays.</t>
  </si>
  <si>
    <t>Note 5: CAT 41           Variation driven by timing of South Rd. office 808/809 rebuild.</t>
  </si>
  <si>
    <t>Note 6: CAT 4220       Variation due to timing of multiple software projects. Additional details will be provided in the IT annual report, which will be filed with Staff .</t>
  </si>
  <si>
    <t>Note 7: CAT 4222       Variation due to decrease in spend of Hardware associated with delay in Software projects.</t>
  </si>
  <si>
    <t>Note 8: CAT 4235       Variation due to transfer from EMS Software to EMS Hardware for related EMS and DMS Projects, facilities for distribution operation center and to software for the fiber asset management system.</t>
  </si>
  <si>
    <t>Note 9: CAT 44           Variation due to the transfer of dollars to electric transmission for Network Strategy optical ground wire projects and the impact of storm events on contractor availability to install radios.</t>
  </si>
  <si>
    <t>2019 Construction Budget</t>
  </si>
  <si>
    <t>Budget vs Actual Expenditures</t>
  </si>
  <si>
    <t>Major Variation Explanations (Variations +/- 20% and $500K)</t>
  </si>
  <si>
    <r>
      <rPr>
        <b/>
        <sz val="10"/>
        <color theme="1"/>
        <rFont val="Arial"/>
        <family val="2"/>
      </rPr>
      <t xml:space="preserve">Year: </t>
    </r>
    <r>
      <rPr>
        <b/>
        <sz val="10"/>
        <color theme="1"/>
        <rFont val="Arial"/>
        <family val="2"/>
      </rPr>
      <t>2019</t>
    </r>
  </si>
  <si>
    <r>
      <rPr>
        <b/>
        <sz val="10"/>
        <color theme="1"/>
        <rFont val="Arial"/>
        <family val="2"/>
      </rPr>
      <t xml:space="preserve">Category: </t>
    </r>
    <r>
      <rPr>
        <b/>
        <sz val="10"/>
        <color theme="1"/>
        <rFont val="Arial"/>
        <family val="2"/>
      </rPr>
      <t>All</t>
    </r>
  </si>
  <si>
    <r>
      <rPr>
        <b/>
        <sz val="10"/>
        <color rgb="FF555555"/>
        <rFont val="Arial"/>
        <family val="2"/>
      </rPr>
      <t>Charge Type</t>
    </r>
    <r>
      <rPr>
        <b/>
        <sz val="10"/>
        <color rgb="FF555555"/>
        <rFont val="Arial"/>
        <family val="2"/>
      </rPr>
      <t xml:space="preserve">: </t>
    </r>
    <r>
      <rPr>
        <b/>
        <sz val="10"/>
        <color rgb="FF555555"/>
        <rFont val="Arial"/>
        <family val="2"/>
      </rPr>
      <t>Additions</t>
    </r>
  </si>
  <si>
    <t>Category</t>
  </si>
  <si>
    <t>Work Order Group</t>
  </si>
  <si>
    <t>2019 Year End Actuals</t>
  </si>
  <si>
    <t>2019 Budget</t>
  </si>
  <si>
    <t>Variance</t>
  </si>
  <si>
    <t>% Budget (Act/Bud)</t>
  </si>
  <si>
    <r>
      <rPr>
        <b/>
        <sz val="8"/>
        <color rgb="FFFFFFFF"/>
        <rFont val="Arial"/>
        <family val="2"/>
      </rPr>
      <t>Additions</t>
    </r>
    <r>
      <rPr>
        <b/>
        <sz val="8"/>
        <color rgb="FFFFFFFF"/>
        <rFont val="Arial"/>
        <family val="2"/>
      </rPr>
      <t xml:space="preserve"> - Total</t>
    </r>
  </si>
  <si>
    <r>
      <rPr>
        <b/>
        <sz val="8"/>
        <color rgb="FF31455E"/>
        <rFont val="Arial"/>
        <family val="2"/>
      </rPr>
      <t>Electric</t>
    </r>
    <r>
      <rPr>
        <b/>
        <sz val="8"/>
        <color rgb="FF31455E"/>
        <rFont val="Arial"/>
        <family val="2"/>
      </rPr>
      <t xml:space="preserve"> - Total</t>
    </r>
  </si>
  <si>
    <t>Electric</t>
  </si>
  <si>
    <t>11 - Electric - Hydro/Gas Turbines</t>
  </si>
  <si>
    <t>12 - Electric - Transmission</t>
  </si>
  <si>
    <t>13 - Electric - Substations</t>
  </si>
  <si>
    <t>14 - Electric - Distrib. New Bus.</t>
  </si>
  <si>
    <t>15 - Electric - Distribution Improv</t>
  </si>
  <si>
    <t>16 - Electric - Transformers</t>
  </si>
  <si>
    <t>17 - Electric - Meters</t>
  </si>
  <si>
    <t>19 - Electric - Storm Damage</t>
  </si>
  <si>
    <t>NOB</t>
  </si>
  <si>
    <t>Not present in Power Plant - Electric</t>
  </si>
  <si>
    <r>
      <rPr>
        <b/>
        <sz val="8"/>
        <color rgb="FF31455E"/>
        <rFont val="Arial"/>
        <family val="2"/>
      </rPr>
      <t>Gas</t>
    </r>
    <r>
      <rPr>
        <b/>
        <sz val="8"/>
        <color rgb="FF31455E"/>
        <rFont val="Arial"/>
        <family val="2"/>
      </rPr>
      <t xml:space="preserve"> - Total</t>
    </r>
  </si>
  <si>
    <t>Gas</t>
  </si>
  <si>
    <t>22 - Gas - Transmission</t>
  </si>
  <si>
    <t>23 - Gas - Regulator Stations</t>
  </si>
  <si>
    <t>24 - Gas - Distrib. New Business</t>
  </si>
  <si>
    <t>25 - Gas - Distribution Improvements</t>
  </si>
  <si>
    <t>27 - Gas - Meters</t>
  </si>
  <si>
    <t>Not present in Power Plant - Gas</t>
  </si>
  <si>
    <r>
      <rPr>
        <b/>
        <sz val="8"/>
        <color rgb="FF31455E"/>
        <rFont val="Arial"/>
        <family val="2"/>
      </rPr>
      <t>Common</t>
    </r>
    <r>
      <rPr>
        <b/>
        <sz val="8"/>
        <color rgb="FF31455E"/>
        <rFont val="Arial"/>
        <family val="2"/>
      </rPr>
      <t xml:space="preserve"> - Total</t>
    </r>
  </si>
  <si>
    <t>Common</t>
  </si>
  <si>
    <t>41 - Common - Land &amp; Structures</t>
  </si>
  <si>
    <t>4210 - General Office Equip.</t>
  </si>
  <si>
    <t>4220 - Software</t>
  </si>
  <si>
    <t>4222 - IT Equipment</t>
  </si>
  <si>
    <t>4230 - EMS Hardware</t>
  </si>
  <si>
    <t>4235 - EMS Software</t>
  </si>
  <si>
    <t>Note 10</t>
  </si>
  <si>
    <t>4240 - Security</t>
  </si>
  <si>
    <t>43 - Common - Tools &amp; Work Equip.</t>
  </si>
  <si>
    <t>44 - Common - Communications</t>
  </si>
  <si>
    <t>Note 11</t>
  </si>
  <si>
    <t>45 - Common - Transportation</t>
  </si>
  <si>
    <t>Not present in Power Plant - Common</t>
  </si>
  <si>
    <r>
      <rPr>
        <b/>
        <sz val="8"/>
        <color rgb="FF31455E"/>
        <rFont val="Arial"/>
        <family val="2"/>
      </rPr>
      <t>Overheads</t>
    </r>
    <r>
      <rPr>
        <b/>
        <sz val="8"/>
        <color rgb="FF31455E"/>
        <rFont val="Arial"/>
        <family val="2"/>
      </rPr>
      <t xml:space="preserve"> - Total</t>
    </r>
  </si>
  <si>
    <t>Overheads</t>
  </si>
  <si>
    <t>Note 1: CAT 12</t>
  </si>
  <si>
    <t xml:space="preserve">Variation due to: 2018 carry over work due to utilization of live-line techniques; incremental High Priority Replacement projects and incremental condition based projects completed not in original 2019 work plan. </t>
  </si>
  <si>
    <t>Note 2: CAT 14</t>
  </si>
  <si>
    <t>Unfavorable year-end variance due to higher number of new commercial and residential construction projects in the region than planned.</t>
  </si>
  <si>
    <t>Note 3: CAT 22</t>
  </si>
  <si>
    <t xml:space="preserve">Favorable year-end variance driven by postponement of the TPM line reroute due to NYSDOT permitting delays. </t>
  </si>
  <si>
    <t>Note 4: CAT 25</t>
  </si>
  <si>
    <t>Unfavorable year-end variation due to incremental Leak Prone Pipe replacement work. Consistent with the Rate Order.</t>
  </si>
  <si>
    <t>Note 5: CAT 41</t>
  </si>
  <si>
    <t>Favorable year-end variation driven by reallocation of budget to cover expenditures in category 4210 and category 44.</t>
  </si>
  <si>
    <t>Note 6: CAT 4210</t>
  </si>
  <si>
    <t xml:space="preserve">Unfavorable variation due to project work scope expanding and additional furniture purchase for building projects throughout the territory.  </t>
  </si>
  <si>
    <t>Note 7: CAT 4220</t>
  </si>
  <si>
    <t>Unfavorable year-end variation due to the purchase of CIS Software.</t>
  </si>
  <si>
    <t>Note 8: CAT 4222</t>
  </si>
  <si>
    <t xml:space="preserve">Favorable year-end variance due to purchase of cloud software vs on premises software. </t>
  </si>
  <si>
    <t>Note 9: CAT 4230</t>
  </si>
  <si>
    <t xml:space="preserve">Favorable year-end variation due to delays in projects, reallocation of funding to CAT 44. </t>
  </si>
  <si>
    <t>Note 10: CAT 4235</t>
  </si>
  <si>
    <t>Note 11: CAT 44</t>
  </si>
  <si>
    <t>Unfavorable year-end variation due to the completion of additional Tier 1 projects beyond those in original work plan.</t>
  </si>
  <si>
    <t>2020 Construction Budget</t>
  </si>
  <si>
    <r>
      <rPr>
        <b/>
        <sz val="10"/>
        <color theme="1"/>
        <rFont val="Arial"/>
        <family val="2"/>
      </rPr>
      <t xml:space="preserve">Year: </t>
    </r>
    <r>
      <rPr>
        <b/>
        <sz val="10"/>
        <color theme="1"/>
        <rFont val="Arial"/>
        <family val="2"/>
      </rPr>
      <t>2020</t>
    </r>
  </si>
  <si>
    <t>Month: December</t>
  </si>
  <si>
    <r>
      <rPr>
        <sz val="10"/>
        <color theme="1"/>
        <rFont val="Arial"/>
        <family val="2"/>
      </rPr>
      <t xml:space="preserve"> </t>
    </r>
    <r>
      <rPr>
        <sz val="10"/>
        <color theme="1"/>
        <rFont val="Arial"/>
        <family val="2"/>
      </rPr>
      <t xml:space="preserve"> </t>
    </r>
  </si>
  <si>
    <t>2020 Year End Actuals</t>
  </si>
  <si>
    <t>2020 Budget</t>
  </si>
  <si>
    <t>Note 1: CAT 11</t>
  </si>
  <si>
    <t xml:space="preserve">Variation driven by delaying the Sturgeon Pool unit 2 overhaul project. </t>
  </si>
  <si>
    <t>Note 2: CAT 15</t>
  </si>
  <si>
    <t xml:space="preserve">Variation driven by additional pole replacements due to the pole inspection program, CATV and Fiber related projects. </t>
  </si>
  <si>
    <t>Note 3: CAT 16</t>
  </si>
  <si>
    <t>Driven by an increase in the number of transformers installed due to pole replacement program, storm and new business.</t>
  </si>
  <si>
    <t>Note 4: CAT 22</t>
  </si>
  <si>
    <t>Due to staffing vacancy and timing of construction schedule related to AH Line valve replacements.</t>
  </si>
  <si>
    <t>Note 5: CAT 23</t>
  </si>
  <si>
    <t>Due to staffing vacancy and timing of construction schedule related to regulator station replacements and line heater installations.</t>
  </si>
  <si>
    <t>Note 6: CAT 25</t>
  </si>
  <si>
    <t xml:space="preserve">Driven by municipalities road rebuild projects and the replacement of the 6 additional miles to attain the 2020 21 mile replacement goal. </t>
  </si>
  <si>
    <t>Driven by software spending due to the CIS SAP Implementation project.</t>
  </si>
  <si>
    <t>2021 Construction Budget</t>
  </si>
  <si>
    <r>
      <rPr>
        <b/>
        <sz val="10"/>
        <color theme="1"/>
        <rFont val="Arial"/>
        <family val="2"/>
      </rPr>
      <t xml:space="preserve">Year: </t>
    </r>
    <r>
      <rPr>
        <b/>
        <sz val="10"/>
        <color theme="1"/>
        <rFont val="Arial"/>
        <family val="2"/>
      </rPr>
      <t>2021</t>
    </r>
  </si>
  <si>
    <r>
      <rPr>
        <b/>
        <sz val="10"/>
        <color theme="1"/>
        <rFont val="Arial"/>
        <family val="2"/>
      </rPr>
      <t xml:space="preserve">Month: </t>
    </r>
    <r>
      <rPr>
        <b/>
        <sz val="10"/>
        <color theme="1"/>
        <rFont val="Arial"/>
        <family val="2"/>
      </rPr>
      <t>Dec</t>
    </r>
  </si>
  <si>
    <r>
      <rPr>
        <b/>
        <sz val="10"/>
        <color theme="1"/>
        <rFont val="Arial"/>
        <family val="2"/>
      </rPr>
      <t xml:space="preserve">Work Order Group: </t>
    </r>
    <r>
      <rPr>
        <b/>
        <sz val="10"/>
        <color theme="1"/>
        <rFont val="Arial"/>
        <family val="2"/>
      </rPr>
      <t>All</t>
    </r>
  </si>
  <si>
    <t>Dec YTD Actual</t>
  </si>
  <si>
    <t>Dec YTD Budget</t>
  </si>
  <si>
    <t>25 - Gas - Distribution Improvments</t>
  </si>
  <si>
    <t>Note 1: CAT 14</t>
  </si>
  <si>
    <t>Unfavorable variation due to higher new business expenditures than historical average.</t>
  </si>
  <si>
    <t>Note 2: CAT 27</t>
  </si>
  <si>
    <t>Favorable variation due to reduced spending to align to the current rate agreement.</t>
  </si>
  <si>
    <t>Note 3: CAT 41</t>
  </si>
  <si>
    <t>Favorable variation due to reduced spending for the Training Academy to align to the current rate agreement.</t>
  </si>
  <si>
    <t>Note 4: CAT 4210</t>
  </si>
  <si>
    <t xml:space="preserve">Unfavorable variation due to office equipment expenditures originally budgeted in 2020. </t>
  </si>
  <si>
    <t>Note 5: CAT 4222</t>
  </si>
  <si>
    <t>Unfavorable variance due to remediation of identified IT hardware infrastructure replacements higher than plan.</t>
  </si>
  <si>
    <t>Note 6: CAT 45</t>
  </si>
  <si>
    <t xml:space="preserve">Favorable variance due to supply chain constraints on large vehicle deliveries. </t>
  </si>
  <si>
    <t>2022 Construction Budget</t>
  </si>
  <si>
    <r>
      <rPr>
        <b/>
        <sz val="10"/>
        <color theme="1"/>
        <rFont val="Arial"/>
        <family val="2"/>
      </rPr>
      <t xml:space="preserve">Year: </t>
    </r>
    <r>
      <rPr>
        <b/>
        <sz val="10"/>
        <color theme="1"/>
        <rFont val="Arial"/>
        <family val="2"/>
      </rPr>
      <t>2022</t>
    </r>
  </si>
  <si>
    <t>42 - Common - General Office Equip.</t>
  </si>
  <si>
    <t>Favorable variance due to managed reduction due to overspending in other categories.</t>
  </si>
  <si>
    <t>Note 2: CAT 12</t>
  </si>
  <si>
    <t>Note 3: CAT 14</t>
  </si>
  <si>
    <t xml:space="preserve">Unfavorable variation due to higher new business expenditures than historical average. </t>
  </si>
  <si>
    <t>Note 4: CAT 15</t>
  </si>
  <si>
    <t>Note 5: CAT 16</t>
  </si>
  <si>
    <t xml:space="preserve">Unfavorable variation due to higher transformer expenditures than budgeted. </t>
  </si>
  <si>
    <t>Note 6: CAT 24</t>
  </si>
  <si>
    <t>Note 7: CAT 27</t>
  </si>
  <si>
    <t>Favorable variance due to delivery impacts regarding meters.</t>
  </si>
  <si>
    <t>Note 8: CAT 4220</t>
  </si>
  <si>
    <t>Note 9: CAT 4222</t>
  </si>
  <si>
    <t xml:space="preserve">Unfavorable variance due to increased internal/external staffing and increasing space for resources. </t>
  </si>
  <si>
    <t>Favorable variance due to shift of EMS Upgrade to 2023.</t>
  </si>
  <si>
    <t>Unfavorable variance due to more Network Strategy work than budgeted.</t>
  </si>
  <si>
    <t>2023 Construction Budget</t>
  </si>
  <si>
    <t>Year: 2023</t>
  </si>
  <si>
    <t>Month: Mar</t>
  </si>
  <si>
    <t>Mar YTD Actual</t>
  </si>
  <si>
    <t>Mar YTD Budget</t>
  </si>
  <si>
    <t>Note 12</t>
  </si>
  <si>
    <t>Favorable variance due to managed reduction and reprioritization of the Capital Plan.</t>
  </si>
  <si>
    <t>Unfavorable variance due to timing related to the SB Line Rebuild Project.</t>
  </si>
  <si>
    <t>Note 3: CAT 13</t>
  </si>
  <si>
    <t>Unfavorable variance due increased expenditures related to Four Corners Microgrid.</t>
  </si>
  <si>
    <t>Note 4: CAT 14</t>
  </si>
  <si>
    <t>Unfavorable variance due to higher new business expenditures than historical average.</t>
  </si>
  <si>
    <t>Note 5: CAT 17</t>
  </si>
  <si>
    <t>Favorable variance due to supply chain delays.</t>
  </si>
  <si>
    <t xml:space="preserve">Unfavorable variance due to longer construction season i.e. higher gas service replacements and restoration year to date. </t>
  </si>
  <si>
    <t>Note 7: CAT 41</t>
  </si>
  <si>
    <t>Unfavorable variance due to timing related to the construction of the Primary Control Center.</t>
  </si>
  <si>
    <t>Unfavorable variance due to continued capital investments in Grid Modernization &amp; Network Strategy.</t>
  </si>
  <si>
    <t>Note 12: CAT 45</t>
  </si>
  <si>
    <t xml:space="preserve">Favorable variance due to timing of vehicle deliveries. </t>
  </si>
  <si>
    <t>Staff Tag</t>
  </si>
  <si>
    <t>E11.003</t>
  </si>
  <si>
    <t>E11.004</t>
  </si>
  <si>
    <t>E13.001</t>
  </si>
  <si>
    <t>E13.002</t>
  </si>
  <si>
    <t>E13.011</t>
  </si>
  <si>
    <t>E13.015</t>
  </si>
  <si>
    <t>E13.016</t>
  </si>
  <si>
    <t>E13.007</t>
  </si>
  <si>
    <t>E13.023</t>
  </si>
  <si>
    <t>E13.030 / E13.006</t>
  </si>
  <si>
    <t>E13.003</t>
  </si>
  <si>
    <t>E13.006</t>
  </si>
  <si>
    <t>E13.024</t>
  </si>
  <si>
    <t>E13.025</t>
  </si>
  <si>
    <t>E13.033</t>
  </si>
  <si>
    <t>E13.034</t>
  </si>
  <si>
    <t>E13.022</t>
  </si>
  <si>
    <t>E13.028</t>
  </si>
  <si>
    <t>E13.004</t>
  </si>
  <si>
    <t>E13.026</t>
  </si>
  <si>
    <t>E13.009</t>
  </si>
  <si>
    <t>E13.018</t>
  </si>
  <si>
    <t>E13.027</t>
  </si>
  <si>
    <t>E13.017 / E13.010</t>
  </si>
  <si>
    <t>E13.031</t>
  </si>
  <si>
    <t>E13.010</t>
  </si>
  <si>
    <t>E13.032</t>
  </si>
  <si>
    <t>E13.009 / E13.010</t>
  </si>
  <si>
    <t>E13.014</t>
  </si>
  <si>
    <t>E13.008</t>
  </si>
  <si>
    <t>E13.012</t>
  </si>
  <si>
    <t>E13.019</t>
  </si>
  <si>
    <t>E13.021</t>
  </si>
  <si>
    <t>E12.001</t>
  </si>
  <si>
    <t>E12.002</t>
  </si>
  <si>
    <t>E12.004</t>
  </si>
  <si>
    <t>E12.003</t>
  </si>
  <si>
    <t>E12.005</t>
  </si>
  <si>
    <t>E12.006</t>
  </si>
  <si>
    <t>E12.007</t>
  </si>
  <si>
    <t>E12.008</t>
  </si>
  <si>
    <t>E12.009 / E12.010</t>
  </si>
  <si>
    <t>E12.011</t>
  </si>
  <si>
    <t>E12.012</t>
  </si>
  <si>
    <t>E12.013</t>
  </si>
  <si>
    <t>Removal Only</t>
  </si>
  <si>
    <t>E12.014</t>
  </si>
  <si>
    <t>E12.016</t>
  </si>
  <si>
    <t>E12.015</t>
  </si>
  <si>
    <t>No Request 2024-2028</t>
  </si>
  <si>
    <t>N/A</t>
  </si>
  <si>
    <t>CIAC - No Request 2024-2028</t>
  </si>
  <si>
    <t>E15.001</t>
  </si>
  <si>
    <t>E15.002</t>
  </si>
  <si>
    <t>E15.003</t>
  </si>
  <si>
    <t>E15.004</t>
  </si>
  <si>
    <t>E15.005</t>
  </si>
  <si>
    <t>E15.006</t>
  </si>
  <si>
    <t>E15.007</t>
  </si>
  <si>
    <t>E15.008</t>
  </si>
  <si>
    <t>E15.009</t>
  </si>
  <si>
    <t>E15.010</t>
  </si>
  <si>
    <t>E15.011</t>
  </si>
  <si>
    <t>E15.012</t>
  </si>
  <si>
    <t>E15.013</t>
  </si>
  <si>
    <t>E15.014</t>
  </si>
  <si>
    <t>E15.015</t>
  </si>
  <si>
    <t>E15.016</t>
  </si>
  <si>
    <t>E15.017; E15.018; E15.019</t>
  </si>
  <si>
    <t>E15.019</t>
  </si>
  <si>
    <t>E15.020</t>
  </si>
  <si>
    <t>E15.021</t>
  </si>
  <si>
    <t>E15.022; E15.022; E15.024; E15.025; E15.026; E15.027</t>
  </si>
  <si>
    <t>E15.028</t>
  </si>
  <si>
    <t>E15.029</t>
  </si>
  <si>
    <t>E15.030</t>
  </si>
  <si>
    <t>No Tag</t>
  </si>
  <si>
    <t>E13.013</t>
  </si>
  <si>
    <t>E13.036</t>
  </si>
  <si>
    <t>E13.035</t>
  </si>
  <si>
    <t>E13.003 / E13.006</t>
  </si>
  <si>
    <t>E13.009 / E13.003</t>
  </si>
  <si>
    <t>E13.020</t>
  </si>
  <si>
    <t>N.B. OVERHEAD - BLANKET</t>
  </si>
  <si>
    <t>GAS COMB. URD - BLANKET</t>
  </si>
  <si>
    <t>ELEC. URD - BLANKET</t>
  </si>
  <si>
    <t>E16.001</t>
  </si>
  <si>
    <t>E17.001</t>
  </si>
  <si>
    <t>E16.002</t>
  </si>
  <si>
    <t>E16.003</t>
  </si>
  <si>
    <t>E16.004</t>
  </si>
  <si>
    <t>E17.002</t>
  </si>
  <si>
    <t>E17.003</t>
  </si>
  <si>
    <t>E17.004</t>
  </si>
  <si>
    <t>E17.005</t>
  </si>
  <si>
    <t>E19.001</t>
  </si>
  <si>
    <t>E14.001</t>
  </si>
  <si>
    <t>E14.002</t>
  </si>
  <si>
    <t>E14.003</t>
  </si>
  <si>
    <t>E14.004</t>
  </si>
  <si>
    <t>G24.002</t>
  </si>
  <si>
    <t>G24.001</t>
  </si>
  <si>
    <t>G24.003</t>
  </si>
  <si>
    <t>G27.001</t>
  </si>
  <si>
    <t>G27.002</t>
  </si>
  <si>
    <t>G27.003</t>
  </si>
  <si>
    <t>E12.017</t>
  </si>
  <si>
    <t>E12.018</t>
  </si>
  <si>
    <t>E12.019</t>
  </si>
  <si>
    <t>E12.021</t>
  </si>
  <si>
    <t>E12.022</t>
  </si>
  <si>
    <t>E12.023</t>
  </si>
  <si>
    <t>E12.024</t>
  </si>
  <si>
    <t>E12.025</t>
  </si>
  <si>
    <t>E12.026</t>
  </si>
  <si>
    <t>E12.027</t>
  </si>
  <si>
    <t>E12.028</t>
  </si>
  <si>
    <t>E12.029</t>
  </si>
  <si>
    <t xml:space="preserve">No Spending </t>
  </si>
  <si>
    <t>E13.037</t>
  </si>
  <si>
    <t>E13.038</t>
  </si>
  <si>
    <t>E13.039</t>
  </si>
  <si>
    <t>E13.040</t>
  </si>
  <si>
    <t>E13.041</t>
  </si>
  <si>
    <t>E13.042</t>
  </si>
  <si>
    <t>E13.043</t>
  </si>
  <si>
    <t>E13.044</t>
  </si>
  <si>
    <t>E13.045</t>
  </si>
  <si>
    <t>E13.046</t>
  </si>
  <si>
    <t>E13.047</t>
  </si>
  <si>
    <t>E13.048</t>
  </si>
  <si>
    <t>E13.049</t>
  </si>
  <si>
    <t>E13.050</t>
  </si>
  <si>
    <t>E13.051</t>
  </si>
  <si>
    <t>E13.052</t>
  </si>
  <si>
    <t>E13.053</t>
  </si>
  <si>
    <t>E13.054</t>
  </si>
  <si>
    <t>E13.055</t>
  </si>
  <si>
    <t>E13.056</t>
  </si>
  <si>
    <t>E13.057</t>
  </si>
  <si>
    <t>E13.058</t>
  </si>
  <si>
    <t>E13.059</t>
  </si>
  <si>
    <t>E13.060</t>
  </si>
  <si>
    <t>E13.061</t>
  </si>
  <si>
    <t>E13.062</t>
  </si>
  <si>
    <t>E13.063</t>
  </si>
  <si>
    <t>E13.064</t>
  </si>
  <si>
    <t>E13.065</t>
  </si>
  <si>
    <t>E13.066</t>
  </si>
  <si>
    <t>E13.067</t>
  </si>
  <si>
    <t>E13.068</t>
  </si>
  <si>
    <t>E13.069</t>
  </si>
  <si>
    <t>E13.070</t>
  </si>
  <si>
    <t>No Historical - New Program</t>
  </si>
  <si>
    <t>No Historical - New Project</t>
  </si>
  <si>
    <t>No Spending 2024-2028</t>
  </si>
  <si>
    <t>C4210.003</t>
  </si>
  <si>
    <t>C4210.008</t>
  </si>
  <si>
    <t>C4210.001</t>
  </si>
  <si>
    <t>C4210.002</t>
  </si>
  <si>
    <t>C41.001</t>
  </si>
  <si>
    <t>C41.002</t>
  </si>
  <si>
    <t>C41.003</t>
  </si>
  <si>
    <t>C41.004</t>
  </si>
  <si>
    <t>C41.005</t>
  </si>
  <si>
    <t>C41.047</t>
  </si>
  <si>
    <t>C41.049</t>
  </si>
  <si>
    <t>C41.006</t>
  </si>
  <si>
    <t>C41.117</t>
  </si>
  <si>
    <t>C41.115</t>
  </si>
  <si>
    <t>C41.116</t>
  </si>
  <si>
    <t>C41.111</t>
  </si>
  <si>
    <t>C41.113</t>
  </si>
  <si>
    <t>C41.045</t>
  </si>
  <si>
    <t>C41.070</t>
  </si>
  <si>
    <t>C41.022</t>
  </si>
  <si>
    <t>C41.023</t>
  </si>
  <si>
    <t>C41.017</t>
  </si>
  <si>
    <t>C41.031</t>
  </si>
  <si>
    <t>C41.060</t>
  </si>
  <si>
    <t>C41.008</t>
  </si>
  <si>
    <t>C41.024</t>
  </si>
  <si>
    <t>C41.056</t>
  </si>
  <si>
    <t>C41.044</t>
  </si>
  <si>
    <t>C41.026</t>
  </si>
  <si>
    <t>C41.065</t>
  </si>
  <si>
    <t>C41.011</t>
  </si>
  <si>
    <t>C41.039</t>
  </si>
  <si>
    <t>C41.087</t>
  </si>
  <si>
    <t>C41.055</t>
  </si>
  <si>
    <t>C41.072</t>
  </si>
  <si>
    <t>C41.063</t>
  </si>
  <si>
    <t>C41.029</t>
  </si>
  <si>
    <t>C41.058</t>
  </si>
  <si>
    <t>C41.085</t>
  </si>
  <si>
    <t>C41.043</t>
  </si>
  <si>
    <t>C41.054</t>
  </si>
  <si>
    <t>C41.030</t>
  </si>
  <si>
    <t>C41.083</t>
  </si>
  <si>
    <t>C41.084</t>
  </si>
  <si>
    <t>C41.057</t>
  </si>
  <si>
    <t>C41.075</t>
  </si>
  <si>
    <t>C41.077</t>
  </si>
  <si>
    <t>C41.078</t>
  </si>
  <si>
    <t>C41.012</t>
  </si>
  <si>
    <t>C41.090</t>
  </si>
  <si>
    <t>C41.091</t>
  </si>
  <si>
    <t>C41.013</t>
  </si>
  <si>
    <t>C41.088</t>
  </si>
  <si>
    <t>C41.096</t>
  </si>
  <si>
    <t>C41.097</t>
  </si>
  <si>
    <t>C41.098</t>
  </si>
  <si>
    <t>C41.016</t>
  </si>
  <si>
    <t>C41.109</t>
  </si>
  <si>
    <t>C41.035</t>
  </si>
  <si>
    <t>C41.104</t>
  </si>
  <si>
    <t>C41.107</t>
  </si>
  <si>
    <t>C41.099</t>
  </si>
  <si>
    <t>C41.101</t>
  </si>
  <si>
    <t>C41.102</t>
  </si>
  <si>
    <t>C41.118</t>
  </si>
  <si>
    <t>C41.048</t>
  </si>
  <si>
    <t>C41.086</t>
  </si>
  <si>
    <t>C41.062</t>
  </si>
  <si>
    <t>C41.025</t>
  </si>
  <si>
    <t>C41.100</t>
  </si>
  <si>
    <t>C41.105</t>
  </si>
  <si>
    <t>C41.112, C41.114, C41.061</t>
  </si>
  <si>
    <t>C41.050, C41.051, C41.052</t>
  </si>
  <si>
    <t>C41.033, C41.066</t>
  </si>
  <si>
    <t>C41.103, C41.079</t>
  </si>
  <si>
    <t>C41.048, C41.082</t>
  </si>
  <si>
    <t>C41.089, C41.108</t>
  </si>
  <si>
    <t>C41.081, C41.046</t>
  </si>
  <si>
    <t>C41.115, C41.116, C41.117</t>
  </si>
  <si>
    <t>C41.119</t>
  </si>
  <si>
    <t>C41.120</t>
  </si>
  <si>
    <t>C41.121</t>
  </si>
  <si>
    <t>C41.122</t>
  </si>
  <si>
    <t>C41.123</t>
  </si>
  <si>
    <t>C41.124</t>
  </si>
  <si>
    <t>C41.125</t>
  </si>
  <si>
    <t>C41.126</t>
  </si>
  <si>
    <t>C41.127</t>
  </si>
  <si>
    <t>C41.128</t>
  </si>
  <si>
    <t>C41.129</t>
  </si>
  <si>
    <t>C41.130</t>
  </si>
  <si>
    <t>C41.131</t>
  </si>
  <si>
    <t>C41.132</t>
  </si>
  <si>
    <t>C41.133</t>
  </si>
  <si>
    <t>C41.134</t>
  </si>
  <si>
    <t>C41.135</t>
  </si>
  <si>
    <t>C41.136</t>
  </si>
  <si>
    <t>C41.137</t>
  </si>
  <si>
    <t>C41.138</t>
  </si>
  <si>
    <t>C41.139</t>
  </si>
  <si>
    <t>C41.140</t>
  </si>
  <si>
    <t>C41.141</t>
  </si>
  <si>
    <t>C41.142</t>
  </si>
  <si>
    <t>C41.143</t>
  </si>
  <si>
    <t>C41.144</t>
  </si>
  <si>
    <t>C41.145</t>
  </si>
  <si>
    <t>C41.146</t>
  </si>
  <si>
    <t>C41.147</t>
  </si>
  <si>
    <t>C41.148</t>
  </si>
  <si>
    <t>C41.149</t>
  </si>
  <si>
    <t>C41.150</t>
  </si>
  <si>
    <t>C41.151</t>
  </si>
  <si>
    <t>C41.152</t>
  </si>
  <si>
    <t>C41.153</t>
  </si>
  <si>
    <t>C41.154</t>
  </si>
  <si>
    <t>C41.155</t>
  </si>
  <si>
    <t>C41.125 / C41.126</t>
  </si>
  <si>
    <t>C41.156</t>
  </si>
  <si>
    <t>C41.157</t>
  </si>
  <si>
    <t>C41.158</t>
  </si>
  <si>
    <t>C41.159</t>
  </si>
  <si>
    <t>C41.160</t>
  </si>
  <si>
    <t>C41.161</t>
  </si>
  <si>
    <t>C41.162</t>
  </si>
  <si>
    <t>C41.163</t>
  </si>
  <si>
    <t>C41.164</t>
  </si>
  <si>
    <t>C41.165</t>
  </si>
  <si>
    <t>C41.166</t>
  </si>
  <si>
    <t>C41.167</t>
  </si>
  <si>
    <t>C41.168</t>
  </si>
  <si>
    <t>C41.169</t>
  </si>
  <si>
    <t>C41.170</t>
  </si>
  <si>
    <t>C41.171</t>
  </si>
  <si>
    <t>C41.172</t>
  </si>
  <si>
    <t>C41.173</t>
  </si>
  <si>
    <t>C41.174</t>
  </si>
  <si>
    <t>C41.175</t>
  </si>
  <si>
    <t>C41.176</t>
  </si>
  <si>
    <t>C41.177</t>
  </si>
  <si>
    <t>C41.178</t>
  </si>
  <si>
    <t>C41.179</t>
  </si>
  <si>
    <t>C41.180</t>
  </si>
  <si>
    <t>C41.181</t>
  </si>
  <si>
    <t>C41.182</t>
  </si>
  <si>
    <t>C41.183</t>
  </si>
  <si>
    <t>C41.184</t>
  </si>
  <si>
    <t>C41.185</t>
  </si>
  <si>
    <t>C41.186</t>
  </si>
  <si>
    <t>C41.187</t>
  </si>
  <si>
    <t>C41.188</t>
  </si>
  <si>
    <t>C41.189</t>
  </si>
  <si>
    <t>C41.190</t>
  </si>
  <si>
    <t>C41.191</t>
  </si>
  <si>
    <t>C41.192</t>
  </si>
  <si>
    <t>C41.193</t>
  </si>
  <si>
    <t>C41.194</t>
  </si>
  <si>
    <t>C41.195</t>
  </si>
  <si>
    <t>C41.196</t>
  </si>
  <si>
    <t>C41.197</t>
  </si>
  <si>
    <t>C41.198</t>
  </si>
  <si>
    <t>C41.199</t>
  </si>
  <si>
    <t>C41.200</t>
  </si>
  <si>
    <t>C41.201</t>
  </si>
  <si>
    <t>C41.202</t>
  </si>
  <si>
    <t>C41.203</t>
  </si>
  <si>
    <t>C41.204</t>
  </si>
  <si>
    <t>C41.205</t>
  </si>
  <si>
    <t>C41.206</t>
  </si>
  <si>
    <t>C41.207</t>
  </si>
  <si>
    <t>C41.208</t>
  </si>
  <si>
    <t>C41.209</t>
  </si>
  <si>
    <t>C41.010</t>
  </si>
  <si>
    <t>C4210.001, C4210.002</t>
  </si>
  <si>
    <t>C4210.009</t>
  </si>
  <si>
    <t>C4210.010</t>
  </si>
  <si>
    <t>C4210.011</t>
  </si>
  <si>
    <t>C4210.012</t>
  </si>
  <si>
    <t>C4210.013</t>
  </si>
  <si>
    <t>C4210.014</t>
  </si>
  <si>
    <t>C4210.015</t>
  </si>
  <si>
    <t>C4210.016</t>
  </si>
  <si>
    <t>G22.001</t>
  </si>
  <si>
    <t>G22.002</t>
  </si>
  <si>
    <t>G22.007</t>
  </si>
  <si>
    <t>G22.008</t>
  </si>
  <si>
    <t>G22.003</t>
  </si>
  <si>
    <t>G22.005</t>
  </si>
  <si>
    <t>G22.006</t>
  </si>
  <si>
    <t>G22.004</t>
  </si>
  <si>
    <t>G23.001</t>
  </si>
  <si>
    <t>G23.002</t>
  </si>
  <si>
    <t>G23.003</t>
  </si>
  <si>
    <t>G23.004</t>
  </si>
  <si>
    <t>G23.005</t>
  </si>
  <si>
    <t>G23.006</t>
  </si>
  <si>
    <t>G23.007</t>
  </si>
  <si>
    <t>G23.008</t>
  </si>
  <si>
    <t>G23.009</t>
  </si>
  <si>
    <t>423X-2000</t>
  </si>
  <si>
    <t>423X-2001</t>
  </si>
  <si>
    <t>423X-2002</t>
  </si>
  <si>
    <t>423X-1001</t>
  </si>
  <si>
    <t>423X-0000</t>
  </si>
  <si>
    <t>423X-1002</t>
  </si>
  <si>
    <t>423X-4001</t>
  </si>
  <si>
    <t>423X-4002</t>
  </si>
  <si>
    <t>424X-0000</t>
  </si>
  <si>
    <t>424X-1001</t>
  </si>
  <si>
    <t>4220-0003</t>
  </si>
  <si>
    <t>4220-0000</t>
  </si>
  <si>
    <t>4220-0007</t>
  </si>
  <si>
    <t>4220-1001</t>
  </si>
  <si>
    <t>4220-0004</t>
  </si>
  <si>
    <t>4220-3004</t>
  </si>
  <si>
    <t>4220-8002</t>
  </si>
  <si>
    <t>4220-1300</t>
  </si>
  <si>
    <t>4220-1324</t>
  </si>
  <si>
    <t>4220-5004</t>
  </si>
  <si>
    <t>4220-7013</t>
  </si>
  <si>
    <t>4220-8004</t>
  </si>
  <si>
    <t>4220-8003</t>
  </si>
  <si>
    <t>4220-8001</t>
  </si>
  <si>
    <t>4220-2001</t>
  </si>
  <si>
    <t>4220-5000</t>
  </si>
  <si>
    <t>4220-0009</t>
  </si>
  <si>
    <t>4220-0008</t>
  </si>
  <si>
    <t>4220-8005</t>
  </si>
  <si>
    <t>4220-8006</t>
  </si>
  <si>
    <t>4220-1600</t>
  </si>
  <si>
    <t>4220-2000</t>
  </si>
  <si>
    <t>4220-0005</t>
  </si>
  <si>
    <t>4220-4001</t>
  </si>
  <si>
    <t>4220-0010</t>
  </si>
  <si>
    <t>4220-6001</t>
  </si>
  <si>
    <t>4220-2008</t>
  </si>
  <si>
    <t>4220-3005</t>
  </si>
  <si>
    <t>4220-3006</t>
  </si>
  <si>
    <t>4220-7003</t>
  </si>
  <si>
    <t>4220-7004</t>
  </si>
  <si>
    <t>4220-0011</t>
  </si>
  <si>
    <t>4220-0012</t>
  </si>
  <si>
    <t>4220-1706</t>
  </si>
  <si>
    <t>4220-1301</t>
  </si>
  <si>
    <t>4220-4004</t>
  </si>
  <si>
    <t>4220-1000</t>
  </si>
  <si>
    <t>4220-8007</t>
  </si>
  <si>
    <t>4220-6003</t>
  </si>
  <si>
    <t>4220-1002</t>
  </si>
  <si>
    <t>4220-1302</t>
  </si>
  <si>
    <t>4220-1303</t>
  </si>
  <si>
    <t>4220-1304</t>
  </si>
  <si>
    <t>4220-1004</t>
  </si>
  <si>
    <t>4220-1314</t>
  </si>
  <si>
    <t>4220-1305</t>
  </si>
  <si>
    <t>4220-1306</t>
  </si>
  <si>
    <t>4220-1307</t>
  </si>
  <si>
    <t>4220-1308</t>
  </si>
  <si>
    <t>4220-1309</t>
  </si>
  <si>
    <t>4220-1310</t>
  </si>
  <si>
    <t>4220-1311</t>
  </si>
  <si>
    <t>4220-1312</t>
  </si>
  <si>
    <t>4220-1313</t>
  </si>
  <si>
    <t>4220-1315</t>
  </si>
  <si>
    <t>4220-1316</t>
  </si>
  <si>
    <t>4220-1317</t>
  </si>
  <si>
    <t>4220-6002</t>
  </si>
  <si>
    <t>4220-6004</t>
  </si>
  <si>
    <t>4220-5002</t>
  </si>
  <si>
    <t>4220-8008</t>
  </si>
  <si>
    <t>4220-5005</t>
  </si>
  <si>
    <t>4220-8009</t>
  </si>
  <si>
    <t>4220-1003</t>
  </si>
  <si>
    <t>4220-3008</t>
  </si>
  <si>
    <t>4220-4003</t>
  </si>
  <si>
    <t>4220-4005</t>
  </si>
  <si>
    <t>4220-4007</t>
  </si>
  <si>
    <t>4220-8024</t>
  </si>
  <si>
    <t>4220-3000</t>
  </si>
  <si>
    <t>4220-0013</t>
  </si>
  <si>
    <t>4220-3009</t>
  </si>
  <si>
    <t>4220-3010</t>
  </si>
  <si>
    <t>4220-3011</t>
  </si>
  <si>
    <t>4220-6006</t>
  </si>
  <si>
    <t>4220-6005</t>
  </si>
  <si>
    <t>4220-8011</t>
  </si>
  <si>
    <t>4220-8010</t>
  </si>
  <si>
    <t>4220-3002</t>
  </si>
  <si>
    <t>4220-2004</t>
  </si>
  <si>
    <t>4220-5010</t>
  </si>
  <si>
    <t>4220-6007</t>
  </si>
  <si>
    <t>4220-7005</t>
  </si>
  <si>
    <t>4220-7006</t>
  </si>
  <si>
    <t>4220-8012</t>
  </si>
  <si>
    <t>4220-1601</t>
  </si>
  <si>
    <t>4220-1318</t>
  </si>
  <si>
    <t>4220-1319</t>
  </si>
  <si>
    <t>4220-1701</t>
  </si>
  <si>
    <t>44XX-5016</t>
  </si>
  <si>
    <t>4220-4008</t>
  </si>
  <si>
    <t>4220-2005</t>
  </si>
  <si>
    <t>4220-8014</t>
  </si>
  <si>
    <t>4220-8017</t>
  </si>
  <si>
    <t>4220-8013</t>
  </si>
  <si>
    <t>4220-8015</t>
  </si>
  <si>
    <t>4220-1702</t>
  </si>
  <si>
    <t>4220-1703</t>
  </si>
  <si>
    <t>4220-1320</t>
  </si>
  <si>
    <t>4220-7012</t>
  </si>
  <si>
    <t>4220-8026</t>
  </si>
  <si>
    <t>4220-1708</t>
  </si>
  <si>
    <t>4220-2006</t>
  </si>
  <si>
    <t>4220-7011</t>
  </si>
  <si>
    <t>4220-2007</t>
  </si>
  <si>
    <t>4220-5006</t>
  </si>
  <si>
    <t>4220-5007</t>
  </si>
  <si>
    <t>4220-2002</t>
  </si>
  <si>
    <t>4220-3003</t>
  </si>
  <si>
    <t>4220-8018</t>
  </si>
  <si>
    <t>4220-7007</t>
  </si>
  <si>
    <t>4220-8020</t>
  </si>
  <si>
    <t>4220-4009</t>
  </si>
  <si>
    <t>4220-1704</t>
  </si>
  <si>
    <t>4220-1005</t>
  </si>
  <si>
    <t>4220-1006</t>
  </si>
  <si>
    <t>4220-1007</t>
  </si>
  <si>
    <t>4220-8021</t>
  </si>
  <si>
    <t>4220-8022</t>
  </si>
  <si>
    <t>4220-8023</t>
  </si>
  <si>
    <t>4220-1321</t>
  </si>
  <si>
    <t>4220-1705</t>
  </si>
  <si>
    <t>4220-3012</t>
  </si>
  <si>
    <t>4220-1323</t>
  </si>
  <si>
    <t>4220-5011</t>
  </si>
  <si>
    <t>4220-4011</t>
  </si>
  <si>
    <t>4220-5008</t>
  </si>
  <si>
    <t>4220-5003</t>
  </si>
  <si>
    <t>4220-4012</t>
  </si>
  <si>
    <t>4220-4013</t>
  </si>
  <si>
    <t>4220-7008</t>
  </si>
  <si>
    <t>4220-7009</t>
  </si>
  <si>
    <t>4220-7001</t>
  </si>
  <si>
    <t>4220-7002</t>
  </si>
  <si>
    <t>4220-7010</t>
  </si>
  <si>
    <t>4220-1008</t>
  </si>
  <si>
    <t>4220-5009</t>
  </si>
  <si>
    <t>4220-2003</t>
  </si>
  <si>
    <t>4220-8027</t>
  </si>
  <si>
    <t>4220-1322</t>
  </si>
  <si>
    <t>4220-4014</t>
  </si>
  <si>
    <t>4220-4002</t>
  </si>
  <si>
    <t>4220-3007</t>
  </si>
  <si>
    <t>4222-0000</t>
  </si>
  <si>
    <t>4222-1001</t>
  </si>
  <si>
    <t>4222-1000</t>
  </si>
  <si>
    <t>4222-1002</t>
  </si>
  <si>
    <t>4222-2000</t>
  </si>
  <si>
    <t>4222-3000</t>
  </si>
  <si>
    <t>4222-3001</t>
  </si>
  <si>
    <t>4220-4006</t>
  </si>
  <si>
    <t>4222-3002</t>
  </si>
  <si>
    <t>4222-3003</t>
  </si>
  <si>
    <t>4222-3004</t>
  </si>
  <si>
    <t>4222-3005</t>
  </si>
  <si>
    <t>4220-8016</t>
  </si>
  <si>
    <t>4222-3006</t>
  </si>
  <si>
    <t>4220-8025</t>
  </si>
  <si>
    <t>4222-5000</t>
  </si>
  <si>
    <t>4222-4000</t>
  </si>
  <si>
    <t>4222-4002</t>
  </si>
  <si>
    <t>4222-4001</t>
  </si>
  <si>
    <t>4222-6001</t>
  </si>
  <si>
    <t>4220-4010</t>
  </si>
  <si>
    <t>4220-0014</t>
  </si>
  <si>
    <t>424X-1002</t>
  </si>
  <si>
    <t>424X-1003</t>
  </si>
  <si>
    <t>424X-1004</t>
  </si>
  <si>
    <t>424X-1005</t>
  </si>
  <si>
    <t>424X-1006</t>
  </si>
  <si>
    <t>424X-1007</t>
  </si>
  <si>
    <t>423X-3001</t>
  </si>
  <si>
    <t>423X-1003</t>
  </si>
  <si>
    <t>423X-7004</t>
  </si>
  <si>
    <t>423X-2003</t>
  </si>
  <si>
    <t>423X-4006</t>
  </si>
  <si>
    <t>423X-4004</t>
  </si>
  <si>
    <t>423X-4003</t>
  </si>
  <si>
    <t>423X-7003</t>
  </si>
  <si>
    <t>423X-4005</t>
  </si>
  <si>
    <t>423X-2004</t>
  </si>
  <si>
    <t>423X-7002</t>
  </si>
  <si>
    <t>423X-7001</t>
  </si>
  <si>
    <t>44XX-5001</t>
  </si>
  <si>
    <t>44XX-5002</t>
  </si>
  <si>
    <t>44XX-5003</t>
  </si>
  <si>
    <t>44XX-5004</t>
  </si>
  <si>
    <t>44XX-5005</t>
  </si>
  <si>
    <t>44XX-1004</t>
  </si>
  <si>
    <t>44XX-5006</t>
  </si>
  <si>
    <t>44XX-1005</t>
  </si>
  <si>
    <t>44XX-5007</t>
  </si>
  <si>
    <t>44XX-5009</t>
  </si>
  <si>
    <t>44XX-5010</t>
  </si>
  <si>
    <t>44XX-5011</t>
  </si>
  <si>
    <t>44XX-5013</t>
  </si>
  <si>
    <t>44XX-5014</t>
  </si>
  <si>
    <t>44XX-5015</t>
  </si>
  <si>
    <t>44XX-1006</t>
  </si>
  <si>
    <t>44XX-5008</t>
  </si>
  <si>
    <t>44XX-1001</t>
  </si>
  <si>
    <t>44XX-1002</t>
  </si>
  <si>
    <t>44XX-1003</t>
  </si>
  <si>
    <t>E45.001</t>
  </si>
  <si>
    <t>C43.001</t>
  </si>
  <si>
    <t>C43.002</t>
  </si>
  <si>
    <t>G25.008</t>
  </si>
  <si>
    <t>G25.003</t>
  </si>
  <si>
    <t>G25.002</t>
  </si>
  <si>
    <t>G25.015</t>
  </si>
  <si>
    <t>G25.014</t>
  </si>
  <si>
    <t>G25.001</t>
  </si>
  <si>
    <t>G25.004</t>
  </si>
  <si>
    <t>G25.005</t>
  </si>
  <si>
    <t>G25.006</t>
  </si>
  <si>
    <t>G25.007</t>
  </si>
  <si>
    <t>G25.013</t>
  </si>
  <si>
    <t>G25.017</t>
  </si>
  <si>
    <t>G25.025</t>
  </si>
  <si>
    <t>G25.026</t>
  </si>
  <si>
    <t>G25.023</t>
  </si>
  <si>
    <t>G25.024</t>
  </si>
  <si>
    <t>G25.022</t>
  </si>
  <si>
    <t>G25.021</t>
  </si>
  <si>
    <t>G25.019</t>
  </si>
  <si>
    <t>G25.020</t>
  </si>
  <si>
    <t>G25.027</t>
  </si>
  <si>
    <t>G25.028</t>
  </si>
  <si>
    <t>G25.029</t>
  </si>
  <si>
    <t>G25.010</t>
  </si>
  <si>
    <t>G25.011</t>
  </si>
  <si>
    <t>G25.012</t>
  </si>
  <si>
    <t>G25.030</t>
  </si>
  <si>
    <t>G25.016</t>
  </si>
  <si>
    <t>G25.009</t>
  </si>
  <si>
    <t>G25.018</t>
  </si>
  <si>
    <t>G25.031</t>
  </si>
  <si>
    <t>G25.032</t>
  </si>
  <si>
    <t>E15.031</t>
  </si>
  <si>
    <t>E15.032</t>
  </si>
  <si>
    <t>E15.033</t>
  </si>
  <si>
    <t>E15.034</t>
  </si>
  <si>
    <t>E15.035</t>
  </si>
  <si>
    <t>E15.036</t>
  </si>
  <si>
    <t>E15.037</t>
  </si>
  <si>
    <t>BOULEVARD SUBSTATION INTEGRATION</t>
  </si>
  <si>
    <t xml:space="preserve">1-191L-01-08 </t>
  </si>
  <si>
    <t xml:space="preserve">DISTRIBUTED GENERATION INTERCONNECT </t>
  </si>
  <si>
    <t xml:space="preserve">EMERGENT </t>
  </si>
  <si>
    <t xml:space="preserve">SOLAR PROJECTS  </t>
  </si>
  <si>
    <t xml:space="preserve">UNION AVE INTEGRATION </t>
  </si>
  <si>
    <t xml:space="preserve">DASHVILLE/STURGEON POOL CIRCUIT EXI </t>
  </si>
  <si>
    <r>
      <t>DI-CI UNDERMINE UNIDENT SPECIF</t>
    </r>
    <r>
      <rPr>
        <b/>
        <sz val="10"/>
        <color rgb="FFFF0000"/>
        <rFont val="Arial"/>
        <family val="2"/>
      </rPr>
      <t xml:space="preserve"> </t>
    </r>
  </si>
  <si>
    <t xml:space="preserve">MONTGOMERY SUBSTATION CIRCUIT EXITS </t>
  </si>
  <si>
    <t xml:space="preserve">STANFORDVILLE INTEGRATION </t>
  </si>
  <si>
    <r>
      <t>DASHVILLE/STURGEON POOL CIRCUIT EXI</t>
    </r>
    <r>
      <rPr>
        <b/>
        <sz val="10"/>
        <color rgb="FFFF0000"/>
        <rFont val="Arial"/>
        <family val="2"/>
      </rPr>
      <t xml:space="preserve"> </t>
    </r>
  </si>
  <si>
    <t xml:space="preserve">FP FOR OLD WORK ORDERS </t>
  </si>
  <si>
    <t xml:space="preserve">DI-CI UNDERMINE UNIDENT SPECIF </t>
  </si>
  <si>
    <t xml:space="preserve">STORM CAPITAL </t>
  </si>
  <si>
    <t>UNION AVE INTEGRATION</t>
  </si>
  <si>
    <t>E11.005</t>
  </si>
  <si>
    <t>E11.006</t>
  </si>
  <si>
    <t>E11.007</t>
  </si>
  <si>
    <t>E11.008</t>
  </si>
  <si>
    <t>E11.009</t>
  </si>
  <si>
    <t>E11.010</t>
  </si>
  <si>
    <t>E11.012</t>
  </si>
  <si>
    <t>E11.013</t>
  </si>
  <si>
    <t>E11.014</t>
  </si>
  <si>
    <t>E11.015</t>
  </si>
  <si>
    <t>E11.016</t>
  </si>
  <si>
    <t>E11.017</t>
  </si>
  <si>
    <t>E11.018</t>
  </si>
  <si>
    <t>E11.019</t>
  </si>
  <si>
    <t>E11.020</t>
  </si>
  <si>
    <t>E11.021</t>
  </si>
  <si>
    <t>E11.022</t>
  </si>
  <si>
    <t>E11.023</t>
  </si>
  <si>
    <t>E11.024</t>
  </si>
  <si>
    <t>E11.025</t>
  </si>
  <si>
    <t>E11.026</t>
  </si>
  <si>
    <t>E11.027</t>
  </si>
  <si>
    <t>E11.028</t>
  </si>
  <si>
    <t>E11.029</t>
  </si>
  <si>
    <t>E11.030</t>
  </si>
  <si>
    <t>GT Projects</t>
  </si>
  <si>
    <t>E11.003, E11.016, E11.017, E11.018, E11.019, E11.020, E11.021, E11.009, E11.004, E11.005, E11.022, E11.008, E11.023, E11.024, E11.006, E11.025, E11.026, E11.027, E11.028, E11.010, E11.007, E11.029, E11.030</t>
  </si>
  <si>
    <t>($000s)</t>
  </si>
  <si>
    <t>Staff Capex Tag</t>
  </si>
  <si>
    <t>Program/Project</t>
  </si>
  <si>
    <t>E11.001</t>
  </si>
  <si>
    <t>Sturgeon Pool Major Overhaul Unit#3</t>
  </si>
  <si>
    <t>E11.002</t>
  </si>
  <si>
    <t>Sturgeon Pool Major Overhaul Unit#2</t>
  </si>
  <si>
    <t>Dashville Rubber Gate &amp; Head Gate Replacements</t>
  </si>
  <si>
    <t>Sturgeon Pool Dam Camera System (need network upgrade 1st)</t>
  </si>
  <si>
    <t>High Falls Facility Camera System (need network upgrade 1st)</t>
  </si>
  <si>
    <t>E11.011</t>
  </si>
  <si>
    <t>Sturgeon Pool Plant Roof Replacement</t>
  </si>
  <si>
    <t>GT Minor Projects</t>
  </si>
  <si>
    <t>Production Subtotal</t>
  </si>
  <si>
    <t>Hight Priority Preplacements</t>
  </si>
  <si>
    <t xml:space="preserve"> - FK Line (Kerhonkson - High Falls)</t>
  </si>
  <si>
    <t xml:space="preserve"> - MK or HK Line (Honk Falls - Kerhonkson)</t>
  </si>
  <si>
    <t>E12.009</t>
  </si>
  <si>
    <t>E12.010</t>
  </si>
  <si>
    <t>69KV TV line Rebuild</t>
  </si>
  <si>
    <t>SB Line New 115kv line</t>
  </si>
  <si>
    <t>H Line New 115Kv</t>
  </si>
  <si>
    <t>HG Line</t>
  </si>
  <si>
    <t>Q Line: New 69kV Line - Pleasant Valley - Rhinebeck</t>
  </si>
  <si>
    <t>Transmission Subtotal</t>
  </si>
  <si>
    <t>Substation Minor Projects</t>
  </si>
  <si>
    <t>Substation Battery Replacement Program</t>
  </si>
  <si>
    <t xml:space="preserve">ESP Infrastructure Repl. (relays, meters, data transfer equip, etc.). </t>
  </si>
  <si>
    <t>RTU / PLC Replacement Program</t>
  </si>
  <si>
    <t>E13.005</t>
  </si>
  <si>
    <t>Breaker Replacement Program (345kV)</t>
  </si>
  <si>
    <t>Breaker Replacement Program (115kV, 69kV, 13.8kV)</t>
  </si>
  <si>
    <t>345kV Switch Replacement Program</t>
  </si>
  <si>
    <t>115kV Switch Replacement Program</t>
  </si>
  <si>
    <t>Transformer Condition-based Replacements</t>
  </si>
  <si>
    <t>Switchgear Condition-based Replacements</t>
  </si>
  <si>
    <t>Substation D-Sustaining Projects</t>
  </si>
  <si>
    <t>Substation T-Sustaining Projects</t>
  </si>
  <si>
    <t>Coxsackie New Switchgear &amp; 22MVA Transformer</t>
  </si>
  <si>
    <t>Rock Tavern 115kV Modernization (6 -115kV Breakers and Relays)</t>
  </si>
  <si>
    <t>Bethlehem Road - UB Line Relay Upgrade &amp; Breaker Replacement</t>
  </si>
  <si>
    <t>Union Avenue - UB Line Relay Upgrade</t>
  </si>
  <si>
    <t>E13.017</t>
  </si>
  <si>
    <t xml:space="preserve">Converse St. Upgrade (14/4kV Transformers, relays, and RTU) </t>
  </si>
  <si>
    <t>Myers Corners Switchgear Upgrade &amp; 69kV Breaker TV-399-KM Repl</t>
  </si>
  <si>
    <t>Woodstock - Switchgear Replacement</t>
  </si>
  <si>
    <t xml:space="preserve">Knapps Corners - New Substation </t>
  </si>
  <si>
    <t>Modena - Add 3rd Bkr to complete 115kV Ring Bus (see P&amp;MK memo)</t>
  </si>
  <si>
    <t>Milan PLC Replacement</t>
  </si>
  <si>
    <t xml:space="preserve">New Baltimore Upgrade (New 12MVA Transformer, relays, and 15kV breakers) </t>
  </si>
  <si>
    <t>Terminal upgrade work for 115kV (High Falls, Galeville, Sturgeon Pool, and Modena)</t>
  </si>
  <si>
    <t>P Line moved to 115kV Bus (Included in Minors and Terminal Upgrade work)</t>
  </si>
  <si>
    <t>Montgomery St. 14kV Switchgear Upgrade</t>
  </si>
  <si>
    <t xml:space="preserve">Smithfield Relay Modernization </t>
  </si>
  <si>
    <t>Tilcon - Tap Station</t>
  </si>
  <si>
    <t>E13.029</t>
  </si>
  <si>
    <t>Modena PLC Replacement</t>
  </si>
  <si>
    <t>E13.030</t>
  </si>
  <si>
    <t>Lincoln Park Switchgear Upgrade &amp; Relay Upgrade</t>
  </si>
  <si>
    <t>Shenandoah Upgrade (26 - 15kV Roll ins and Relay Replacements)</t>
  </si>
  <si>
    <t>Jansen Ave Substation Upgrade</t>
  </si>
  <si>
    <t>Coxsackie - DEC Peaker Regulation Project</t>
  </si>
  <si>
    <t>South Cairo - DEC Peaker Regulation Project</t>
  </si>
  <si>
    <t>Hurley Avenue - SDU (Smart Wires)</t>
  </si>
  <si>
    <t>Four Corners Micro Grid (Collect Cost)</t>
  </si>
  <si>
    <t>Unidentified Equipment Failure</t>
  </si>
  <si>
    <t>Substation Subtotal</t>
  </si>
  <si>
    <t>New Business - Blanket OH</t>
  </si>
  <si>
    <t>New Business - Blanket URD Combo</t>
  </si>
  <si>
    <t>New Business - Blanket URD</t>
  </si>
  <si>
    <t>New Business Subtotal</t>
  </si>
  <si>
    <t>E15.017</t>
  </si>
  <si>
    <t>14.4 kV Cable Rejuvination</t>
  </si>
  <si>
    <t>E15.018</t>
  </si>
  <si>
    <t xml:space="preserve">Oil Switch Replacement </t>
  </si>
  <si>
    <t>CE Mesh / Protector Relays</t>
  </si>
  <si>
    <t>E15.022</t>
  </si>
  <si>
    <t>Converse Street Transformer and Switchgear Replacement</t>
  </si>
  <si>
    <t>E15.023</t>
  </si>
  <si>
    <t>8054/8056/8044 - TV Line Underbuild</t>
  </si>
  <si>
    <t>E15.024</t>
  </si>
  <si>
    <t>New Baltimore Circuit Exits</t>
  </si>
  <si>
    <t>E15.025</t>
  </si>
  <si>
    <t>Greenfield Road Circuit Exits</t>
  </si>
  <si>
    <t>E15.026</t>
  </si>
  <si>
    <t>Clinton Avenue Retirement Conversions</t>
  </si>
  <si>
    <t>E15.027</t>
  </si>
  <si>
    <t>111 &amp; 112 - Retire South Wall Street Substation</t>
  </si>
  <si>
    <t>Distribution Improvements Subtotal</t>
  </si>
  <si>
    <t>Transformers Subtotal</t>
  </si>
  <si>
    <r>
      <rPr>
        <u/>
        <vertAlign val="superscript"/>
        <sz val="10"/>
        <rFont val="Times New Roman"/>
        <family val="1"/>
      </rPr>
      <t>*</t>
    </r>
    <r>
      <rPr>
        <u/>
        <sz val="10"/>
        <rFont val="Times New Roman"/>
        <family val="1"/>
      </rPr>
      <t>AMI Pilot</t>
    </r>
  </si>
  <si>
    <t>Meters Subtotal</t>
  </si>
  <si>
    <t>Total Electric</t>
  </si>
  <si>
    <t>G22.010</t>
  </si>
  <si>
    <t>Gas Chromatographs</t>
  </si>
  <si>
    <t>AH Line Valve (AH-11) Replacement</t>
  </si>
  <si>
    <t>Mahopac Gate Station Filter and Heater</t>
  </si>
  <si>
    <t>Pig Launching Station(s) for Internal Line Inspection</t>
  </si>
  <si>
    <t>AH Line Valve (AH-12, 13, 14) Replacement</t>
  </si>
  <si>
    <t>AH Line Valve (AH-10) Replacement</t>
  </si>
  <si>
    <t>AH Line Valve (AH-9) Replacement</t>
  </si>
  <si>
    <t>AH Line Valve (AH-7) Replacement</t>
  </si>
  <si>
    <t>AH Line Valve (AH-6) Replacement</t>
  </si>
  <si>
    <t>AH Line Valve (AH-5) Replacement</t>
  </si>
  <si>
    <t>AH Line Valve (AH-4) Replacement</t>
  </si>
  <si>
    <t>G22.009</t>
  </si>
  <si>
    <t>Pipeline Integrity</t>
  </si>
  <si>
    <t>Subtotal - Transmission</t>
  </si>
  <si>
    <t xml:space="preserve">Pilot Heater Installs </t>
  </si>
  <si>
    <t>Central Valley Heater Install</t>
  </si>
  <si>
    <t>Highland Mills Heater Install</t>
  </si>
  <si>
    <t>Poughkeepsie Receival Heater, Filter, Inlet Valves Rebuild</t>
  </si>
  <si>
    <t>Monument Square Property Purchase</t>
  </si>
  <si>
    <t>Cannon St. Regulator Station Rebuild</t>
  </si>
  <si>
    <t>Blue Point Heater Install</t>
  </si>
  <si>
    <t>Poughkeepsie Receival Low and Medium Pressure Rebuild</t>
  </si>
  <si>
    <t>Monument Square Station Rebuild</t>
  </si>
  <si>
    <t>North Grand Regulator Station Rebuild</t>
  </si>
  <si>
    <t>Clark St. Regulator Station Rebuild</t>
  </si>
  <si>
    <t>Glasco Regulator Station Property Purchase</t>
  </si>
  <si>
    <t>Broadway Regulator Station Property Purchase</t>
  </si>
  <si>
    <t>Vail Road Heater Install</t>
  </si>
  <si>
    <t xml:space="preserve">Mill Street Heater Install </t>
  </si>
  <si>
    <t>Glasco Regulator Station Regulator Station Rebuild</t>
  </si>
  <si>
    <t xml:space="preserve">Saugerties Station Rebuild </t>
  </si>
  <si>
    <t>Regulator Station Rebuild/Build New Distribution Improvement</t>
  </si>
  <si>
    <t>South Street Regulator Station Build</t>
  </si>
  <si>
    <t>Cochecton Heater Install</t>
  </si>
  <si>
    <t>North Cornwall Station Rebuild CW Feed</t>
  </si>
  <si>
    <t>South Gates Estates Property Purchase</t>
  </si>
  <si>
    <t>KS System Additional Feed, New Regulator Station</t>
  </si>
  <si>
    <t>Broadway Regulator Station Build</t>
  </si>
  <si>
    <t xml:space="preserve">South Gates Estates Rebuild </t>
  </si>
  <si>
    <t xml:space="preserve">Catskill Heater Replacement </t>
  </si>
  <si>
    <t>Subtotal - Regulator Stations</t>
  </si>
  <si>
    <t>Local &amp; Service Blanket</t>
  </si>
  <si>
    <t>New Business Specifics</t>
  </si>
  <si>
    <t>Commercial Specifics</t>
  </si>
  <si>
    <t>Subtotal - New Business</t>
  </si>
  <si>
    <t>Distribution</t>
  </si>
  <si>
    <t>Unidentified Road Rebuild - Includes Paving Proj</t>
  </si>
  <si>
    <t>Unident Cast Iron</t>
  </si>
  <si>
    <t>Service Partial Replacement Identified DIPS</t>
  </si>
  <si>
    <t>Local Orders -</t>
  </si>
  <si>
    <t>Port Ewen - PK Line</t>
  </si>
  <si>
    <t>PN Line Next Mile South</t>
  </si>
  <si>
    <t>PN Line - 9D Wappingers South</t>
  </si>
  <si>
    <t>PN Line - Wappingers Creek North</t>
  </si>
  <si>
    <t>TV Line</t>
  </si>
  <si>
    <t>Westwood/Windwood</t>
  </si>
  <si>
    <t>Downing West of Grand</t>
  </si>
  <si>
    <t>Marys Avenue Tie - Reserve for Spring Street</t>
  </si>
  <si>
    <t>Kingston and Wilbur</t>
  </si>
  <si>
    <t>Fleetwood Manor</t>
  </si>
  <si>
    <t>Uptown Fair Wall John</t>
  </si>
  <si>
    <t>South Highland</t>
  </si>
  <si>
    <t>Hudson View Development</t>
  </si>
  <si>
    <t>Mountain Avenue and WP Line</t>
  </si>
  <si>
    <t>Clifton Reg Station Neighborhood</t>
  </si>
  <si>
    <t>Cornwall 1- Mailler Ave/ Mill St</t>
  </si>
  <si>
    <t>MNG North</t>
  </si>
  <si>
    <t>Eastern Broadway Kingston</t>
  </si>
  <si>
    <t>SW Kingston</t>
  </si>
  <si>
    <t>Village of Fishkill - NW</t>
  </si>
  <si>
    <t>Washington Street Neighborhood</t>
  </si>
  <si>
    <t>Mansion, N. Hamilton, Violet</t>
  </si>
  <si>
    <t>Central Poughkeepsie</t>
  </si>
  <si>
    <t>NLP North - Carpenter Ave Area</t>
  </si>
  <si>
    <t>FNLP - Fullerton to West</t>
  </si>
  <si>
    <t>Lower Broadway and Spring Street</t>
  </si>
  <si>
    <t>East Saugerties</t>
  </si>
  <si>
    <t>Main Main Street Pok PLP</t>
  </si>
  <si>
    <t>South St north of Fullerton - NLP</t>
  </si>
  <si>
    <t>Central West Pok</t>
  </si>
  <si>
    <t>Randolph,Ferris, Beachwood</t>
  </si>
  <si>
    <t>North NLP Newburgh</t>
  </si>
  <si>
    <t>Nbg Business District</t>
  </si>
  <si>
    <t>Uptown Kingston</t>
  </si>
  <si>
    <t>Fournier</t>
  </si>
  <si>
    <t>Mid Wall Fair</t>
  </si>
  <si>
    <t>Fairview Station</t>
  </si>
  <si>
    <t>SW Poughkeepsie Hamilton West</t>
  </si>
  <si>
    <t>PN Line IBM area</t>
  </si>
  <si>
    <t>Lacy Field</t>
  </si>
  <si>
    <t>Subtotal - Distribution Improvements</t>
  </si>
  <si>
    <t>Meter</t>
  </si>
  <si>
    <t>Subtotal - Gas Meters</t>
  </si>
  <si>
    <t>G23.010</t>
  </si>
  <si>
    <t>G22.001, G22.003</t>
  </si>
  <si>
    <t>G22.011</t>
  </si>
  <si>
    <t>G22.012</t>
  </si>
  <si>
    <t>G22.005, G22.009, G22.011</t>
  </si>
  <si>
    <t>G23.011</t>
  </si>
  <si>
    <t>G23.006, G23.009</t>
  </si>
  <si>
    <t>G23.001, G23.002, G23.004, G23.005</t>
  </si>
  <si>
    <t>COMMON ADDITIONS</t>
  </si>
  <si>
    <t>Land and Buildings</t>
  </si>
  <si>
    <t>EV Charging Infrastructure</t>
  </si>
  <si>
    <t>C41.007</t>
  </si>
  <si>
    <t>Pave Center Portion of Parking Lot (+$100k)</t>
  </si>
  <si>
    <t>Lighting Upgrade - Storeroom</t>
  </si>
  <si>
    <t>C41.009</t>
  </si>
  <si>
    <t>Replace/Upgrade 803 RTU CHAZ Unit Main Floor</t>
  </si>
  <si>
    <t>Replace Training Room HVAC Unit hook up to new controls</t>
  </si>
  <si>
    <t>Call Center redesign</t>
  </si>
  <si>
    <t>Call Center Upfit</t>
  </si>
  <si>
    <t>Replace roof Electrician garage</t>
  </si>
  <si>
    <t>C41.014</t>
  </si>
  <si>
    <t>Bldg. 803 S3 HVAC fix</t>
  </si>
  <si>
    <t>C41.015</t>
  </si>
  <si>
    <t>Bldg 810 - Replace Leibert units in Computer Room</t>
  </si>
  <si>
    <t>Bldg 803 - Replace HVAC Units S1 &amp; S2 level</t>
  </si>
  <si>
    <t>Bldg 801 - Replace Windows 2nd Floor &amp; Executive wing</t>
  </si>
  <si>
    <t>C41.018</t>
  </si>
  <si>
    <t>Transformer dock replacement</t>
  </si>
  <si>
    <t>C41.019</t>
  </si>
  <si>
    <t>Connect to municipal sewer</t>
  </si>
  <si>
    <t>C41.020</t>
  </si>
  <si>
    <t>Bldge 803 - Call Center break room renovation</t>
  </si>
  <si>
    <t>C41.021</t>
  </si>
  <si>
    <t>Replace pedestrian doors main building and garage</t>
  </si>
  <si>
    <t>Facilities service drive</t>
  </si>
  <si>
    <t>pole barn for facilities storage</t>
  </si>
  <si>
    <t>Bldg. 800 Freight elevator replacement</t>
  </si>
  <si>
    <t>Controls System HVAC</t>
  </si>
  <si>
    <t>Bldg - 800 mens restroom renovation</t>
  </si>
  <si>
    <t>C41.027</t>
  </si>
  <si>
    <t>Building 800 - Create Women's Rest Room 1st Floor</t>
  </si>
  <si>
    <t>C41.028</t>
  </si>
  <si>
    <t>Building 803 - Replace Asbestos Tile</t>
  </si>
  <si>
    <t>Building 805 Resurface and Restripe Garage Floors</t>
  </si>
  <si>
    <t xml:space="preserve">Building 806 - Roof Replacement </t>
  </si>
  <si>
    <t>Bldg 806 - Expand transformer storage area</t>
  </si>
  <si>
    <t>C41.032</t>
  </si>
  <si>
    <t>Bldg 807 - Credit Union Roof Replacement</t>
  </si>
  <si>
    <t>C41.033</t>
  </si>
  <si>
    <t>Record Retention design</t>
  </si>
  <si>
    <t>C41.034</t>
  </si>
  <si>
    <t>Replace Carpeting - Main Bldg and Training Room (Fishkill)</t>
  </si>
  <si>
    <t>Paving, drainage and sidewalk south parking lot</t>
  </si>
  <si>
    <t>C41.036</t>
  </si>
  <si>
    <t>Transformer dock crane</t>
  </si>
  <si>
    <t>C41.037</t>
  </si>
  <si>
    <t>Pave Front parking lot</t>
  </si>
  <si>
    <t>C41.038</t>
  </si>
  <si>
    <t>Replace Sidewalks</t>
  </si>
  <si>
    <t>Pave Pole &amp; Equipment area</t>
  </si>
  <si>
    <t>C41.040</t>
  </si>
  <si>
    <t>Replace Carpet in Auditorium with VCT</t>
  </si>
  <si>
    <t>C41.041</t>
  </si>
  <si>
    <t>Replace Sloped Roof - Front Annex Bldg (+$100K A, +$180k R)</t>
  </si>
  <si>
    <t>C41.042</t>
  </si>
  <si>
    <t>Replace lighting in the garage areas</t>
  </si>
  <si>
    <t>Exterior lighting upgrades</t>
  </si>
  <si>
    <t>Pole Racks</t>
  </si>
  <si>
    <t>Office Renovation (foreman, crews &amp; storeroom)</t>
  </si>
  <si>
    <t>C41.046</t>
  </si>
  <si>
    <t>Renovate Restrooms</t>
  </si>
  <si>
    <t>Renovate conference room, remainder of building</t>
  </si>
  <si>
    <t>Architectural Design</t>
  </si>
  <si>
    <t>C41.050</t>
  </si>
  <si>
    <t>Bldg 802 - install awning @ drafting</t>
  </si>
  <si>
    <t>C41.051</t>
  </si>
  <si>
    <t>Bldg 807 -  Install awning @ customer service</t>
  </si>
  <si>
    <t>C41.052</t>
  </si>
  <si>
    <t>Bldg 810 - Install awning @back entrance</t>
  </si>
  <si>
    <t>C41.053</t>
  </si>
  <si>
    <t>Replace lighting throughout Electricians Area</t>
  </si>
  <si>
    <t>Bldg 806 - Restroom Renovation</t>
  </si>
  <si>
    <t xml:space="preserve">Bldg 805 Replace Roof </t>
  </si>
  <si>
    <t>Replace HVAC Units</t>
  </si>
  <si>
    <t>Replace Storeroom roof</t>
  </si>
  <si>
    <t>Renovate Restrooms in Storeroom</t>
  </si>
  <si>
    <t>C41.059</t>
  </si>
  <si>
    <t>Replace Roof - Linemens Bldg</t>
  </si>
  <si>
    <t>Restroom Renovations</t>
  </si>
  <si>
    <t>C41.061</t>
  </si>
  <si>
    <t>Raise Roof Height Fishkill Transportation</t>
  </si>
  <si>
    <t>Hook up to municipal sewer</t>
  </si>
  <si>
    <t>Expand parking lot</t>
  </si>
  <si>
    <t>C41.064</t>
  </si>
  <si>
    <t>Replace Fuel pump, provide fueling station/slab</t>
  </si>
  <si>
    <t xml:space="preserve">Misc. paving sidewalks </t>
  </si>
  <si>
    <t>C41.066</t>
  </si>
  <si>
    <t>Record Retention build</t>
  </si>
  <si>
    <t>C41.067</t>
  </si>
  <si>
    <t>Mailroom driveway, lift, dock, dumpster compaction</t>
  </si>
  <si>
    <t>C41.068</t>
  </si>
  <si>
    <t>C41.069</t>
  </si>
  <si>
    <t>Ingress/Egress Improvements for Kingston Headquarters</t>
  </si>
  <si>
    <t>Remove CNG Building/Pumps</t>
  </si>
  <si>
    <t>C41.071</t>
  </si>
  <si>
    <t>Install plantings along fence line</t>
  </si>
  <si>
    <t>Outdoor picnic patio/Executive lot</t>
  </si>
  <si>
    <t>C41.073</t>
  </si>
  <si>
    <t>Security Card readers- mechanical rooms</t>
  </si>
  <si>
    <t>C41.074</t>
  </si>
  <si>
    <t xml:space="preserve">Mail Room dock &amp; driveway </t>
  </si>
  <si>
    <t>Bldg 802 - Replace Windows</t>
  </si>
  <si>
    <t>C41.076</t>
  </si>
  <si>
    <t>Replace Carpet - Contact Center</t>
  </si>
  <si>
    <t>Renovate Sys Ops Restrooms</t>
  </si>
  <si>
    <t>Replace Window - Bldg 805/806</t>
  </si>
  <si>
    <t>C41.079</t>
  </si>
  <si>
    <t>Pave Portion of parking and roadway</t>
  </si>
  <si>
    <t>C41.080</t>
  </si>
  <si>
    <t>Replace Roof Linemen's Garage</t>
  </si>
  <si>
    <t>C41.081</t>
  </si>
  <si>
    <t>C41.082</t>
  </si>
  <si>
    <t>Install New Carpet</t>
  </si>
  <si>
    <t>Install New HVAC Unit</t>
  </si>
  <si>
    <t>Install New Roof Training Center</t>
  </si>
  <si>
    <t>Replace Rezner heater in Metershop</t>
  </si>
  <si>
    <t>Bldg 803 -  Replace Elevator</t>
  </si>
  <si>
    <t>Freight Elevator loading dock &amp; Driveway</t>
  </si>
  <si>
    <t>C41.089</t>
  </si>
  <si>
    <t>Replace Windows Front Bldg</t>
  </si>
  <si>
    <t>Replace Carpet Tiles</t>
  </si>
  <si>
    <t>Build Maintenance Shop</t>
  </si>
  <si>
    <t>C41.092</t>
  </si>
  <si>
    <t>Bldg 801 - Replace Windows 1st Floor</t>
  </si>
  <si>
    <t>C41.093</t>
  </si>
  <si>
    <t>Bldg 803 - Replace Carpet on S1 level</t>
  </si>
  <si>
    <t>C41.094</t>
  </si>
  <si>
    <t>Bldg 802 - Replace HVAC Units</t>
  </si>
  <si>
    <t>C41.095</t>
  </si>
  <si>
    <t>Bldg 807 - Replace tile flooring basement level</t>
  </si>
  <si>
    <t>Bldg 807 - Upper Roof Replacement</t>
  </si>
  <si>
    <t>Boiler Room - Office Build out</t>
  </si>
  <si>
    <t>Replace siding on lodge and office</t>
  </si>
  <si>
    <t>Newburgh - Replace Flooring</t>
  </si>
  <si>
    <t>Roof Replacement</t>
  </si>
  <si>
    <t>Replace Generator</t>
  </si>
  <si>
    <t>C41.103</t>
  </si>
  <si>
    <t>Renovate S3 Call Center</t>
  </si>
  <si>
    <t>Kingston traffic study implementations</t>
  </si>
  <si>
    <t>Rebuild Material Bins</t>
  </si>
  <si>
    <t>C41.108</t>
  </si>
  <si>
    <t>Replace Windows- upper building</t>
  </si>
  <si>
    <t>Bldg. 805 Replace Gas Garage doors</t>
  </si>
  <si>
    <t>C41.110</t>
  </si>
  <si>
    <t>Renovate Restroom Sys. Ops</t>
  </si>
  <si>
    <t>Newburgh Facility</t>
  </si>
  <si>
    <t>C41.112</t>
  </si>
  <si>
    <t>Transportation Shop Fishkill</t>
  </si>
  <si>
    <t>Transportation Shop EC</t>
  </si>
  <si>
    <t>C41.114</t>
  </si>
  <si>
    <t>Butler Building Rebuild</t>
  </si>
  <si>
    <t>Training Academy</t>
  </si>
  <si>
    <t>Training Annex</t>
  </si>
  <si>
    <t>Phase 2 Primary Control Center</t>
  </si>
  <si>
    <t>South Road - Daily Operations - Larger Projects</t>
  </si>
  <si>
    <t>South Road - Misc. Furniture</t>
  </si>
  <si>
    <t>South Road - Office Chair Replacement Program</t>
  </si>
  <si>
    <t>C4210.004</t>
  </si>
  <si>
    <t>Additional Cubicles - Lake Katrine</t>
  </si>
  <si>
    <t>C4210.005</t>
  </si>
  <si>
    <t>Newburgh - New Facility</t>
  </si>
  <si>
    <t>C4210.006</t>
  </si>
  <si>
    <t xml:space="preserve">Disaster Recovery </t>
  </si>
  <si>
    <t>C4210.007</t>
  </si>
  <si>
    <t>Transformer Shop</t>
  </si>
  <si>
    <t xml:space="preserve">Butler Bldg </t>
  </si>
  <si>
    <t>Miscellaneous Hardware and Software Failures</t>
  </si>
  <si>
    <t>DMS Phase 4</t>
  </si>
  <si>
    <t>DMS Phase 5 (OMS)</t>
  </si>
  <si>
    <t>OT New Primary Control Center (NS NOC, OT Supporting Systems, Video Walls)</t>
  </si>
  <si>
    <t>EMS Upgrade</t>
  </si>
  <si>
    <t>Green Café Technology Infrastructure</t>
  </si>
  <si>
    <t>Phone Replacements</t>
  </si>
  <si>
    <t>PC and Laptop Replacements</t>
  </si>
  <si>
    <t>Mobile Field Devices Computing Replacements</t>
  </si>
  <si>
    <t>Monitors, Network Printers-Adds/Repl.</t>
  </si>
  <si>
    <t>Server Replacements and Storage Upgrades</t>
  </si>
  <si>
    <t>Network Infrastructure Upgrades/Replacements</t>
  </si>
  <si>
    <t>Disaster Recovery Relocation &amp; Build-Out</t>
  </si>
  <si>
    <t>Mainframe Replacements and Storage Upgrades</t>
  </si>
  <si>
    <t>Cyber Security - Hardware</t>
  </si>
  <si>
    <t>Copiers</t>
  </si>
  <si>
    <t>Business Intelligence Hardware - Netezza Upgrade</t>
  </si>
  <si>
    <t>Analytics Platform - New Development</t>
  </si>
  <si>
    <t xml:space="preserve">Enterprise Content Management </t>
  </si>
  <si>
    <t>Cyber Security - Software</t>
  </si>
  <si>
    <t>Wiki Replacement</t>
  </si>
  <si>
    <t>Increase the Quality &amp; Speed of Delivery of Application Testing</t>
  </si>
  <si>
    <t>Emergent Software Packages (Application Services)</t>
  </si>
  <si>
    <t>Unified Communications, VoIP, IVR - Upgrades &amp; Enhancements</t>
  </si>
  <si>
    <t>Business Agility with an Enterprise SOA Framework</t>
  </si>
  <si>
    <t xml:space="preserve">CIS / REV Modernization </t>
  </si>
  <si>
    <t>CIS - CRM</t>
  </si>
  <si>
    <t>Digital Initiatives for Customer Engagement (DICE)
(Includes all Web, Mobile, Social initiatives as prioritized by the DIWG)</t>
  </si>
  <si>
    <t>CIS / Customer Experience Emergent Demand</t>
  </si>
  <si>
    <t>IVR Replacement &amp; Speech Analytics Platform</t>
  </si>
  <si>
    <t>RPA (Bots) - Contact Center Back Office Automation</t>
  </si>
  <si>
    <t>AMI Pilot - Costs TBD (assume software and configuration $2M)</t>
  </si>
  <si>
    <t>Enterprise Work &amp; Asset Management Emergent Demand</t>
  </si>
  <si>
    <t>Emergency Management Software - Upgrades &amp; Enhancements</t>
  </si>
  <si>
    <t>ARCOS Upgrades &amp; Enhancements</t>
  </si>
  <si>
    <t>WorkDay - Enhancements &amp; Upgrades</t>
  </si>
  <si>
    <t>Enterprise Resource Management Emergent Demand</t>
  </si>
  <si>
    <t xml:space="preserve">EmpCenter Upgrades &amp; Enhancements
</t>
  </si>
  <si>
    <t>Digital Circuit Mapping</t>
  </si>
  <si>
    <t>Electric GIS- Estimating Design SBS AUD Software</t>
  </si>
  <si>
    <t>Electric GIS - Upgrades &amp; Enhancements</t>
  </si>
  <si>
    <t>UG Network Management GIS Solution</t>
  </si>
  <si>
    <t>IT Engineering Initiatives Emergent Demand</t>
  </si>
  <si>
    <t>Interconnection Portal</t>
  </si>
  <si>
    <t>Gas Transmission Integrity Management Software</t>
  </si>
  <si>
    <t>CYME</t>
  </si>
  <si>
    <t>Control Room Management (CRM - Time Reporting)</t>
  </si>
  <si>
    <t>TOA Upgrades &amp; Enhancements</t>
  </si>
  <si>
    <t>EWAM - Enterprise Work Asset Mgmt</t>
  </si>
  <si>
    <t>Chevin - Fleetwave Upgrades &amp; Enhancements</t>
  </si>
  <si>
    <t>CDM - Financial Reporting</t>
  </si>
  <si>
    <t>PowerPlan - Upgrades &amp; Enhancements</t>
  </si>
  <si>
    <t>Tagetik Upgrade &amp; Enhancements</t>
  </si>
  <si>
    <t>Safety Management Software Implementation</t>
  </si>
  <si>
    <t>Financial System Modernization</t>
  </si>
  <si>
    <t>Integrated Energy Accounting System Modernization</t>
  </si>
  <si>
    <t>Document Inventory System Modernization</t>
  </si>
  <si>
    <t xml:space="preserve">Gas Regulator Station Control &amp; System Pressure Monitoring </t>
  </si>
  <si>
    <t>Electric Substation Security Enhancement</t>
  </si>
  <si>
    <t>Gas Substation Security Enhancement</t>
  </si>
  <si>
    <t>PTZ Camera Upgrades - District Office</t>
  </si>
  <si>
    <t>NVR Server Upgrades - Substations</t>
  </si>
  <si>
    <t>Security Upgrades TBD</t>
  </si>
  <si>
    <t>Small Tools</t>
  </si>
  <si>
    <t>Network Strategy Project</t>
  </si>
  <si>
    <t xml:space="preserve">Radio Minor  </t>
  </si>
  <si>
    <t>Land Mobile Radio System Enhancements</t>
  </si>
  <si>
    <t>Network Strategy Enhancements</t>
  </si>
  <si>
    <t>Land Mobile Radio System Upgrade</t>
  </si>
  <si>
    <t>Subtotal - Communication</t>
  </si>
  <si>
    <t>Subtotal - Transportation</t>
  </si>
  <si>
    <t>Total Common</t>
  </si>
  <si>
    <t>G25.033</t>
  </si>
  <si>
    <t>G25.034</t>
  </si>
  <si>
    <t>G25.035</t>
  </si>
  <si>
    <t>G25.036</t>
  </si>
  <si>
    <t>G25.037</t>
  </si>
  <si>
    <t>G25.038</t>
  </si>
  <si>
    <t>G25.039</t>
  </si>
  <si>
    <t>4222-6002</t>
  </si>
  <si>
    <t>4222-1003</t>
  </si>
  <si>
    <t>4222-1004</t>
  </si>
  <si>
    <t>4222-1005</t>
  </si>
  <si>
    <t>4222-6004</t>
  </si>
  <si>
    <t>4222-1006</t>
  </si>
  <si>
    <t>4222-6003</t>
  </si>
  <si>
    <t>4220-0001</t>
  </si>
  <si>
    <t>4220-0002</t>
  </si>
  <si>
    <t>423x-1002</t>
  </si>
  <si>
    <t>4220-5001</t>
  </si>
  <si>
    <t>4220-3001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</si>
</sst>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0.0"/>
    <numFmt numFmtId="167" formatCode="_(&quot;$&quot;* #,##0_);_(&quot;$&quot;* \(#,##0\);_(&quot;$&quot;* &quot;-&quot;??_);_(@_)"/>
    <numFmt numFmtId="168" formatCode="_(* #,##0.0_);_(* \(#,##0.0\);_(* &quot;-&quot;_);_(@_)"/>
    <numFmt numFmtId="169" formatCode="0.000"/>
    <numFmt numFmtId="170" formatCode="_(* #,##0.000_);_(* \(#,##0.000\);_(* &quot;-&quot;_);_(@_)"/>
    <numFmt numFmtId="171" formatCode="_([$$-409]* #,##0_);_([$$-409]* \(#,##0\);_([$$-409]* &quot;-&quot;??_);_(@_)"/>
    <numFmt numFmtId="172" formatCode="_(* #,##0.0_);_(* \(#,##0.0\);_(* &quot;-&quot;??_);_(@_)"/>
    <numFmt numFmtId="173" formatCode="_(* #,##0.00_);_(* \(#,##0.00\);_(* &quot;-&quot;_);_(@_)"/>
    <numFmt numFmtId="174" formatCode="[$$-409]#,##0;&quot;-&quot;[$$-409]#,##0"/>
    <numFmt numFmtId="175" formatCode="#,##0.00%"/>
    <numFmt numFmtId="176" formatCode="\$#,##0"/>
    <numFmt numFmtId="177" formatCode="\$0"/>
    <numFmt numFmtId="178" formatCode="0.0%"/>
  </numFmts>
  <fonts count="79" x14ac:knownFonts="1">
    <font>
      <sz val="11"/>
      <color theme="1"/>
      <name val="Calibri"/>
      <family val="2"/>
      <scheme val="minor"/>
    </font>
    <font>
      <sz val="10"/>
      <name val="Arial"/>
      <family val="2"/>
    </font>
    <font>
      <b/>
      <sz val="10"/>
      <name val="Arial"/>
      <family val="2"/>
    </font>
    <font>
      <sz val="10"/>
      <name val="Arial"/>
      <family val="2"/>
    </font>
    <font>
      <b/>
      <sz val="8"/>
      <name val="Arial"/>
      <family val="2"/>
    </font>
    <font>
      <sz val="10"/>
      <color indexed="10"/>
      <name val="Arial"/>
      <family val="2"/>
    </font>
    <font>
      <sz val="10"/>
      <color rgb="FFFF0000"/>
      <name val="Arial"/>
      <family val="2"/>
    </font>
    <font>
      <b/>
      <sz val="10"/>
      <color rgb="FFFF0000"/>
      <name val="Arial"/>
      <family val="2"/>
    </font>
    <font>
      <sz val="10"/>
      <name val="Times New Roman"/>
      <family val="1"/>
    </font>
    <font>
      <b/>
      <i/>
      <u/>
      <sz val="10"/>
      <name val="Arial"/>
      <family val="2"/>
    </font>
    <font>
      <u/>
      <sz val="10"/>
      <name val="Times New Roman"/>
      <family val="1"/>
    </font>
    <font>
      <sz val="8"/>
      <name val="Arial"/>
      <family val="2"/>
    </font>
    <font>
      <b/>
      <sz val="9"/>
      <name val="Arial"/>
      <family val="2"/>
    </font>
    <font>
      <b/>
      <vertAlign val="superscript"/>
      <sz val="8"/>
      <name val="Arial"/>
      <family val="2"/>
    </font>
    <font>
      <b/>
      <i/>
      <sz val="8"/>
      <name val="Arial"/>
      <family val="2"/>
    </font>
    <font>
      <i/>
      <sz val="8"/>
      <name val="Arial"/>
      <family val="2"/>
    </font>
    <font>
      <sz val="8"/>
      <color theme="0"/>
      <name val="Arial"/>
      <family val="2"/>
    </font>
    <font>
      <sz val="8"/>
      <color rgb="FFFF0000"/>
      <name val="Arial"/>
      <family val="2"/>
    </font>
    <font>
      <b/>
      <u/>
      <sz val="10"/>
      <name val="Times New Roman"/>
      <family val="1"/>
    </font>
    <font>
      <b/>
      <sz val="10"/>
      <name val="Times New Roman"/>
      <family val="1"/>
    </font>
    <font>
      <u val="singleAccounting"/>
      <sz val="10"/>
      <name val="Times New Roman"/>
      <family val="1"/>
    </font>
    <font>
      <u val="doubleAccounting"/>
      <sz val="10"/>
      <name val="Times New Roman"/>
      <family val="1"/>
    </font>
    <font>
      <sz val="11"/>
      <name val="Times New Roman"/>
      <family val="1"/>
    </font>
    <font>
      <u/>
      <sz val="11"/>
      <name val="Times New Roman"/>
      <family val="1"/>
    </font>
    <font>
      <u val="singleAccounting"/>
      <sz val="11"/>
      <name val="Times New Roman"/>
      <family val="1"/>
    </font>
    <font>
      <u val="doubleAccounting"/>
      <sz val="11"/>
      <name val="Times New Roman"/>
      <family val="1"/>
    </font>
    <font>
      <sz val="11"/>
      <color theme="1"/>
      <name val="Calibri"/>
      <family val="2"/>
      <scheme val="minor"/>
    </font>
    <font>
      <b/>
      <sz val="11"/>
      <color theme="1"/>
      <name val="Calibri"/>
      <family val="2"/>
      <scheme val="minor"/>
    </font>
    <font>
      <i/>
      <sz val="11"/>
      <color theme="1"/>
      <name val="Calibri"/>
      <family val="2"/>
      <scheme val="minor"/>
    </font>
    <font>
      <i/>
      <sz val="10"/>
      <name val="Arial"/>
      <family val="2"/>
    </font>
    <font>
      <b/>
      <u/>
      <sz val="10"/>
      <name val="Arial"/>
      <family val="2"/>
    </font>
    <font>
      <b/>
      <u val="singleAccounting"/>
      <sz val="10"/>
      <color rgb="FFFF0000"/>
      <name val="Arial"/>
      <family val="2"/>
    </font>
    <font>
      <b/>
      <i/>
      <sz val="10"/>
      <name val="Arial"/>
      <family val="2"/>
    </font>
    <font>
      <b/>
      <i/>
      <sz val="10"/>
      <color rgb="FFFF0000"/>
      <name val="Arial"/>
      <family val="2"/>
    </font>
    <font>
      <b/>
      <sz val="14"/>
      <name val="Arial"/>
      <family val="2"/>
    </font>
    <font>
      <sz val="8"/>
      <color indexed="10"/>
      <name val="Arial"/>
      <family val="2"/>
    </font>
    <font>
      <sz val="10"/>
      <color theme="1"/>
      <name val="Tahoma"/>
      <family val="2"/>
    </font>
    <font>
      <b/>
      <sz val="18"/>
      <color theme="1"/>
      <name val="Arial"/>
      <family val="2"/>
    </font>
    <font>
      <b/>
      <sz val="10"/>
      <color theme="1"/>
      <name val="Arial"/>
      <family val="2"/>
    </font>
    <font>
      <b/>
      <sz val="10"/>
      <color rgb="FF555555"/>
      <name val="Arial"/>
      <family val="2"/>
    </font>
    <font>
      <b/>
      <sz val="8"/>
      <color rgb="FF333333"/>
      <name val="Arial"/>
      <family val="2"/>
    </font>
    <font>
      <b/>
      <sz val="8"/>
      <color rgb="FFFFFFFF"/>
      <name val="Arial"/>
      <family val="2"/>
    </font>
    <font>
      <b/>
      <sz val="8"/>
      <color rgb="FFFF0000"/>
      <name val="Arial"/>
      <family val="2"/>
    </font>
    <font>
      <b/>
      <sz val="8"/>
      <color rgb="FF31455E"/>
      <name val="Arial"/>
      <family val="2"/>
    </font>
    <font>
      <sz val="8"/>
      <color rgb="FF454545"/>
      <name val="Arial"/>
      <family val="2"/>
    </font>
    <font>
      <u/>
      <sz val="8"/>
      <color rgb="FF0000FF"/>
      <name val="Arial"/>
      <family val="2"/>
    </font>
    <font>
      <b/>
      <u/>
      <sz val="10"/>
      <color theme="1"/>
      <name val="Tahoma"/>
      <family val="2"/>
    </font>
    <font>
      <u/>
      <sz val="10"/>
      <color theme="1"/>
      <name val="Tahoma"/>
      <family val="2"/>
    </font>
    <font>
      <b/>
      <sz val="10"/>
      <color theme="1"/>
      <name val="Tahoma"/>
      <family val="2"/>
    </font>
    <font>
      <sz val="10"/>
      <color rgb="FF000000"/>
      <name val="Tahoma"/>
      <family val="2"/>
    </font>
    <font>
      <sz val="10"/>
      <color theme="1"/>
      <name val="Arial"/>
      <family val="2"/>
    </font>
    <font>
      <b/>
      <sz val="10"/>
      <name val="Tahoma"/>
      <family val="2"/>
    </font>
    <font>
      <sz val="10"/>
      <name val="Tahoma"/>
      <family val="2"/>
    </font>
    <font>
      <b/>
      <sz val="18"/>
      <color theme="1"/>
      <name val="Tahoma"/>
      <family val="2"/>
    </font>
    <font>
      <b/>
      <sz val="9"/>
      <color indexed="81"/>
      <name val="Tahoma"/>
      <family val="2"/>
    </font>
    <font>
      <sz val="9"/>
      <color indexed="81"/>
      <name val="Tahoma"/>
      <family val="2"/>
    </font>
    <font>
      <b/>
      <sz val="10"/>
      <color indexed="10"/>
      <name val="Arial"/>
      <family val="2"/>
    </font>
    <font>
      <sz val="12"/>
      <color theme="1"/>
      <name val="Calibri"/>
      <family val="2"/>
      <scheme val="minor"/>
    </font>
    <font>
      <b/>
      <sz val="12"/>
      <name val="Arial"/>
      <family val="2"/>
    </font>
    <font>
      <b/>
      <sz val="18"/>
      <name val="Arial"/>
      <family val="2"/>
    </font>
    <font>
      <sz val="12"/>
      <name val="Calibri"/>
      <family val="2"/>
    </font>
    <font>
      <sz val="11"/>
      <name val="Tahoma"/>
      <family val="2"/>
    </font>
    <font>
      <sz val="10"/>
      <color theme="1"/>
      <name val="Calibri"/>
      <family val="2"/>
      <scheme val="minor"/>
    </font>
    <font>
      <b/>
      <sz val="10"/>
      <color rgb="FF545454"/>
      <name val="Arial"/>
      <family val="2"/>
    </font>
    <font>
      <b/>
      <sz val="10"/>
      <color rgb="FF323232"/>
      <name val="Arial"/>
      <family val="2"/>
    </font>
    <font>
      <b/>
      <sz val="10"/>
      <color rgb="FFFFFFFF"/>
      <name val="Arial"/>
      <family val="2"/>
    </font>
    <font>
      <b/>
      <sz val="10"/>
      <color rgb="FF31455E"/>
      <name val="Arial"/>
      <family val="2"/>
    </font>
    <font>
      <sz val="10"/>
      <color rgb="FF444444"/>
      <name val="Arial"/>
      <family val="2"/>
    </font>
    <font>
      <u/>
      <sz val="10"/>
      <color rgb="FF0000FF"/>
      <name val="Arial"/>
      <family val="2"/>
    </font>
    <font>
      <sz val="10"/>
      <color rgb="FF0000FF"/>
      <name val="Arial"/>
      <family val="2"/>
    </font>
    <font>
      <b/>
      <u/>
      <sz val="10"/>
      <name val="Tahoma"/>
      <family val="2"/>
    </font>
    <font>
      <sz val="8"/>
      <name val="Calibri"/>
      <family val="2"/>
      <scheme val="minor"/>
    </font>
    <font>
      <b/>
      <u/>
      <sz val="14"/>
      <name val="Times New Roman"/>
      <family val="1"/>
    </font>
    <font>
      <b/>
      <u/>
      <sz val="11"/>
      <color theme="1"/>
      <name val="Calibri"/>
      <family val="2"/>
      <scheme val="minor"/>
    </font>
    <font>
      <i/>
      <sz val="10"/>
      <name val="Times New Roman"/>
      <family val="1"/>
    </font>
    <font>
      <sz val="10"/>
      <color theme="1"/>
      <name val="Times New Roman"/>
      <family val="1"/>
    </font>
    <font>
      <u/>
      <sz val="10"/>
      <color theme="1"/>
      <name val="Times New Roman"/>
      <family val="1"/>
    </font>
    <font>
      <u/>
      <vertAlign val="superscript"/>
      <sz val="10"/>
      <name val="Times New Roman"/>
      <family val="1"/>
    </font>
    <font>
      <b/>
      <i/>
      <sz val="10"/>
      <name val="Times New Roman"/>
      <family val="1"/>
    </font>
  </fonts>
  <fills count="31">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10"/>
        <bgColor indexed="64"/>
      </patternFill>
    </fill>
    <fill>
      <patternFill patternType="solid">
        <fgColor indexed="44"/>
        <bgColor indexed="64"/>
      </patternFill>
    </fill>
    <fill>
      <patternFill patternType="solid">
        <fgColor indexed="17"/>
        <bgColor indexed="64"/>
      </patternFill>
    </fill>
    <fill>
      <patternFill patternType="solid">
        <fgColor rgb="FFFFFF00"/>
        <bgColor indexed="64"/>
      </patternFill>
    </fill>
    <fill>
      <patternFill patternType="solid">
        <fgColor theme="1"/>
        <bgColor indexed="64"/>
      </patternFill>
    </fill>
    <fill>
      <patternFill patternType="solid">
        <fgColor theme="2" tint="-0.249977111117893"/>
        <bgColor indexed="64"/>
      </patternFill>
    </fill>
    <fill>
      <patternFill patternType="solid">
        <fgColor rgb="FFFFC000"/>
        <bgColor indexed="64"/>
      </patternFill>
    </fill>
    <fill>
      <patternFill patternType="solid">
        <fgColor indexed="9"/>
        <bgColor indexed="64"/>
      </patternFill>
    </fill>
    <fill>
      <patternFill patternType="solid">
        <fgColor rgb="FFEC4ECE"/>
        <bgColor indexed="64"/>
      </patternFill>
    </fill>
    <fill>
      <patternFill patternType="solid">
        <fgColor theme="0" tint="-0.14999847407452621"/>
        <bgColor indexed="64"/>
      </patternFill>
    </fill>
    <fill>
      <patternFill patternType="solid">
        <fgColor rgb="FFF2F2F2"/>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indexed="13"/>
        <bgColor indexed="64"/>
      </patternFill>
    </fill>
    <fill>
      <patternFill patternType="solid">
        <fgColor rgb="FFE7E5E5"/>
      </patternFill>
    </fill>
    <fill>
      <patternFill patternType="solid">
        <fgColor rgb="FF5F91CB"/>
      </patternFill>
    </fill>
    <fill>
      <patternFill patternType="solid">
        <fgColor rgb="FF33CC33"/>
      </patternFill>
    </fill>
    <fill>
      <patternFill patternType="solid">
        <fgColor rgb="FFBDDAF3"/>
      </patternFill>
    </fill>
    <fill>
      <patternFill patternType="solid">
        <fgColor rgb="FF99FF99"/>
      </patternFill>
    </fill>
    <fill>
      <patternFill patternType="solid">
        <fgColor rgb="FF9AFF9A"/>
      </patternFill>
    </fill>
    <fill>
      <patternFill patternType="solid">
        <fgColor rgb="FFF1F1F1"/>
      </patternFill>
    </fill>
    <fill>
      <patternFill patternType="solid">
        <fgColor rgb="FF92D05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bottom/>
      <diagonal/>
    </border>
    <border>
      <left/>
      <right/>
      <top/>
      <bottom style="medium">
        <color rgb="FF666666"/>
      </bottom>
      <diagonal/>
    </border>
    <border>
      <left style="medium">
        <color rgb="FFC0C0C0"/>
      </left>
      <right style="medium">
        <color rgb="FFC0C0C0"/>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DDDDDD"/>
      </left>
      <right style="medium">
        <color rgb="FFC0C0C0"/>
      </right>
      <top style="medium">
        <color rgb="FFC0C0C0"/>
      </top>
      <bottom style="medium">
        <color rgb="FFC0C0C0"/>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DDDDDD"/>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diagonal/>
    </border>
    <border>
      <left/>
      <right style="medium">
        <color rgb="FFCCCCCC"/>
      </right>
      <top/>
      <bottom/>
      <diagonal/>
    </border>
    <border>
      <left style="medium">
        <color rgb="FFDDDDDD"/>
      </left>
      <right style="medium">
        <color rgb="FFCCCCCC"/>
      </right>
      <top/>
      <bottom/>
      <diagonal/>
    </border>
    <border>
      <left style="medium">
        <color rgb="FFCCCCCC"/>
      </left>
      <right style="medium">
        <color rgb="FFCCCCCC"/>
      </right>
      <top/>
      <bottom/>
      <diagonal/>
    </border>
    <border>
      <left style="medium">
        <color rgb="FFE2E2E2"/>
      </left>
      <right style="medium">
        <color rgb="FFE2E2E2"/>
      </right>
      <top style="medium">
        <color rgb="FFE2E2E2"/>
      </top>
      <bottom style="medium">
        <color rgb="FFE2E2E2"/>
      </bottom>
      <diagonal/>
    </border>
    <border>
      <left style="medium">
        <color rgb="FFE2E2E2"/>
      </left>
      <right/>
      <top style="medium">
        <color rgb="FFE2E2E2"/>
      </top>
      <bottom style="medium">
        <color rgb="FFE2E2E2"/>
      </bottom>
      <diagonal/>
    </border>
    <border>
      <left/>
      <right style="medium">
        <color rgb="FFE2E2E2"/>
      </right>
      <top style="medium">
        <color rgb="FFE2E2E2"/>
      </top>
      <bottom style="medium">
        <color rgb="FFE2E2E2"/>
      </bottom>
      <diagonal/>
    </border>
    <border>
      <left style="medium">
        <color rgb="FFDDDDDD"/>
      </left>
      <right style="medium">
        <color rgb="FFE2E2E2"/>
      </right>
      <top style="medium">
        <color rgb="FFE2E2E2"/>
      </top>
      <bottom style="medium">
        <color rgb="FFE2E2E2"/>
      </bottom>
      <diagonal/>
    </border>
    <border>
      <left style="medium">
        <color rgb="FFE2E2E2"/>
      </left>
      <right style="medium">
        <color rgb="FFE2E2E2"/>
      </right>
      <top/>
      <bottom style="medium">
        <color rgb="FFE2E2E2"/>
      </bottom>
      <diagonal/>
    </border>
    <border>
      <left style="medium">
        <color rgb="FFE2E2E2"/>
      </left>
      <right/>
      <top/>
      <bottom style="medium">
        <color rgb="FFE2E2E2"/>
      </bottom>
      <diagonal/>
    </border>
    <border>
      <left/>
      <right style="medium">
        <color rgb="FFE2E2E2"/>
      </right>
      <top/>
      <bottom style="medium">
        <color rgb="FFE2E2E2"/>
      </bottom>
      <diagonal/>
    </border>
    <border>
      <left style="medium">
        <color rgb="FFDDDDDD"/>
      </left>
      <right style="medium">
        <color rgb="FFE2E2E2"/>
      </right>
      <top/>
      <bottom style="medium">
        <color rgb="FFE2E2E2"/>
      </bottom>
      <diagonal/>
    </border>
    <border>
      <left style="thin">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0C0C0"/>
      </left>
      <right/>
      <top style="thin">
        <color rgb="FF656565"/>
      </top>
      <bottom style="thin">
        <color rgb="FFC0C0C0"/>
      </bottom>
      <diagonal/>
    </border>
    <border>
      <left/>
      <right style="thin">
        <color rgb="FFC0C0C0"/>
      </right>
      <top style="thin">
        <color rgb="FF656565"/>
      </top>
      <bottom style="thin">
        <color rgb="FFC0C0C0"/>
      </bottom>
      <diagonal/>
    </border>
    <border>
      <left/>
      <right/>
      <top style="thin">
        <color rgb="FF656565"/>
      </top>
      <bottom style="thin">
        <color rgb="FFC0C0C0"/>
      </bottom>
      <diagonal/>
    </border>
    <border>
      <left style="thin">
        <color rgb="FFCCCCCC"/>
      </left>
      <right/>
      <top style="thin">
        <color rgb="FFC0C0C0"/>
      </top>
      <bottom style="thin">
        <color rgb="FFCCCCCC"/>
      </bottom>
      <diagonal/>
    </border>
    <border>
      <left/>
      <right/>
      <top style="thin">
        <color rgb="FFC0C0C0"/>
      </top>
      <bottom style="thin">
        <color rgb="FFCCCCCC"/>
      </bottom>
      <diagonal/>
    </border>
    <border>
      <left/>
      <right style="thin">
        <color rgb="FFCCCCCC"/>
      </right>
      <top style="thin">
        <color rgb="FFC0C0C0"/>
      </top>
      <bottom style="thin">
        <color rgb="FFCCCCCC"/>
      </bottom>
      <diagonal/>
    </border>
    <border>
      <left style="thin">
        <color rgb="FFCCCCCC"/>
      </left>
      <right/>
      <top style="thin">
        <color rgb="FFCCCCCC"/>
      </top>
      <bottom style="thin">
        <color rgb="FFE2E2E2"/>
      </bottom>
      <diagonal/>
    </border>
    <border>
      <left/>
      <right/>
      <top style="thin">
        <color rgb="FFCCCCCC"/>
      </top>
      <bottom style="thin">
        <color rgb="FFE2E2E2"/>
      </bottom>
      <diagonal/>
    </border>
    <border>
      <left/>
      <right style="thin">
        <color rgb="FFCCCCCC"/>
      </right>
      <top style="thin">
        <color rgb="FFCCCCCC"/>
      </top>
      <bottom style="thin">
        <color rgb="FFE2E2E2"/>
      </bottom>
      <diagonal/>
    </border>
    <border>
      <left style="thin">
        <color rgb="FFE2E2E2"/>
      </left>
      <right/>
      <top style="thin">
        <color rgb="FFE2E2E2"/>
      </top>
      <bottom style="thin">
        <color rgb="FFE2E2E2"/>
      </bottom>
      <diagonal/>
    </border>
    <border>
      <left/>
      <right style="thin">
        <color rgb="FFE2E2E2"/>
      </right>
      <top style="thin">
        <color rgb="FFE2E2E2"/>
      </top>
      <bottom style="thin">
        <color rgb="FFE2E2E2"/>
      </bottom>
      <diagonal/>
    </border>
    <border>
      <left/>
      <right style="thin">
        <color rgb="FFDDDDDD"/>
      </right>
      <top style="thin">
        <color rgb="FFE2E2E2"/>
      </top>
      <bottom style="thin">
        <color rgb="FFE2E2E2"/>
      </bottom>
      <diagonal/>
    </border>
    <border>
      <left style="thin">
        <color rgb="FFDDDDDD"/>
      </left>
      <right/>
      <top style="thin">
        <color rgb="FFE2E2E2"/>
      </top>
      <bottom style="thin">
        <color rgb="FFE2E2E2"/>
      </bottom>
      <diagonal/>
    </border>
    <border>
      <left/>
      <right/>
      <top style="thin">
        <color rgb="FFE2E2E2"/>
      </top>
      <bottom style="thin">
        <color rgb="FFE2E2E2"/>
      </bottom>
      <diagonal/>
    </border>
    <border>
      <left style="thin">
        <color rgb="FFCCCCCC"/>
      </left>
      <right/>
      <top style="thin">
        <color rgb="FFE2E2E2"/>
      </top>
      <bottom/>
      <diagonal/>
    </border>
    <border>
      <left/>
      <right/>
      <top style="thin">
        <color rgb="FFE2E2E2"/>
      </top>
      <bottom/>
      <diagonal/>
    </border>
    <border>
      <left/>
      <right style="thin">
        <color rgb="FFCCCCCC"/>
      </right>
      <top style="thin">
        <color rgb="FFE2E2E2"/>
      </top>
      <bottom/>
      <diagonal/>
    </border>
    <border>
      <left style="thin">
        <color rgb="FFCCCCCC"/>
      </left>
      <right/>
      <top style="thin">
        <color rgb="FFE2E2E2"/>
      </top>
      <bottom style="thin">
        <color rgb="FFE2E2E2"/>
      </bottom>
      <diagonal/>
    </border>
    <border>
      <left/>
      <right style="thin">
        <color rgb="FFCCCCCC"/>
      </right>
      <top style="thin">
        <color rgb="FFE2E2E2"/>
      </top>
      <bottom style="thin">
        <color rgb="FFE2E2E2"/>
      </bottom>
      <diagonal/>
    </border>
    <border>
      <left style="thin">
        <color rgb="FFE2E2E2"/>
      </left>
      <right/>
      <top/>
      <bottom style="thin">
        <color rgb="FFE2E2E2"/>
      </bottom>
      <diagonal/>
    </border>
    <border>
      <left/>
      <right style="thin">
        <color rgb="FFE2E2E2"/>
      </right>
      <top/>
      <bottom style="thin">
        <color rgb="FFE2E2E2"/>
      </bottom>
      <diagonal/>
    </border>
    <border>
      <left/>
      <right style="thin">
        <color rgb="FFDDDDDD"/>
      </right>
      <top/>
      <bottom style="thin">
        <color rgb="FFE2E2E2"/>
      </bottom>
      <diagonal/>
    </border>
    <border>
      <left style="thin">
        <color rgb="FFDDDDDD"/>
      </left>
      <right/>
      <top/>
      <bottom style="thin">
        <color rgb="FFE2E2E2"/>
      </bottom>
      <diagonal/>
    </border>
  </borders>
  <cellStyleXfs count="17">
    <xf numFmtId="0" fontId="0" fillId="0" borderId="0"/>
    <xf numFmtId="0" fontId="1" fillId="0" borderId="0"/>
    <xf numFmtId="0" fontId="1" fillId="0" borderId="0"/>
    <xf numFmtId="0" fontId="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26" fillId="0" borderId="0" applyFont="0" applyFill="0" applyBorder="0" applyAlignment="0" applyProtection="0"/>
    <xf numFmtId="0" fontId="36" fillId="0" borderId="0"/>
    <xf numFmtId="9" fontId="36" fillId="0" borderId="0" applyFont="0" applyFill="0" applyBorder="0" applyAlignment="0" applyProtection="0"/>
    <xf numFmtId="43" fontId="36" fillId="0" borderId="0" applyFont="0" applyFill="0" applyBorder="0" applyAlignment="0" applyProtection="0"/>
    <xf numFmtId="0" fontId="36" fillId="0" borderId="0"/>
    <xf numFmtId="0" fontId="36" fillId="0" borderId="0"/>
    <xf numFmtId="9" fontId="26" fillId="0" borderId="0" applyFont="0" applyFill="0" applyBorder="0" applyAlignment="0" applyProtection="0"/>
  </cellStyleXfs>
  <cellXfs count="684">
    <xf numFmtId="0" fontId="0" fillId="0" borderId="0" xfId="0"/>
    <xf numFmtId="0" fontId="1" fillId="0" borderId="0" xfId="1" applyAlignment="1">
      <alignment horizontal="right"/>
    </xf>
    <xf numFmtId="0" fontId="1" fillId="0" borderId="0" xfId="1"/>
    <xf numFmtId="0" fontId="1" fillId="2" borderId="0" xfId="1" applyFill="1"/>
    <xf numFmtId="0" fontId="1" fillId="0" borderId="1" xfId="1" applyBorder="1"/>
    <xf numFmtId="0" fontId="1" fillId="2" borderId="1" xfId="1" applyFill="1" applyBorder="1"/>
    <xf numFmtId="0" fontId="1" fillId="0" borderId="0" xfId="1" applyAlignment="1">
      <alignment horizontal="right" wrapText="1"/>
    </xf>
    <xf numFmtId="49" fontId="2" fillId="0" borderId="1" xfId="1" applyNumberFormat="1" applyFont="1" applyBorder="1" applyAlignment="1">
      <alignment horizontal="center" wrapText="1"/>
    </xf>
    <xf numFmtId="0" fontId="2" fillId="0" borderId="1" xfId="1" applyFont="1" applyBorder="1" applyAlignment="1">
      <alignment wrapText="1"/>
    </xf>
    <xf numFmtId="1" fontId="4" fillId="0" borderId="1" xfId="1" applyNumberFormat="1" applyFont="1" applyBorder="1" applyAlignment="1">
      <alignment horizontal="center" wrapText="1"/>
    </xf>
    <xf numFmtId="0" fontId="4" fillId="0" borderId="1" xfId="1" applyFont="1" applyBorder="1" applyAlignment="1">
      <alignment horizontal="center" wrapText="1"/>
    </xf>
    <xf numFmtId="0" fontId="1" fillId="0" borderId="0" xfId="1" applyAlignment="1">
      <alignment wrapText="1"/>
    </xf>
    <xf numFmtId="164" fontId="1" fillId="0" borderId="5" xfId="4" applyNumberFormat="1" applyFont="1" applyBorder="1"/>
    <xf numFmtId="0" fontId="1" fillId="0" borderId="1" xfId="1" applyBorder="1" applyAlignment="1">
      <alignment horizontal="left"/>
    </xf>
    <xf numFmtId="164" fontId="1" fillId="0" borderId="10" xfId="4" applyNumberFormat="1" applyFont="1" applyBorder="1"/>
    <xf numFmtId="164" fontId="1" fillId="0" borderId="8" xfId="4" applyNumberFormat="1" applyFont="1" applyFill="1" applyBorder="1"/>
    <xf numFmtId="164" fontId="1" fillId="5" borderId="4" xfId="4" applyNumberFormat="1" applyFont="1" applyFill="1" applyBorder="1"/>
    <xf numFmtId="0" fontId="1" fillId="0" borderId="1" xfId="1" applyBorder="1" applyAlignment="1">
      <alignment horizontal="center"/>
    </xf>
    <xf numFmtId="164" fontId="1" fillId="0" borderId="5" xfId="4" applyNumberFormat="1" applyFont="1" applyFill="1" applyBorder="1"/>
    <xf numFmtId="164" fontId="1" fillId="0" borderId="13" xfId="4" applyNumberFormat="1" applyFont="1" applyFill="1" applyBorder="1"/>
    <xf numFmtId="164" fontId="1" fillId="0" borderId="1" xfId="4" applyNumberFormat="1" applyFont="1" applyFill="1" applyBorder="1"/>
    <xf numFmtId="164" fontId="1" fillId="5" borderId="12" xfId="4" applyNumberFormat="1" applyFont="1" applyFill="1" applyBorder="1"/>
    <xf numFmtId="164" fontId="1" fillId="5" borderId="9" xfId="4" applyNumberFormat="1" applyFont="1" applyFill="1" applyBorder="1"/>
    <xf numFmtId="164" fontId="1" fillId="0" borderId="1" xfId="4" applyNumberFormat="1" applyFont="1" applyBorder="1"/>
    <xf numFmtId="164" fontId="1" fillId="0" borderId="6" xfId="4" applyNumberFormat="1" applyFont="1" applyBorder="1"/>
    <xf numFmtId="165" fontId="1" fillId="0" borderId="5" xfId="4" applyNumberFormat="1" applyFont="1" applyFill="1" applyBorder="1"/>
    <xf numFmtId="164" fontId="1" fillId="0" borderId="18" xfId="4" applyNumberFormat="1" applyFont="1" applyBorder="1"/>
    <xf numFmtId="164" fontId="1" fillId="0" borderId="10" xfId="4" applyNumberFormat="1" applyFont="1" applyFill="1" applyBorder="1"/>
    <xf numFmtId="165" fontId="1" fillId="0" borderId="10" xfId="4" applyNumberFormat="1" applyFont="1" applyFill="1" applyBorder="1"/>
    <xf numFmtId="164" fontId="1" fillId="0" borderId="8" xfId="4" applyNumberFormat="1" applyFont="1" applyBorder="1"/>
    <xf numFmtId="165" fontId="1" fillId="5" borderId="4" xfId="4" applyNumberFormat="1" applyFont="1" applyFill="1" applyBorder="1"/>
    <xf numFmtId="164" fontId="1" fillId="0" borderId="20" xfId="4" applyNumberFormat="1" applyFont="1" applyBorder="1"/>
    <xf numFmtId="164" fontId="1" fillId="0" borderId="0" xfId="4" applyNumberFormat="1" applyFont="1"/>
    <xf numFmtId="164" fontId="1" fillId="0" borderId="0" xfId="1" applyNumberFormat="1"/>
    <xf numFmtId="164" fontId="5" fillId="6" borderId="0" xfId="1" applyNumberFormat="1" applyFont="1" applyFill="1"/>
    <xf numFmtId="1" fontId="1" fillId="0" borderId="0" xfId="1" applyNumberFormat="1"/>
    <xf numFmtId="164" fontId="7" fillId="2" borderId="0" xfId="4" applyNumberFormat="1" applyFont="1" applyFill="1"/>
    <xf numFmtId="166" fontId="1" fillId="0" borderId="0" xfId="1" applyNumberFormat="1"/>
    <xf numFmtId="167" fontId="8" fillId="0" borderId="0" xfId="1" applyNumberFormat="1" applyFont="1"/>
    <xf numFmtId="10" fontId="2" fillId="0" borderId="0" xfId="5" applyNumberFormat="1" applyFont="1" applyAlignment="1">
      <alignment horizontal="center"/>
    </xf>
    <xf numFmtId="0" fontId="9" fillId="0" borderId="0" xfId="1" applyFont="1" applyAlignment="1">
      <alignment horizontal="right"/>
    </xf>
    <xf numFmtId="10" fontId="9" fillId="0" borderId="0" xfId="5" applyNumberFormat="1" applyFont="1" applyAlignment="1">
      <alignment horizontal="center"/>
    </xf>
    <xf numFmtId="0" fontId="10" fillId="0" borderId="0" xfId="3" applyFont="1" applyAlignment="1">
      <alignment horizontal="center"/>
    </xf>
    <xf numFmtId="0" fontId="8" fillId="0" borderId="0" xfId="3" applyFont="1"/>
    <xf numFmtId="42" fontId="8" fillId="0" borderId="0" xfId="3" applyNumberFormat="1" applyFont="1"/>
    <xf numFmtId="41" fontId="8" fillId="0" borderId="0" xfId="3" applyNumberFormat="1" applyFont="1"/>
    <xf numFmtId="168" fontId="8" fillId="0" borderId="0" xfId="3" applyNumberFormat="1" applyFont="1"/>
    <xf numFmtId="168" fontId="1" fillId="0" borderId="0" xfId="1" applyNumberFormat="1"/>
    <xf numFmtId="0" fontId="2" fillId="0" borderId="0" xfId="1" applyFont="1"/>
    <xf numFmtId="49" fontId="1" fillId="0" borderId="1" xfId="1" applyNumberFormat="1" applyBorder="1" applyAlignment="1">
      <alignment horizontal="center" wrapText="1"/>
    </xf>
    <xf numFmtId="0" fontId="6" fillId="8" borderId="0" xfId="1" applyFont="1" applyFill="1"/>
    <xf numFmtId="9" fontId="2" fillId="0" borderId="0" xfId="5" applyFont="1" applyAlignment="1">
      <alignment horizontal="center"/>
    </xf>
    <xf numFmtId="49" fontId="4" fillId="0" borderId="1" xfId="1" applyNumberFormat="1" applyFont="1" applyBorder="1" applyAlignment="1">
      <alignment horizontal="center" wrapText="1"/>
    </xf>
    <xf numFmtId="49" fontId="4" fillId="0" borderId="1" xfId="6" applyNumberFormat="1" applyFont="1" applyBorder="1" applyAlignment="1">
      <alignment horizontal="center" wrapText="1"/>
    </xf>
    <xf numFmtId="0" fontId="4" fillId="0" borderId="1" xfId="6" applyFont="1" applyBorder="1" applyAlignment="1">
      <alignment wrapText="1"/>
    </xf>
    <xf numFmtId="0" fontId="1" fillId="4" borderId="0" xfId="1" applyFill="1" applyAlignment="1">
      <alignment horizontal="right" wrapText="1"/>
    </xf>
    <xf numFmtId="0" fontId="1" fillId="0" borderId="1" xfId="6" applyBorder="1" applyAlignment="1">
      <alignment horizontal="left"/>
    </xf>
    <xf numFmtId="0" fontId="1" fillId="0" borderId="1" xfId="6" applyBorder="1"/>
    <xf numFmtId="164" fontId="1" fillId="0" borderId="1" xfId="4" applyNumberFormat="1" applyFont="1" applyFill="1" applyBorder="1" applyAlignment="1"/>
    <xf numFmtId="164" fontId="1" fillId="0" borderId="9" xfId="4" applyNumberFormat="1" applyFont="1" applyFill="1" applyBorder="1"/>
    <xf numFmtId="0" fontId="1" fillId="7" borderId="0" xfId="1" applyFill="1"/>
    <xf numFmtId="164" fontId="1" fillId="0" borderId="24" xfId="4" applyNumberFormat="1" applyFont="1" applyFill="1" applyBorder="1"/>
    <xf numFmtId="164" fontId="1" fillId="0" borderId="24" xfId="4" applyNumberFormat="1" applyFont="1" applyFill="1" applyBorder="1" applyAlignment="1"/>
    <xf numFmtId="164" fontId="1" fillId="0" borderId="14" xfId="4" applyNumberFormat="1" applyFont="1" applyFill="1" applyBorder="1" applyAlignment="1"/>
    <xf numFmtId="0" fontId="1" fillId="9" borderId="0" xfId="1" applyFill="1" applyAlignment="1">
      <alignment horizontal="right"/>
    </xf>
    <xf numFmtId="0" fontId="1" fillId="9" borderId="0" xfId="1" applyFill="1"/>
    <xf numFmtId="0" fontId="1" fillId="10" borderId="0" xfId="1" applyFill="1"/>
    <xf numFmtId="0" fontId="3" fillId="0" borderId="0" xfId="3"/>
    <xf numFmtId="0" fontId="2" fillId="0" borderId="0" xfId="3" applyFont="1" applyAlignment="1">
      <alignment horizontal="center"/>
    </xf>
    <xf numFmtId="0" fontId="4" fillId="13" borderId="1" xfId="3" applyFont="1" applyFill="1" applyBorder="1" applyAlignment="1">
      <alignment horizontal="center" wrapText="1"/>
    </xf>
    <xf numFmtId="0" fontId="4" fillId="0" borderId="1" xfId="3" applyFont="1" applyBorder="1" applyAlignment="1">
      <alignment horizontal="center" wrapText="1"/>
    </xf>
    <xf numFmtId="0" fontId="4" fillId="0" borderId="0" xfId="3" applyFont="1" applyAlignment="1">
      <alignment vertical="top" wrapText="1"/>
    </xf>
    <xf numFmtId="0" fontId="4" fillId="0" borderId="0" xfId="3" applyFont="1" applyAlignment="1">
      <alignment horizontal="center" vertical="top" wrapText="1"/>
    </xf>
    <xf numFmtId="41" fontId="11" fillId="0" borderId="10" xfId="3" applyNumberFormat="1" applyFont="1" applyBorder="1" applyAlignment="1">
      <alignment horizontal="center"/>
    </xf>
    <xf numFmtId="41" fontId="11" fillId="0" borderId="8" xfId="3" applyNumberFormat="1" applyFont="1" applyBorder="1" applyAlignment="1">
      <alignment horizontal="center"/>
    </xf>
    <xf numFmtId="0" fontId="11" fillId="0" borderId="0" xfId="3" applyFont="1" applyAlignment="1">
      <alignment horizontal="left" vertical="top" wrapText="1" indent="1"/>
    </xf>
    <xf numFmtId="0" fontId="15" fillId="0" borderId="0" xfId="3" applyFont="1" applyAlignment="1">
      <alignment horizontal="left" vertical="top" wrapText="1" indent="1"/>
    </xf>
    <xf numFmtId="0" fontId="14" fillId="0" borderId="0" xfId="3" applyFont="1" applyAlignment="1">
      <alignment horizontal="center" vertical="top" wrapText="1"/>
    </xf>
    <xf numFmtId="41" fontId="15" fillId="0" borderId="10" xfId="3" applyNumberFormat="1" applyFont="1" applyBorder="1" applyAlignment="1">
      <alignment horizontal="center"/>
    </xf>
    <xf numFmtId="41" fontId="15" fillId="0" borderId="8" xfId="3" applyNumberFormat="1" applyFont="1" applyBorder="1" applyAlignment="1">
      <alignment horizontal="center"/>
    </xf>
    <xf numFmtId="0" fontId="11" fillId="2" borderId="0" xfId="3" applyFont="1" applyFill="1" applyAlignment="1">
      <alignment horizontal="left" vertical="top" wrapText="1" indent="1"/>
    </xf>
    <xf numFmtId="0" fontId="4" fillId="2" borderId="0" xfId="3" applyFont="1" applyFill="1" applyAlignment="1">
      <alignment horizontal="center" vertical="top" wrapText="1"/>
    </xf>
    <xf numFmtId="41" fontId="11" fillId="2" borderId="1" xfId="3" applyNumberFormat="1" applyFont="1" applyFill="1" applyBorder="1" applyAlignment="1">
      <alignment horizontal="center"/>
    </xf>
    <xf numFmtId="41" fontId="11" fillId="0" borderId="1" xfId="3" applyNumberFormat="1" applyFont="1" applyBorder="1" applyAlignment="1">
      <alignment horizontal="center"/>
    </xf>
    <xf numFmtId="0" fontId="11" fillId="2" borderId="0" xfId="3" applyFont="1" applyFill="1" applyAlignment="1">
      <alignment vertical="top" wrapText="1"/>
    </xf>
    <xf numFmtId="3" fontId="11" fillId="2" borderId="10" xfId="3" applyNumberFormat="1" applyFont="1" applyFill="1" applyBorder="1" applyAlignment="1">
      <alignment horizontal="center"/>
    </xf>
    <xf numFmtId="3" fontId="16" fillId="2" borderId="10" xfId="3" applyNumberFormat="1" applyFont="1" applyFill="1" applyBorder="1" applyAlignment="1">
      <alignment horizontal="center"/>
    </xf>
    <xf numFmtId="3" fontId="17" fillId="2" borderId="10" xfId="3" applyNumberFormat="1" applyFont="1" applyFill="1" applyBorder="1" applyAlignment="1">
      <alignment horizontal="center"/>
    </xf>
    <xf numFmtId="0" fontId="11" fillId="0" borderId="0" xfId="3" applyFont="1" applyAlignment="1">
      <alignment vertical="top" wrapText="1"/>
    </xf>
    <xf numFmtId="3" fontId="11" fillId="0" borderId="10" xfId="3" applyNumberFormat="1" applyFont="1" applyBorder="1" applyAlignment="1">
      <alignment horizontal="center"/>
    </xf>
    <xf numFmtId="3" fontId="11" fillId="0" borderId="8" xfId="3" applyNumberFormat="1" applyFont="1" applyBorder="1" applyAlignment="1">
      <alignment horizontal="center"/>
    </xf>
    <xf numFmtId="0" fontId="4" fillId="2" borderId="0" xfId="3" applyFont="1" applyFill="1" applyAlignment="1">
      <alignment vertical="top" wrapText="1"/>
    </xf>
    <xf numFmtId="3" fontId="17" fillId="2" borderId="8" xfId="3" applyNumberFormat="1" applyFont="1" applyFill="1" applyBorder="1" applyAlignment="1">
      <alignment horizontal="center"/>
    </xf>
    <xf numFmtId="3" fontId="11" fillId="2" borderId="8" xfId="3" applyNumberFormat="1" applyFont="1" applyFill="1" applyBorder="1" applyAlignment="1">
      <alignment horizontal="center"/>
    </xf>
    <xf numFmtId="41" fontId="11" fillId="2" borderId="10" xfId="3" applyNumberFormat="1" applyFont="1" applyFill="1" applyBorder="1" applyAlignment="1">
      <alignment horizontal="center"/>
    </xf>
    <xf numFmtId="41" fontId="11" fillId="2" borderId="8" xfId="3" applyNumberFormat="1" applyFont="1" applyFill="1" applyBorder="1" applyAlignment="1">
      <alignment horizontal="center"/>
    </xf>
    <xf numFmtId="164" fontId="11" fillId="0" borderId="10" xfId="3" applyNumberFormat="1" applyFont="1" applyBorder="1" applyAlignment="1">
      <alignment horizontal="center"/>
    </xf>
    <xf numFmtId="41" fontId="11" fillId="2" borderId="0" xfId="3" applyNumberFormat="1" applyFont="1" applyFill="1" applyAlignment="1">
      <alignment vertical="top" wrapText="1"/>
    </xf>
    <xf numFmtId="0" fontId="11" fillId="0" borderId="0" xfId="3" applyFont="1" applyAlignment="1">
      <alignment horizontal="left" vertical="top" wrapText="1" indent="2"/>
    </xf>
    <xf numFmtId="3" fontId="11" fillId="0" borderId="0" xfId="3" applyNumberFormat="1" applyFont="1" applyAlignment="1">
      <alignment horizontal="center"/>
    </xf>
    <xf numFmtId="3" fontId="16" fillId="0" borderId="0" xfId="3" applyNumberFormat="1" applyFont="1" applyAlignment="1">
      <alignment horizontal="center"/>
    </xf>
    <xf numFmtId="41" fontId="11" fillId="0" borderId="1" xfId="7" applyNumberFormat="1" applyFont="1" applyBorder="1" applyAlignment="1">
      <alignment horizontal="center"/>
    </xf>
    <xf numFmtId="164" fontId="11" fillId="0" borderId="1" xfId="7" applyNumberFormat="1" applyFont="1" applyBorder="1" applyAlignment="1">
      <alignment horizontal="center"/>
    </xf>
    <xf numFmtId="0" fontId="3" fillId="2" borderId="0" xfId="3" applyFill="1"/>
    <xf numFmtId="41" fontId="15" fillId="0" borderId="1" xfId="7" applyNumberFormat="1" applyFont="1" applyBorder="1" applyAlignment="1">
      <alignment horizontal="center"/>
    </xf>
    <xf numFmtId="0" fontId="1" fillId="0" borderId="0" xfId="3" applyFont="1"/>
    <xf numFmtId="170" fontId="11" fillId="0" borderId="10" xfId="3" applyNumberFormat="1" applyFont="1" applyBorder="1" applyAlignment="1">
      <alignment horizontal="center"/>
    </xf>
    <xf numFmtId="0" fontId="6" fillId="0" borderId="1" xfId="1" applyFont="1" applyBorder="1"/>
    <xf numFmtId="0" fontId="6" fillId="0" borderId="2" xfId="1" applyFont="1" applyBorder="1" applyAlignment="1">
      <alignment horizontal="left"/>
    </xf>
    <xf numFmtId="164" fontId="6" fillId="0" borderId="5" xfId="4" applyNumberFormat="1" applyFont="1" applyFill="1" applyBorder="1"/>
    <xf numFmtId="164" fontId="6" fillId="0" borderId="13" xfId="4" applyNumberFormat="1" applyFont="1" applyFill="1" applyBorder="1"/>
    <xf numFmtId="164" fontId="6" fillId="0" borderId="1" xfId="4" applyNumberFormat="1" applyFont="1" applyFill="1" applyBorder="1"/>
    <xf numFmtId="0" fontId="1" fillId="5" borderId="1" xfId="1" applyFill="1" applyBorder="1" applyAlignment="1">
      <alignment horizontal="center"/>
    </xf>
    <xf numFmtId="164" fontId="1" fillId="5" borderId="1" xfId="4" applyNumberFormat="1" applyFont="1" applyFill="1" applyBorder="1"/>
    <xf numFmtId="0" fontId="8" fillId="0" borderId="0" xfId="1" applyFont="1"/>
    <xf numFmtId="0" fontId="18" fillId="0" borderId="0" xfId="1" applyFont="1"/>
    <xf numFmtId="0" fontId="19" fillId="0" borderId="0" xfId="1" applyFont="1"/>
    <xf numFmtId="0" fontId="8" fillId="0" borderId="0" xfId="1" applyFont="1" applyAlignment="1">
      <alignment horizontal="center"/>
    </xf>
    <xf numFmtId="0" fontId="10" fillId="0" borderId="0" xfId="1" applyFont="1" applyAlignment="1">
      <alignment horizontal="center"/>
    </xf>
    <xf numFmtId="42" fontId="8" fillId="0" borderId="0" xfId="1" applyNumberFormat="1" applyFont="1"/>
    <xf numFmtId="41" fontId="8" fillId="0" borderId="0" xfId="1" applyNumberFormat="1" applyFont="1"/>
    <xf numFmtId="41" fontId="20" fillId="0" borderId="0" xfId="1" applyNumberFormat="1" applyFont="1"/>
    <xf numFmtId="42" fontId="21" fillId="0" borderId="0" xfId="1" applyNumberFormat="1" applyFont="1"/>
    <xf numFmtId="167" fontId="8" fillId="0" borderId="0" xfId="9" applyNumberFormat="1" applyFont="1" applyFill="1"/>
    <xf numFmtId="167" fontId="8" fillId="0" borderId="0" xfId="9" applyNumberFormat="1" applyFont="1"/>
    <xf numFmtId="43" fontId="8" fillId="0" borderId="0" xfId="1" applyNumberFormat="1" applyFont="1"/>
    <xf numFmtId="6" fontId="19" fillId="0" borderId="0" xfId="1" quotePrefix="1" applyNumberFormat="1" applyFont="1"/>
    <xf numFmtId="6" fontId="19" fillId="0" borderId="0" xfId="1" quotePrefix="1" applyNumberFormat="1" applyFont="1" applyAlignment="1">
      <alignment horizontal="center"/>
    </xf>
    <xf numFmtId="14" fontId="10" fillId="0" borderId="0" xfId="1" quotePrefix="1" applyNumberFormat="1" applyFont="1" applyAlignment="1">
      <alignment horizontal="center"/>
    </xf>
    <xf numFmtId="0" fontId="8" fillId="11" borderId="0" xfId="1" applyFont="1" applyFill="1"/>
    <xf numFmtId="0" fontId="10" fillId="11" borderId="0" xfId="1" applyFont="1" applyFill="1" applyAlignment="1">
      <alignment horizontal="center"/>
    </xf>
    <xf numFmtId="42" fontId="8" fillId="11" borderId="0" xfId="1" applyNumberFormat="1" applyFont="1" applyFill="1"/>
    <xf numFmtId="41" fontId="8" fillId="11" borderId="0" xfId="1" applyNumberFormat="1" applyFont="1" applyFill="1"/>
    <xf numFmtId="0" fontId="8" fillId="11" borderId="0" xfId="1" applyFont="1" applyFill="1" applyAlignment="1">
      <alignment horizontal="left" indent="1"/>
    </xf>
    <xf numFmtId="41" fontId="20" fillId="11" borderId="0" xfId="1" applyNumberFormat="1" applyFont="1" applyFill="1"/>
    <xf numFmtId="171" fontId="8" fillId="0" borderId="0" xfId="1" applyNumberFormat="1" applyFont="1"/>
    <xf numFmtId="171" fontId="20" fillId="0" borderId="0" xfId="1" applyNumberFormat="1" applyFont="1"/>
    <xf numFmtId="42" fontId="21" fillId="11" borderId="0" xfId="1" applyNumberFormat="1" applyFont="1" applyFill="1"/>
    <xf numFmtId="167" fontId="8" fillId="11" borderId="0" xfId="9" applyNumberFormat="1" applyFont="1" applyFill="1"/>
    <xf numFmtId="44" fontId="8" fillId="0" borderId="0" xfId="1" applyNumberFormat="1" applyFont="1"/>
    <xf numFmtId="0" fontId="22" fillId="0" borderId="0" xfId="1" applyFont="1"/>
    <xf numFmtId="0" fontId="23" fillId="0" borderId="0" xfId="1" applyFont="1" applyAlignment="1">
      <alignment horizontal="center"/>
    </xf>
    <xf numFmtId="42" fontId="22" fillId="0" borderId="0" xfId="1" applyNumberFormat="1" applyFont="1"/>
    <xf numFmtId="41" fontId="22" fillId="0" borderId="0" xfId="1" applyNumberFormat="1" applyFont="1"/>
    <xf numFmtId="0" fontId="22" fillId="0" borderId="0" xfId="1" applyFont="1" applyAlignment="1">
      <alignment horizontal="left" indent="1"/>
    </xf>
    <xf numFmtId="41" fontId="24" fillId="0" borderId="0" xfId="1" applyNumberFormat="1" applyFont="1"/>
    <xf numFmtId="0" fontId="22" fillId="11" borderId="0" xfId="1" applyFont="1" applyFill="1"/>
    <xf numFmtId="42" fontId="25" fillId="0" borderId="0" xfId="1" applyNumberFormat="1" applyFont="1"/>
    <xf numFmtId="0" fontId="8" fillId="0" borderId="0" xfId="1" applyFont="1" applyAlignment="1">
      <alignment horizontal="left" indent="1"/>
    </xf>
    <xf numFmtId="0" fontId="22" fillId="0" borderId="0" xfId="1" applyFont="1" applyAlignment="1">
      <alignment horizontal="center"/>
    </xf>
    <xf numFmtId="14" fontId="23" fillId="0" borderId="0" xfId="1" quotePrefix="1" applyNumberFormat="1" applyFont="1" applyAlignment="1">
      <alignment horizontal="center"/>
    </xf>
    <xf numFmtId="42" fontId="22" fillId="0" borderId="0" xfId="1" quotePrefix="1" applyNumberFormat="1" applyFont="1"/>
    <xf numFmtId="167" fontId="22" fillId="0" borderId="0" xfId="9" applyNumberFormat="1" applyFont="1"/>
    <xf numFmtId="42" fontId="24" fillId="0" borderId="0" xfId="1" quotePrefix="1" applyNumberFormat="1" applyFont="1"/>
    <xf numFmtId="0" fontId="28" fillId="0" borderId="0" xfId="0" applyFont="1" applyAlignment="1">
      <alignment horizontal="center"/>
    </xf>
    <xf numFmtId="0" fontId="0" fillId="15" borderId="0" xfId="0" applyFill="1"/>
    <xf numFmtId="0" fontId="2" fillId="0" borderId="0" xfId="0" applyFont="1" applyAlignment="1">
      <alignment horizontal="center"/>
    </xf>
    <xf numFmtId="0" fontId="4" fillId="16" borderId="1" xfId="0" applyFont="1" applyFill="1" applyBorder="1" applyAlignment="1">
      <alignment horizontal="center" wrapText="1"/>
    </xf>
    <xf numFmtId="0" fontId="4" fillId="0" borderId="1" xfId="0" applyFont="1" applyBorder="1" applyAlignment="1">
      <alignment horizontal="center" wrapText="1"/>
    </xf>
    <xf numFmtId="0" fontId="4" fillId="0" borderId="27" xfId="0" applyFont="1" applyBorder="1" applyAlignment="1">
      <alignment horizontal="center" wrapText="1"/>
    </xf>
    <xf numFmtId="0" fontId="4" fillId="0" borderId="0" xfId="0" applyFont="1" applyAlignment="1">
      <alignment vertical="top" wrapText="1"/>
    </xf>
    <xf numFmtId="0" fontId="4" fillId="0" borderId="0" xfId="0" applyFont="1" applyAlignment="1">
      <alignment horizontal="center" vertical="top" wrapText="1"/>
    </xf>
    <xf numFmtId="41" fontId="11" fillId="0" borderId="10" xfId="0" applyNumberFormat="1" applyFont="1" applyBorder="1" applyAlignment="1">
      <alignment horizontal="center"/>
    </xf>
    <xf numFmtId="41" fontId="11" fillId="0" borderId="8" xfId="0" applyNumberFormat="1" applyFont="1" applyBorder="1" applyAlignment="1">
      <alignment horizontal="center"/>
    </xf>
    <xf numFmtId="0" fontId="11" fillId="0" borderId="0" xfId="0" applyFont="1" applyAlignment="1">
      <alignment horizontal="left" vertical="top" wrapText="1" indent="1"/>
    </xf>
    <xf numFmtId="41" fontId="11" fillId="17" borderId="10" xfId="0" applyNumberFormat="1" applyFont="1" applyFill="1" applyBorder="1" applyAlignment="1">
      <alignment horizontal="center"/>
    </xf>
    <xf numFmtId="0" fontId="11" fillId="2" borderId="0" xfId="0" applyFont="1" applyFill="1" applyAlignment="1">
      <alignment horizontal="left" vertical="top" wrapText="1" indent="1"/>
    </xf>
    <xf numFmtId="0" fontId="4" fillId="2" borderId="0" xfId="0" applyFont="1" applyFill="1" applyAlignment="1">
      <alignment horizontal="center" vertical="top" wrapText="1"/>
    </xf>
    <xf numFmtId="41" fontId="11" fillId="2" borderId="1" xfId="0" applyNumberFormat="1" applyFont="1" applyFill="1" applyBorder="1" applyAlignment="1">
      <alignment horizontal="center"/>
    </xf>
    <xf numFmtId="0" fontId="11" fillId="2" borderId="0" xfId="0" applyFont="1" applyFill="1" applyAlignment="1">
      <alignment vertical="top" wrapText="1"/>
    </xf>
    <xf numFmtId="3" fontId="11" fillId="2" borderId="10" xfId="0" applyNumberFormat="1" applyFont="1" applyFill="1" applyBorder="1" applyAlignment="1">
      <alignment horizontal="center"/>
    </xf>
    <xf numFmtId="3" fontId="16" fillId="2" borderId="10" xfId="0" applyNumberFormat="1" applyFont="1" applyFill="1" applyBorder="1" applyAlignment="1">
      <alignment horizontal="center"/>
    </xf>
    <xf numFmtId="3" fontId="17" fillId="2" borderId="10" xfId="0" applyNumberFormat="1" applyFont="1" applyFill="1" applyBorder="1" applyAlignment="1">
      <alignment horizontal="center"/>
    </xf>
    <xf numFmtId="0" fontId="4" fillId="2" borderId="0" xfId="0" applyFont="1" applyFill="1" applyAlignment="1">
      <alignment vertical="top" wrapText="1"/>
    </xf>
    <xf numFmtId="3" fontId="17" fillId="2" borderId="8" xfId="0" applyNumberFormat="1" applyFont="1" applyFill="1" applyBorder="1" applyAlignment="1">
      <alignment horizontal="center"/>
    </xf>
    <xf numFmtId="3" fontId="11" fillId="2" borderId="8" xfId="0" applyNumberFormat="1" applyFont="1" applyFill="1" applyBorder="1" applyAlignment="1">
      <alignment horizontal="center"/>
    </xf>
    <xf numFmtId="41" fontId="11" fillId="2" borderId="10" xfId="0" applyNumberFormat="1" applyFont="1" applyFill="1" applyBorder="1" applyAlignment="1">
      <alignment horizontal="center"/>
    </xf>
    <xf numFmtId="41" fontId="11" fillId="2" borderId="8" xfId="0" applyNumberFormat="1" applyFont="1" applyFill="1" applyBorder="1" applyAlignment="1">
      <alignment horizontal="center"/>
    </xf>
    <xf numFmtId="164" fontId="11" fillId="0" borderId="10" xfId="0" applyNumberFormat="1" applyFont="1" applyBorder="1" applyAlignment="1">
      <alignment horizontal="center"/>
    </xf>
    <xf numFmtId="41" fontId="11" fillId="2" borderId="0" xfId="0" applyNumberFormat="1" applyFont="1" applyFill="1" applyAlignment="1">
      <alignment vertical="top" wrapText="1"/>
    </xf>
    <xf numFmtId="0" fontId="11" fillId="0" borderId="0" xfId="0" applyFont="1" applyAlignment="1">
      <alignment horizontal="left" vertical="top" wrapText="1" indent="2"/>
    </xf>
    <xf numFmtId="0" fontId="11" fillId="2" borderId="0" xfId="0" applyFont="1" applyFill="1" applyAlignment="1">
      <alignment horizontal="left" vertical="top" wrapText="1" indent="2"/>
    </xf>
    <xf numFmtId="3" fontId="11" fillId="0" borderId="0" xfId="0" applyNumberFormat="1" applyFont="1" applyAlignment="1">
      <alignment horizontal="center"/>
    </xf>
    <xf numFmtId="3" fontId="16" fillId="0" borderId="0" xfId="0" applyNumberFormat="1" applyFont="1" applyAlignment="1">
      <alignment horizontal="center"/>
    </xf>
    <xf numFmtId="41" fontId="11" fillId="0" borderId="1" xfId="0" applyNumberFormat="1" applyFont="1" applyBorder="1" applyAlignment="1">
      <alignment horizontal="center"/>
    </xf>
    <xf numFmtId="0" fontId="4" fillId="3" borderId="23" xfId="0" applyFont="1" applyFill="1" applyBorder="1" applyAlignment="1">
      <alignment horizontal="left" vertical="top" wrapText="1"/>
    </xf>
    <xf numFmtId="0" fontId="4" fillId="3" borderId="26" xfId="0" applyFont="1" applyFill="1" applyBorder="1" applyAlignment="1">
      <alignment horizontal="left" vertical="top" wrapText="1"/>
    </xf>
    <xf numFmtId="14" fontId="0" fillId="12" borderId="0" xfId="0" applyNumberFormat="1" applyFill="1" applyAlignment="1">
      <alignment horizontal="center"/>
    </xf>
    <xf numFmtId="0" fontId="4" fillId="13" borderId="1" xfId="0" applyFont="1" applyFill="1" applyBorder="1" applyAlignment="1">
      <alignment horizontal="center" wrapText="1"/>
    </xf>
    <xf numFmtId="0" fontId="15" fillId="0" borderId="0" xfId="0" applyFont="1" applyAlignment="1">
      <alignment horizontal="left" vertical="top" wrapText="1" indent="1"/>
    </xf>
    <xf numFmtId="0" fontId="14" fillId="0" borderId="0" xfId="0" applyFont="1" applyAlignment="1">
      <alignment horizontal="center" vertical="top" wrapText="1"/>
    </xf>
    <xf numFmtId="41" fontId="15" fillId="0" borderId="10" xfId="0" applyNumberFormat="1" applyFont="1" applyBorder="1" applyAlignment="1">
      <alignment horizontal="center"/>
    </xf>
    <xf numFmtId="41" fontId="15" fillId="0" borderId="8" xfId="0" applyNumberFormat="1" applyFont="1" applyBorder="1" applyAlignment="1">
      <alignment horizontal="center"/>
    </xf>
    <xf numFmtId="3" fontId="11" fillId="0" borderId="10" xfId="0" applyNumberFormat="1" applyFont="1" applyBorder="1" applyAlignment="1">
      <alignment horizontal="center"/>
    </xf>
    <xf numFmtId="3" fontId="16" fillId="0" borderId="10" xfId="0" applyNumberFormat="1" applyFont="1" applyBorder="1" applyAlignment="1">
      <alignment horizontal="center"/>
    </xf>
    <xf numFmtId="3" fontId="17" fillId="0" borderId="10" xfId="0" applyNumberFormat="1" applyFont="1" applyBorder="1" applyAlignment="1">
      <alignment horizontal="center"/>
    </xf>
    <xf numFmtId="3" fontId="17" fillId="0" borderId="8" xfId="0" applyNumberFormat="1" applyFont="1" applyBorder="1" applyAlignment="1">
      <alignment horizontal="center"/>
    </xf>
    <xf numFmtId="3" fontId="11" fillId="0" borderId="8" xfId="0" applyNumberFormat="1" applyFont="1" applyBorder="1" applyAlignment="1">
      <alignment horizontal="center"/>
    </xf>
    <xf numFmtId="41" fontId="11" fillId="0" borderId="0" xfId="0" applyNumberFormat="1" applyFont="1" applyAlignment="1">
      <alignment horizontal="center"/>
    </xf>
    <xf numFmtId="41" fontId="11" fillId="0" borderId="0" xfId="7" applyNumberFormat="1" applyFont="1" applyAlignment="1">
      <alignment horizontal="center"/>
    </xf>
    <xf numFmtId="0" fontId="4" fillId="0" borderId="0" xfId="0" applyFont="1" applyAlignment="1">
      <alignment horizontal="left" vertical="top" wrapText="1"/>
    </xf>
    <xf numFmtId="0" fontId="14" fillId="3" borderId="23" xfId="0" applyFont="1" applyFill="1" applyBorder="1" applyAlignment="1">
      <alignment horizontal="left" vertical="top" wrapText="1"/>
    </xf>
    <xf numFmtId="0" fontId="14" fillId="3" borderId="26" xfId="0" applyFont="1" applyFill="1" applyBorder="1" applyAlignment="1">
      <alignment horizontal="left" vertical="top" wrapText="1"/>
    </xf>
    <xf numFmtId="41" fontId="15" fillId="0" borderId="0" xfId="7" applyNumberFormat="1" applyFont="1" applyAlignment="1">
      <alignment horizontal="center"/>
    </xf>
    <xf numFmtId="41" fontId="0" fillId="0" borderId="0" xfId="0" applyNumberFormat="1"/>
    <xf numFmtId="0" fontId="27" fillId="0" borderId="0" xfId="0" applyFont="1"/>
    <xf numFmtId="0" fontId="0" fillId="0" borderId="0" xfId="0" applyAlignment="1">
      <alignment horizontal="center"/>
    </xf>
    <xf numFmtId="43" fontId="29" fillId="0" borderId="0" xfId="10" applyFont="1"/>
    <xf numFmtId="164" fontId="26" fillId="0" borderId="0" xfId="10" applyNumberFormat="1"/>
    <xf numFmtId="164" fontId="7" fillId="0" borderId="0" xfId="10" applyNumberFormat="1" applyFont="1"/>
    <xf numFmtId="164" fontId="29" fillId="0" borderId="0" xfId="10" applyNumberFormat="1" applyFont="1"/>
    <xf numFmtId="43" fontId="30" fillId="0" borderId="0" xfId="10" applyFont="1"/>
    <xf numFmtId="164" fontId="30" fillId="0" borderId="0" xfId="10" applyNumberFormat="1" applyFont="1"/>
    <xf numFmtId="164" fontId="31" fillId="0" borderId="0" xfId="10" applyNumberFormat="1" applyFont="1"/>
    <xf numFmtId="0" fontId="26" fillId="0" borderId="0" xfId="10" applyNumberFormat="1" applyAlignment="1">
      <alignment horizontal="center"/>
    </xf>
    <xf numFmtId="0" fontId="28" fillId="0" borderId="0" xfId="0" applyFont="1"/>
    <xf numFmtId="164" fontId="0" fillId="0" borderId="0" xfId="10" applyNumberFormat="1" applyFont="1"/>
    <xf numFmtId="164" fontId="6" fillId="0" borderId="0" xfId="10" applyNumberFormat="1" applyFont="1"/>
    <xf numFmtId="164" fontId="7" fillId="0" borderId="0" xfId="10" applyNumberFormat="1" applyFont="1" applyFill="1"/>
    <xf numFmtId="0" fontId="29" fillId="0" borderId="0" xfId="0" applyFont="1"/>
    <xf numFmtId="0" fontId="32" fillId="0" borderId="0" xfId="0" applyFont="1"/>
    <xf numFmtId="164" fontId="32" fillId="0" borderId="0" xfId="10" applyNumberFormat="1" applyFont="1" applyBorder="1"/>
    <xf numFmtId="164" fontId="33" fillId="0" borderId="0" xfId="10" applyNumberFormat="1" applyFont="1" applyBorder="1"/>
    <xf numFmtId="164" fontId="2" fillId="0" borderId="0" xfId="10" applyNumberFormat="1" applyFont="1"/>
    <xf numFmtId="164" fontId="1" fillId="0" borderId="0" xfId="10" applyNumberFormat="1" applyFont="1"/>
    <xf numFmtId="0" fontId="2" fillId="0" borderId="0" xfId="0" applyFont="1"/>
    <xf numFmtId="164" fontId="2" fillId="0" borderId="0" xfId="10" applyNumberFormat="1" applyFont="1" applyBorder="1"/>
    <xf numFmtId="164" fontId="7" fillId="0" borderId="0" xfId="10" applyNumberFormat="1" applyFont="1" applyBorder="1"/>
    <xf numFmtId="164" fontId="0" fillId="0" borderId="0" xfId="0" applyNumberFormat="1"/>
    <xf numFmtId="0" fontId="34" fillId="0" borderId="1" xfId="1" applyFont="1" applyBorder="1"/>
    <xf numFmtId="49" fontId="2" fillId="2" borderId="1" xfId="1" applyNumberFormat="1" applyFont="1" applyFill="1" applyBorder="1" applyAlignment="1">
      <alignment horizontal="center" wrapText="1"/>
    </xf>
    <xf numFmtId="49" fontId="1" fillId="0" borderId="1" xfId="1" applyNumberFormat="1" applyBorder="1" applyAlignment="1">
      <alignment horizontal="center"/>
    </xf>
    <xf numFmtId="2" fontId="1" fillId="0" borderId="1" xfId="1" applyNumberFormat="1" applyBorder="1" applyAlignment="1">
      <alignment horizontal="center"/>
    </xf>
    <xf numFmtId="41" fontId="1" fillId="0" borderId="1" xfId="1" applyNumberFormat="1" applyBorder="1"/>
    <xf numFmtId="0" fontId="2" fillId="5" borderId="1" xfId="1" applyFont="1" applyFill="1" applyBorder="1" applyAlignment="1">
      <alignment horizontal="center"/>
    </xf>
    <xf numFmtId="0" fontId="2" fillId="5" borderId="1" xfId="1" applyFont="1" applyFill="1" applyBorder="1"/>
    <xf numFmtId="41" fontId="2" fillId="5" borderId="1" xfId="1" applyNumberFormat="1" applyFont="1" applyFill="1" applyBorder="1"/>
    <xf numFmtId="164" fontId="2" fillId="5" borderId="1" xfId="4" applyNumberFormat="1" applyFont="1" applyFill="1" applyBorder="1"/>
    <xf numFmtId="0" fontId="6" fillId="0" borderId="1" xfId="1" applyFont="1" applyBorder="1" applyAlignment="1">
      <alignment horizontal="center"/>
    </xf>
    <xf numFmtId="2" fontId="6" fillId="0" borderId="1" xfId="1" applyNumberFormat="1" applyFont="1" applyBorder="1" applyAlignment="1">
      <alignment horizontal="center"/>
    </xf>
    <xf numFmtId="164" fontId="1" fillId="0" borderId="1" xfId="4" applyNumberFormat="1" applyBorder="1"/>
    <xf numFmtId="43" fontId="1" fillId="0" borderId="1" xfId="4" applyBorder="1"/>
    <xf numFmtId="164" fontId="2" fillId="5" borderId="1" xfId="1" applyNumberFormat="1" applyFont="1" applyFill="1" applyBorder="1"/>
    <xf numFmtId="2" fontId="1" fillId="2" borderId="1" xfId="1" applyNumberFormat="1" applyFill="1" applyBorder="1" applyAlignment="1">
      <alignment horizontal="center"/>
    </xf>
    <xf numFmtId="164" fontId="1" fillId="2" borderId="1" xfId="4" applyNumberFormat="1" applyFill="1" applyBorder="1"/>
    <xf numFmtId="164" fontId="1" fillId="0" borderId="1" xfId="4" applyNumberFormat="1" applyFill="1" applyBorder="1"/>
    <xf numFmtId="165" fontId="1" fillId="0" borderId="1" xfId="4" applyNumberFormat="1" applyFont="1" applyFill="1" applyBorder="1"/>
    <xf numFmtId="165" fontId="2" fillId="5" borderId="1" xfId="4" applyNumberFormat="1" applyFont="1" applyFill="1" applyBorder="1"/>
    <xf numFmtId="168" fontId="8" fillId="0" borderId="0" xfId="1" applyNumberFormat="1" applyFont="1"/>
    <xf numFmtId="49" fontId="4" fillId="0" borderId="7" xfId="1" applyNumberFormat="1" applyFont="1" applyBorder="1" applyAlignment="1">
      <alignment horizontal="center" wrapText="1"/>
    </xf>
    <xf numFmtId="0" fontId="4" fillId="0" borderId="1" xfId="6" applyFont="1" applyBorder="1" applyAlignment="1">
      <alignment horizontal="center" wrapText="1"/>
    </xf>
    <xf numFmtId="0" fontId="1" fillId="0" borderId="1" xfId="6" applyBorder="1" applyAlignment="1">
      <alignment horizontal="center"/>
    </xf>
    <xf numFmtId="172" fontId="1" fillId="0" borderId="1" xfId="4" applyNumberFormat="1" applyBorder="1" applyAlignment="1">
      <alignment horizontal="left"/>
    </xf>
    <xf numFmtId="49" fontId="1" fillId="0" borderId="1" xfId="6" applyNumberFormat="1" applyBorder="1" applyAlignment="1">
      <alignment horizontal="center" wrapText="1"/>
    </xf>
    <xf numFmtId="164" fontId="1" fillId="0" borderId="1" xfId="4" applyNumberFormat="1" applyBorder="1" applyAlignment="1">
      <alignment horizontal="left"/>
    </xf>
    <xf numFmtId="43" fontId="1" fillId="0" borderId="1" xfId="4" applyBorder="1" applyAlignment="1">
      <alignment horizontal="left"/>
    </xf>
    <xf numFmtId="164" fontId="6" fillId="0" borderId="0" xfId="4" applyNumberFormat="1" applyFont="1"/>
    <xf numFmtId="0" fontId="11" fillId="0" borderId="1" xfId="1" applyFont="1" applyBorder="1"/>
    <xf numFmtId="49" fontId="4" fillId="0" borderId="1" xfId="1" applyNumberFormat="1" applyFont="1" applyBorder="1" applyAlignment="1">
      <alignment wrapText="1"/>
    </xf>
    <xf numFmtId="0" fontId="1" fillId="0" borderId="1" xfId="1" applyBorder="1" applyAlignment="1">
      <alignment horizontal="left" wrapText="1"/>
    </xf>
    <xf numFmtId="0" fontId="1" fillId="11" borderId="0" xfId="1" applyFill="1"/>
    <xf numFmtId="0" fontId="1" fillId="19" borderId="0" xfId="1" applyFill="1"/>
    <xf numFmtId="173" fontId="5" fillId="0" borderId="0" xfId="1" applyNumberFormat="1" applyFont="1"/>
    <xf numFmtId="41" fontId="5" fillId="0" borderId="0" xfId="1" applyNumberFormat="1" applyFont="1"/>
    <xf numFmtId="0" fontId="36" fillId="0" borderId="0" xfId="11"/>
    <xf numFmtId="0" fontId="37" fillId="0" borderId="0" xfId="11" applyFont="1" applyAlignment="1">
      <alignment horizontal="center" vertical="center"/>
    </xf>
    <xf numFmtId="0" fontId="36" fillId="0" borderId="0" xfId="11" applyAlignment="1">
      <alignment horizontal="center"/>
    </xf>
    <xf numFmtId="6" fontId="36" fillId="0" borderId="0" xfId="11" applyNumberFormat="1" applyAlignment="1">
      <alignment horizontal="center"/>
    </xf>
    <xf numFmtId="0" fontId="38" fillId="0" borderId="23" xfId="11" applyFont="1" applyBorder="1" applyAlignment="1">
      <alignment horizontal="center" vertical="center"/>
    </xf>
    <xf numFmtId="0" fontId="36" fillId="0" borderId="7" xfId="11" applyBorder="1"/>
    <xf numFmtId="0" fontId="40" fillId="20" borderId="29" xfId="11" applyFont="1" applyFill="1" applyBorder="1" applyAlignment="1">
      <alignment horizontal="center" vertical="center" wrapText="1"/>
    </xf>
    <xf numFmtId="0" fontId="40" fillId="20" borderId="31" xfId="11" applyFont="1" applyFill="1" applyBorder="1" applyAlignment="1">
      <alignment horizontal="center" vertical="center" wrapText="1"/>
    </xf>
    <xf numFmtId="174" fontId="41" fillId="21" borderId="35" xfId="11" applyNumberFormat="1" applyFont="1" applyFill="1" applyBorder="1" applyAlignment="1">
      <alignment horizontal="right" vertical="top"/>
    </xf>
    <xf numFmtId="174" fontId="41" fillId="21" borderId="36" xfId="11" applyNumberFormat="1" applyFont="1" applyFill="1" applyBorder="1" applyAlignment="1">
      <alignment horizontal="right" vertical="top"/>
    </xf>
    <xf numFmtId="174" fontId="42" fillId="21" borderId="36" xfId="11" applyNumberFormat="1" applyFont="1" applyFill="1" applyBorder="1" applyAlignment="1">
      <alignment horizontal="right" vertical="top"/>
    </xf>
    <xf numFmtId="9" fontId="42" fillId="22" borderId="35" xfId="12" applyFont="1" applyFill="1" applyBorder="1" applyAlignment="1">
      <alignment horizontal="right" vertical="top"/>
    </xf>
    <xf numFmtId="174" fontId="36" fillId="0" borderId="0" xfId="11" applyNumberFormat="1"/>
    <xf numFmtId="174" fontId="43" fillId="23" borderId="39" xfId="11" applyNumberFormat="1" applyFont="1" applyFill="1" applyBorder="1" applyAlignment="1">
      <alignment horizontal="right" vertical="top"/>
    </xf>
    <xf numFmtId="174" fontId="43" fillId="23" borderId="40" xfId="11" applyNumberFormat="1" applyFont="1" applyFill="1" applyBorder="1" applyAlignment="1">
      <alignment horizontal="right" vertical="top"/>
    </xf>
    <xf numFmtId="174" fontId="42" fillId="23" borderId="40" xfId="11" applyNumberFormat="1" applyFont="1" applyFill="1" applyBorder="1" applyAlignment="1">
      <alignment horizontal="right" vertical="top"/>
    </xf>
    <xf numFmtId="9" fontId="42" fillId="24" borderId="39" xfId="12" applyFont="1" applyFill="1" applyBorder="1" applyAlignment="1">
      <alignment horizontal="right" vertical="top"/>
    </xf>
    <xf numFmtId="0" fontId="44" fillId="0" borderId="41" xfId="11" applyFont="1" applyBorder="1" applyAlignment="1">
      <alignment horizontal="left" vertical="center"/>
    </xf>
    <xf numFmtId="174" fontId="44" fillId="0" borderId="44" xfId="11" applyNumberFormat="1" applyFont="1" applyBorder="1" applyAlignment="1">
      <alignment horizontal="right" vertical="center"/>
    </xf>
    <xf numFmtId="174" fontId="44" fillId="0" borderId="41" xfId="11" applyNumberFormat="1" applyFont="1" applyBorder="1" applyAlignment="1">
      <alignment horizontal="right" vertical="center"/>
    </xf>
    <xf numFmtId="9" fontId="44" fillId="0" borderId="41" xfId="12" applyFont="1" applyBorder="1" applyAlignment="1">
      <alignment horizontal="right" vertical="center"/>
    </xf>
    <xf numFmtId="0" fontId="44" fillId="14" borderId="45" xfId="11" applyFont="1" applyFill="1" applyBorder="1" applyAlignment="1">
      <alignment horizontal="left" vertical="center"/>
    </xf>
    <xf numFmtId="174" fontId="44" fillId="14" borderId="48" xfId="11" applyNumberFormat="1" applyFont="1" applyFill="1" applyBorder="1" applyAlignment="1">
      <alignment horizontal="right" vertical="center"/>
    </xf>
    <xf numFmtId="174" fontId="44" fillId="14" borderId="45" xfId="11" applyNumberFormat="1" applyFont="1" applyFill="1" applyBorder="1" applyAlignment="1">
      <alignment horizontal="right" vertical="center"/>
    </xf>
    <xf numFmtId="174" fontId="17" fillId="14" borderId="45" xfId="11" applyNumberFormat="1" applyFont="1" applyFill="1" applyBorder="1" applyAlignment="1">
      <alignment horizontal="right" vertical="center"/>
    </xf>
    <xf numFmtId="9" fontId="17" fillId="14" borderId="45" xfId="12" applyFont="1" applyFill="1" applyBorder="1" applyAlignment="1">
      <alignment horizontal="right" vertical="center"/>
    </xf>
    <xf numFmtId="0" fontId="44" fillId="0" borderId="45" xfId="11" applyFont="1" applyBorder="1" applyAlignment="1">
      <alignment horizontal="left" vertical="center"/>
    </xf>
    <xf numFmtId="174" fontId="44" fillId="0" borderId="48" xfId="11" applyNumberFormat="1" applyFont="1" applyBorder="1" applyAlignment="1">
      <alignment horizontal="right" vertical="center"/>
    </xf>
    <xf numFmtId="174" fontId="44" fillId="0" borderId="45" xfId="11" applyNumberFormat="1" applyFont="1" applyBorder="1" applyAlignment="1">
      <alignment horizontal="right" vertical="center"/>
    </xf>
    <xf numFmtId="174" fontId="17" fillId="0" borderId="45" xfId="11" applyNumberFormat="1" applyFont="1" applyBorder="1" applyAlignment="1">
      <alignment horizontal="right" vertical="center"/>
    </xf>
    <xf numFmtId="9" fontId="17" fillId="0" borderId="45" xfId="12" applyFont="1" applyBorder="1" applyAlignment="1">
      <alignment horizontal="right" vertical="center"/>
    </xf>
    <xf numFmtId="9" fontId="44" fillId="14" borderId="45" xfId="12" applyFont="1" applyFill="1" applyBorder="1" applyAlignment="1">
      <alignment horizontal="right" vertical="center"/>
    </xf>
    <xf numFmtId="9" fontId="44" fillId="0" borderId="45" xfId="12" applyFont="1" applyBorder="1" applyAlignment="1">
      <alignment horizontal="right" vertical="center"/>
    </xf>
    <xf numFmtId="9" fontId="43" fillId="24" borderId="40" xfId="12" applyFont="1" applyFill="1" applyBorder="1" applyAlignment="1">
      <alignment horizontal="right" vertical="top"/>
    </xf>
    <xf numFmtId="174" fontId="17" fillId="0" borderId="41" xfId="11" applyNumberFormat="1" applyFont="1" applyBorder="1" applyAlignment="1">
      <alignment horizontal="right" vertical="center"/>
    </xf>
    <xf numFmtId="0" fontId="46" fillId="0" borderId="0" xfId="11" applyFont="1"/>
    <xf numFmtId="0" fontId="47" fillId="0" borderId="0" xfId="11" applyFont="1"/>
    <xf numFmtId="0" fontId="48" fillId="0" borderId="0" xfId="11" applyFont="1" applyAlignment="1">
      <alignment vertical="top"/>
    </xf>
    <xf numFmtId="0" fontId="50" fillId="0" borderId="0" xfId="11" applyFont="1" applyAlignment="1">
      <alignment vertical="top"/>
    </xf>
    <xf numFmtId="43" fontId="0" fillId="0" borderId="0" xfId="13" applyFont="1"/>
    <xf numFmtId="0" fontId="45" fillId="0" borderId="41" xfId="11" applyFont="1" applyBorder="1" applyAlignment="1">
      <alignment horizontal="left" vertical="center" wrapText="1"/>
    </xf>
    <xf numFmtId="0" fontId="45" fillId="14" borderId="45" xfId="11" applyFont="1" applyFill="1" applyBorder="1" applyAlignment="1">
      <alignment horizontal="left" vertical="center" wrapText="1"/>
    </xf>
    <xf numFmtId="0" fontId="45" fillId="0" borderId="41" xfId="11" applyFont="1" applyBorder="1" applyAlignment="1">
      <alignment horizontal="left" vertical="center"/>
    </xf>
    <xf numFmtId="0" fontId="45" fillId="14" borderId="45" xfId="11" applyFont="1" applyFill="1" applyBorder="1" applyAlignment="1">
      <alignment horizontal="left" vertical="center"/>
    </xf>
    <xf numFmtId="0" fontId="40" fillId="20" borderId="29" xfId="11" applyFont="1" applyFill="1" applyBorder="1" applyAlignment="1">
      <alignment horizontal="center" vertical="center"/>
    </xf>
    <xf numFmtId="0" fontId="40" fillId="20" borderId="31" xfId="11" applyFont="1" applyFill="1" applyBorder="1" applyAlignment="1">
      <alignment horizontal="center" vertical="center"/>
    </xf>
    <xf numFmtId="175" fontId="41" fillId="22" borderId="36" xfId="11" applyNumberFormat="1" applyFont="1" applyFill="1" applyBorder="1" applyAlignment="1">
      <alignment horizontal="right" vertical="top"/>
    </xf>
    <xf numFmtId="175" fontId="43" fillId="24" borderId="40" xfId="11" applyNumberFormat="1" applyFont="1" applyFill="1" applyBorder="1" applyAlignment="1">
      <alignment horizontal="right" vertical="top"/>
    </xf>
    <xf numFmtId="175" fontId="44" fillId="0" borderId="41" xfId="11" applyNumberFormat="1" applyFont="1" applyBorder="1" applyAlignment="1">
      <alignment horizontal="right" vertical="center"/>
    </xf>
    <xf numFmtId="175" fontId="44" fillId="14" borderId="45" xfId="11" applyNumberFormat="1" applyFont="1" applyFill="1" applyBorder="1" applyAlignment="1">
      <alignment horizontal="right" vertical="center"/>
    </xf>
    <xf numFmtId="0" fontId="44" fillId="14" borderId="45" xfId="11" applyFont="1" applyFill="1" applyBorder="1" applyAlignment="1">
      <alignment horizontal="right" vertical="center"/>
    </xf>
    <xf numFmtId="0" fontId="43" fillId="24" borderId="40" xfId="11" applyFont="1" applyFill="1" applyBorder="1" applyAlignment="1">
      <alignment horizontal="right" vertical="top"/>
    </xf>
    <xf numFmtId="0" fontId="51" fillId="0" borderId="0" xfId="11" applyFont="1" applyAlignment="1">
      <alignment vertical="top"/>
    </xf>
    <xf numFmtId="0" fontId="44" fillId="0" borderId="41" xfId="11" applyFont="1" applyBorder="1" applyAlignment="1">
      <alignment horizontal="right" vertical="center"/>
    </xf>
    <xf numFmtId="0" fontId="48" fillId="0" borderId="0" xfId="15" applyFont="1"/>
    <xf numFmtId="0" fontId="36" fillId="0" borderId="0" xfId="15"/>
    <xf numFmtId="0" fontId="36" fillId="0" borderId="0" xfId="14"/>
    <xf numFmtId="0" fontId="53" fillId="0" borderId="0" xfId="14" applyFont="1" applyAlignment="1">
      <alignment horizontal="center"/>
    </xf>
    <xf numFmtId="0" fontId="36" fillId="0" borderId="0" xfId="14" applyAlignment="1">
      <alignment horizontal="center" vertical="center"/>
    </xf>
    <xf numFmtId="0" fontId="36" fillId="0" borderId="0" xfId="14" applyAlignment="1">
      <alignment horizontal="center"/>
    </xf>
    <xf numFmtId="0" fontId="50" fillId="0" borderId="0" xfId="14" applyFont="1" applyAlignment="1">
      <alignment vertical="top"/>
    </xf>
    <xf numFmtId="0" fontId="40" fillId="20" borderId="29" xfId="14" applyFont="1" applyFill="1" applyBorder="1" applyAlignment="1">
      <alignment horizontal="center" vertical="center"/>
    </xf>
    <xf numFmtId="0" fontId="40" fillId="20" borderId="29" xfId="14" applyFont="1" applyFill="1" applyBorder="1" applyAlignment="1">
      <alignment horizontal="center" vertical="center" wrapText="1"/>
    </xf>
    <xf numFmtId="0" fontId="40" fillId="20" borderId="31" xfId="14" applyFont="1" applyFill="1" applyBorder="1" applyAlignment="1">
      <alignment horizontal="center" vertical="center"/>
    </xf>
    <xf numFmtId="174" fontId="41" fillId="21" borderId="35" xfId="14" applyNumberFormat="1" applyFont="1" applyFill="1" applyBorder="1" applyAlignment="1">
      <alignment horizontal="right" vertical="top"/>
    </xf>
    <xf numFmtId="174" fontId="41" fillId="21" borderId="36" xfId="14" applyNumberFormat="1" applyFont="1" applyFill="1" applyBorder="1" applyAlignment="1">
      <alignment horizontal="right" vertical="top"/>
    </xf>
    <xf numFmtId="174" fontId="42" fillId="21" borderId="36" xfId="14" applyNumberFormat="1" applyFont="1" applyFill="1" applyBorder="1" applyAlignment="1">
      <alignment horizontal="right" vertical="top"/>
    </xf>
    <xf numFmtId="175" fontId="41" fillId="22" borderId="36" xfId="14" applyNumberFormat="1" applyFont="1" applyFill="1" applyBorder="1" applyAlignment="1">
      <alignment horizontal="right" vertical="top"/>
    </xf>
    <xf numFmtId="174" fontId="43" fillId="23" borderId="39" xfId="14" applyNumberFormat="1" applyFont="1" applyFill="1" applyBorder="1" applyAlignment="1">
      <alignment horizontal="right" vertical="top"/>
    </xf>
    <xf numFmtId="174" fontId="43" fillId="23" borderId="40" xfId="14" applyNumberFormat="1" applyFont="1" applyFill="1" applyBorder="1" applyAlignment="1">
      <alignment horizontal="right" vertical="top"/>
    </xf>
    <xf numFmtId="174" fontId="42" fillId="23" borderId="40" xfId="14" applyNumberFormat="1" applyFont="1" applyFill="1" applyBorder="1" applyAlignment="1">
      <alignment horizontal="right" vertical="top"/>
    </xf>
    <xf numFmtId="175" fontId="43" fillId="24" borderId="40" xfId="14" applyNumberFormat="1" applyFont="1" applyFill="1" applyBorder="1" applyAlignment="1">
      <alignment horizontal="right" vertical="top"/>
    </xf>
    <xf numFmtId="0" fontId="44" fillId="0" borderId="41" xfId="14" applyFont="1" applyBorder="1" applyAlignment="1">
      <alignment horizontal="left" vertical="center"/>
    </xf>
    <xf numFmtId="0" fontId="45" fillId="0" borderId="41" xfId="14" applyFont="1" applyBorder="1" applyAlignment="1">
      <alignment horizontal="left" vertical="center" wrapText="1"/>
    </xf>
    <xf numFmtId="174" fontId="44" fillId="0" borderId="44" xfId="14" applyNumberFormat="1" applyFont="1" applyBorder="1" applyAlignment="1">
      <alignment horizontal="right" vertical="center"/>
    </xf>
    <xf numFmtId="174" fontId="44" fillId="0" borderId="41" xfId="14" applyNumberFormat="1" applyFont="1" applyBorder="1" applyAlignment="1">
      <alignment horizontal="right" vertical="center"/>
    </xf>
    <xf numFmtId="175" fontId="44" fillId="0" borderId="41" xfId="14" applyNumberFormat="1" applyFont="1" applyBorder="1" applyAlignment="1">
      <alignment horizontal="right" vertical="center"/>
    </xf>
    <xf numFmtId="0" fontId="44" fillId="14" borderId="45" xfId="14" applyFont="1" applyFill="1" applyBorder="1" applyAlignment="1">
      <alignment horizontal="left" vertical="center"/>
    </xf>
    <xf numFmtId="0" fontId="45" fillId="14" borderId="45" xfId="14" applyFont="1" applyFill="1" applyBorder="1" applyAlignment="1">
      <alignment horizontal="left" vertical="center" wrapText="1"/>
    </xf>
    <xf numFmtId="174" fontId="44" fillId="14" borderId="48" xfId="14" applyNumberFormat="1" applyFont="1" applyFill="1" applyBorder="1" applyAlignment="1">
      <alignment horizontal="right" vertical="center"/>
    </xf>
    <xf numFmtId="174" fontId="44" fillId="14" borderId="45" xfId="14" applyNumberFormat="1" applyFont="1" applyFill="1" applyBorder="1" applyAlignment="1">
      <alignment horizontal="right" vertical="center"/>
    </xf>
    <xf numFmtId="174" fontId="17" fillId="14" borderId="45" xfId="14" applyNumberFormat="1" applyFont="1" applyFill="1" applyBorder="1" applyAlignment="1">
      <alignment horizontal="right" vertical="center"/>
    </xf>
    <xf numFmtId="175" fontId="44" fillId="14" borderId="45" xfId="14" applyNumberFormat="1" applyFont="1" applyFill="1" applyBorder="1" applyAlignment="1">
      <alignment horizontal="right" vertical="center"/>
    </xf>
    <xf numFmtId="0" fontId="44" fillId="0" borderId="45" xfId="14" applyFont="1" applyBorder="1" applyAlignment="1">
      <alignment horizontal="left" vertical="center"/>
    </xf>
    <xf numFmtId="174" fontId="44" fillId="0" borderId="48" xfId="14" applyNumberFormat="1" applyFont="1" applyBorder="1" applyAlignment="1">
      <alignment horizontal="right" vertical="center"/>
    </xf>
    <xf numFmtId="174" fontId="44" fillId="0" borderId="45" xfId="14" applyNumberFormat="1" applyFont="1" applyBorder="1" applyAlignment="1">
      <alignment horizontal="right" vertical="center"/>
    </xf>
    <xf numFmtId="174" fontId="17" fillId="0" borderId="45" xfId="14" applyNumberFormat="1" applyFont="1" applyBorder="1" applyAlignment="1">
      <alignment horizontal="right" vertical="center"/>
    </xf>
    <xf numFmtId="0" fontId="45" fillId="0" borderId="41" xfId="14" applyFont="1" applyBorder="1" applyAlignment="1">
      <alignment horizontal="left" vertical="center"/>
    </xf>
    <xf numFmtId="0" fontId="44" fillId="14" borderId="45" xfId="14" applyFont="1" applyFill="1" applyBorder="1" applyAlignment="1">
      <alignment horizontal="right" vertical="center"/>
    </xf>
    <xf numFmtId="174" fontId="17" fillId="0" borderId="41" xfId="14" applyNumberFormat="1" applyFont="1" applyBorder="1" applyAlignment="1">
      <alignment horizontal="right" vertical="center"/>
    </xf>
    <xf numFmtId="0" fontId="45" fillId="14" borderId="45" xfId="14" applyFont="1" applyFill="1" applyBorder="1" applyAlignment="1">
      <alignment horizontal="left" vertical="center"/>
    </xf>
    <xf numFmtId="0" fontId="43" fillId="24" borderId="40" xfId="14" applyFont="1" applyFill="1" applyBorder="1" applyAlignment="1">
      <alignment horizontal="right" vertical="top"/>
    </xf>
    <xf numFmtId="0" fontId="48" fillId="0" borderId="0" xfId="14" applyFont="1"/>
    <xf numFmtId="0" fontId="52" fillId="0" borderId="0" xfId="14" applyFont="1"/>
    <xf numFmtId="0" fontId="6" fillId="0" borderId="2" xfId="1" applyFont="1" applyBorder="1"/>
    <xf numFmtId="0" fontId="2" fillId="0" borderId="1" xfId="1" applyFont="1" applyBorder="1" applyAlignment="1">
      <alignment horizontal="center" wrapText="1"/>
    </xf>
    <xf numFmtId="1" fontId="2" fillId="0" borderId="1" xfId="1" applyNumberFormat="1" applyFont="1" applyBorder="1" applyAlignment="1">
      <alignment horizontal="center" wrapText="1"/>
    </xf>
    <xf numFmtId="0" fontId="1" fillId="0" borderId="5" xfId="1" applyBorder="1" applyAlignment="1">
      <alignment horizontal="center"/>
    </xf>
    <xf numFmtId="0" fontId="1" fillId="0" borderId="5" xfId="1" applyBorder="1" applyAlignment="1">
      <alignment horizontal="left"/>
    </xf>
    <xf numFmtId="0" fontId="1" fillId="0" borderId="14" xfId="1" applyBorder="1" applyAlignment="1">
      <alignment horizontal="center"/>
    </xf>
    <xf numFmtId="0" fontId="1" fillId="0" borderId="9" xfId="1" applyBorder="1" applyAlignment="1">
      <alignment horizontal="left"/>
    </xf>
    <xf numFmtId="0" fontId="1" fillId="0" borderId="2" xfId="1" applyBorder="1" applyAlignment="1">
      <alignment horizontal="left"/>
    </xf>
    <xf numFmtId="0" fontId="1" fillId="5" borderId="17" xfId="1" applyFill="1" applyBorder="1" applyAlignment="1">
      <alignment horizontal="center"/>
    </xf>
    <xf numFmtId="0" fontId="1" fillId="5" borderId="12" xfId="1" applyFill="1" applyBorder="1"/>
    <xf numFmtId="0" fontId="1" fillId="5" borderId="4" xfId="1" applyFill="1" applyBorder="1" applyAlignment="1">
      <alignment horizontal="left"/>
    </xf>
    <xf numFmtId="0" fontId="1" fillId="11" borderId="0" xfId="3" applyFont="1" applyFill="1"/>
    <xf numFmtId="0" fontId="1" fillId="5" borderId="4" xfId="1" applyFill="1" applyBorder="1"/>
    <xf numFmtId="49" fontId="1" fillId="0" borderId="0" xfId="1" applyNumberFormat="1" applyAlignment="1">
      <alignment horizontal="center"/>
    </xf>
    <xf numFmtId="0" fontId="1" fillId="0" borderId="25" xfId="1" applyBorder="1"/>
    <xf numFmtId="0" fontId="2" fillId="0" borderId="1" xfId="6" applyFont="1" applyBorder="1" applyAlignment="1">
      <alignment wrapText="1"/>
    </xf>
    <xf numFmtId="49" fontId="2" fillId="0" borderId="1" xfId="6" applyNumberFormat="1" applyFont="1" applyBorder="1" applyAlignment="1">
      <alignment horizontal="center" wrapText="1"/>
    </xf>
    <xf numFmtId="49" fontId="1" fillId="5" borderId="4" xfId="1" applyNumberFormat="1" applyFill="1" applyBorder="1" applyAlignment="1">
      <alignment horizontal="center"/>
    </xf>
    <xf numFmtId="0" fontId="1" fillId="5" borderId="19" xfId="1" applyFill="1" applyBorder="1" applyAlignment="1">
      <alignment horizontal="center"/>
    </xf>
    <xf numFmtId="0" fontId="1" fillId="0" borderId="9" xfId="6" applyBorder="1" applyAlignment="1">
      <alignment horizontal="left"/>
    </xf>
    <xf numFmtId="0" fontId="1" fillId="0" borderId="2" xfId="6" applyBorder="1" applyAlignment="1">
      <alignment horizontal="left"/>
    </xf>
    <xf numFmtId="0" fontId="1" fillId="0" borderId="18" xfId="1" applyBorder="1"/>
    <xf numFmtId="0" fontId="1" fillId="0" borderId="1" xfId="1" applyBorder="1" applyAlignment="1">
      <alignment wrapText="1"/>
    </xf>
    <xf numFmtId="0" fontId="1" fillId="5" borderId="1" xfId="1" applyFill="1" applyBorder="1"/>
    <xf numFmtId="0" fontId="1" fillId="5" borderId="1" xfId="1" applyFill="1" applyBorder="1" applyAlignment="1">
      <alignment horizontal="left"/>
    </xf>
    <xf numFmtId="49" fontId="1" fillId="5" borderId="1" xfId="1" applyNumberFormat="1" applyFill="1" applyBorder="1" applyAlignment="1">
      <alignment horizontal="left"/>
    </xf>
    <xf numFmtId="49" fontId="1" fillId="5" borderId="1" xfId="1" applyNumberFormat="1" applyFill="1" applyBorder="1" applyAlignment="1">
      <alignment horizontal="center"/>
    </xf>
    <xf numFmtId="43" fontId="1" fillId="0" borderId="0" xfId="1" applyNumberFormat="1"/>
    <xf numFmtId="41" fontId="1" fillId="0" borderId="0" xfId="1" applyNumberFormat="1"/>
    <xf numFmtId="169" fontId="1" fillId="8" borderId="0" xfId="1" applyNumberFormat="1" applyFill="1"/>
    <xf numFmtId="0" fontId="1" fillId="0" borderId="2" xfId="1" applyBorder="1"/>
    <xf numFmtId="49" fontId="1" fillId="0" borderId="5" xfId="1" applyNumberFormat="1" applyBorder="1" applyAlignment="1">
      <alignment horizontal="center" wrapText="1"/>
    </xf>
    <xf numFmtId="0" fontId="1" fillId="0" borderId="5" xfId="1" applyBorder="1"/>
    <xf numFmtId="49" fontId="1" fillId="0" borderId="8" xfId="1" applyNumberFormat="1" applyBorder="1" applyAlignment="1">
      <alignment horizontal="center" wrapText="1"/>
    </xf>
    <xf numFmtId="0" fontId="1" fillId="0" borderId="8" xfId="1" applyBorder="1"/>
    <xf numFmtId="0" fontId="1" fillId="0" borderId="10" xfId="1" applyBorder="1" applyAlignment="1">
      <alignment horizontal="left"/>
    </xf>
    <xf numFmtId="0" fontId="1" fillId="5" borderId="11" xfId="1" applyFill="1" applyBorder="1" applyAlignment="1">
      <alignment horizontal="center"/>
    </xf>
    <xf numFmtId="49" fontId="1" fillId="5" borderId="4" xfId="1" applyNumberFormat="1" applyFill="1" applyBorder="1" applyAlignment="1">
      <alignment horizontal="left"/>
    </xf>
    <xf numFmtId="0" fontId="1" fillId="0" borderId="11" xfId="1" applyBorder="1" applyAlignment="1">
      <alignment horizontal="center"/>
    </xf>
    <xf numFmtId="0" fontId="1" fillId="5" borderId="15" xfId="1" applyFill="1" applyBorder="1" applyAlignment="1">
      <alignment horizontal="center"/>
    </xf>
    <xf numFmtId="0" fontId="1" fillId="0" borderId="16" xfId="1" applyBorder="1" applyAlignment="1">
      <alignment horizontal="center"/>
    </xf>
    <xf numFmtId="0" fontId="1" fillId="2" borderId="2" xfId="1" applyFill="1" applyBorder="1"/>
    <xf numFmtId="0" fontId="1" fillId="0" borderId="19" xfId="1" applyBorder="1" applyAlignment="1">
      <alignment horizontal="center"/>
    </xf>
    <xf numFmtId="0" fontId="1" fillId="0" borderId="9" xfId="1" applyBorder="1"/>
    <xf numFmtId="0" fontId="1" fillId="5" borderId="21" xfId="1" applyFill="1" applyBorder="1" applyAlignment="1">
      <alignment horizontal="center"/>
    </xf>
    <xf numFmtId="0" fontId="1" fillId="5" borderId="22" xfId="1" applyFill="1" applyBorder="1"/>
    <xf numFmtId="0" fontId="1" fillId="5" borderId="49" xfId="1" applyFill="1" applyBorder="1"/>
    <xf numFmtId="166" fontId="1" fillId="0" borderId="0" xfId="3" applyNumberFormat="1" applyFont="1"/>
    <xf numFmtId="167" fontId="1" fillId="0" borderId="0" xfId="1" applyNumberFormat="1"/>
    <xf numFmtId="0" fontId="1" fillId="0" borderId="0" xfId="0" applyFont="1" applyAlignment="1">
      <alignment horizontal="left" vertical="top" wrapText="1"/>
    </xf>
    <xf numFmtId="177" fontId="67" fillId="0" borderId="0" xfId="0" applyNumberFormat="1" applyFont="1" applyAlignment="1">
      <alignment horizontal="right" vertical="top" shrinkToFit="1"/>
    </xf>
    <xf numFmtId="176" fontId="67" fillId="0" borderId="0" xfId="0" applyNumberFormat="1" applyFont="1" applyAlignment="1">
      <alignment horizontal="right" vertical="top" shrinkToFit="1"/>
    </xf>
    <xf numFmtId="0" fontId="1" fillId="0" borderId="0" xfId="0" applyFont="1" applyAlignment="1">
      <alignment horizontal="right" vertical="top" wrapText="1"/>
    </xf>
    <xf numFmtId="0" fontId="62" fillId="0" borderId="0" xfId="0" applyFont="1" applyAlignment="1">
      <alignment horizontal="left" wrapText="1"/>
    </xf>
    <xf numFmtId="0" fontId="52" fillId="0" borderId="0" xfId="0" applyFont="1" applyAlignment="1">
      <alignment vertical="top" wrapText="1"/>
    </xf>
    <xf numFmtId="0" fontId="62" fillId="0" borderId="0" xfId="0" applyFont="1" applyAlignment="1">
      <alignment vertical="top" wrapText="1"/>
    </xf>
    <xf numFmtId="0" fontId="60" fillId="0" borderId="0" xfId="0" applyFont="1" applyAlignment="1">
      <alignment horizontal="center" vertical="center" wrapText="1"/>
    </xf>
    <xf numFmtId="0" fontId="57" fillId="0" borderId="0" xfId="0" applyFont="1" applyAlignment="1">
      <alignment horizontal="center" vertical="center" wrapText="1"/>
    </xf>
    <xf numFmtId="0" fontId="1" fillId="0" borderId="5" xfId="6" applyBorder="1" applyAlignment="1">
      <alignment horizontal="left"/>
    </xf>
    <xf numFmtId="0" fontId="1" fillId="0" borderId="8" xfId="6" applyBorder="1" applyAlignment="1">
      <alignment horizontal="left"/>
    </xf>
    <xf numFmtId="164" fontId="1" fillId="5" borderId="12" xfId="10" applyNumberFormat="1" applyFont="1" applyFill="1" applyBorder="1" applyAlignment="1">
      <alignment horizontal="center"/>
    </xf>
    <xf numFmtId="0" fontId="1" fillId="0" borderId="8" xfId="1" applyBorder="1" applyAlignment="1">
      <alignment horizontal="left"/>
    </xf>
    <xf numFmtId="164" fontId="1" fillId="5" borderId="12" xfId="10" applyNumberFormat="1" applyFont="1" applyFill="1" applyBorder="1" applyAlignment="1">
      <alignment horizontal="left"/>
    </xf>
    <xf numFmtId="164" fontId="1" fillId="5" borderId="12" xfId="10" applyNumberFormat="1" applyFont="1" applyFill="1" applyBorder="1"/>
    <xf numFmtId="0" fontId="1" fillId="0" borderId="10" xfId="1" applyBorder="1"/>
    <xf numFmtId="0" fontId="4" fillId="2" borderId="0" xfId="3" applyFont="1" applyFill="1" applyAlignment="1">
      <alignment horizontal="left" vertical="top" wrapText="1" indent="1"/>
    </xf>
    <xf numFmtId="0" fontId="4" fillId="0" borderId="0" xfId="3" applyFont="1" applyAlignment="1">
      <alignment horizontal="left" vertical="top" wrapText="1" indent="1"/>
    </xf>
    <xf numFmtId="178" fontId="1" fillId="0" borderId="0" xfId="16" applyNumberFormat="1" applyFont="1"/>
    <xf numFmtId="41" fontId="3" fillId="0" borderId="0" xfId="3" applyNumberFormat="1"/>
    <xf numFmtId="0" fontId="34" fillId="0" borderId="0" xfId="1" applyFont="1" applyBorder="1"/>
    <xf numFmtId="49" fontId="2" fillId="0" borderId="1" xfId="1" applyNumberFormat="1" applyFont="1" applyFill="1" applyBorder="1" applyAlignment="1">
      <alignment horizontal="center" wrapText="1"/>
    </xf>
    <xf numFmtId="0" fontId="1" fillId="27" borderId="1" xfId="1" applyFill="1" applyBorder="1" applyAlignment="1">
      <alignment horizontal="center"/>
    </xf>
    <xf numFmtId="2" fontId="1" fillId="27" borderId="1" xfId="1" applyNumberFormat="1" applyFill="1" applyBorder="1" applyAlignment="1">
      <alignment horizontal="center"/>
    </xf>
    <xf numFmtId="0" fontId="1" fillId="27" borderId="1" xfId="1" applyFill="1" applyBorder="1"/>
    <xf numFmtId="0" fontId="1" fillId="17" borderId="1" xfId="1" applyFill="1" applyBorder="1" applyAlignment="1">
      <alignment horizontal="center"/>
    </xf>
    <xf numFmtId="2" fontId="1" fillId="17" borderId="1" xfId="1" applyNumberFormat="1" applyFill="1" applyBorder="1" applyAlignment="1">
      <alignment horizontal="center"/>
    </xf>
    <xf numFmtId="0" fontId="1" fillId="17" borderId="1" xfId="1" applyFill="1" applyBorder="1"/>
    <xf numFmtId="0" fontId="1" fillId="0" borderId="1" xfId="0" applyFont="1" applyBorder="1" applyAlignment="1">
      <alignment horizontal="left"/>
    </xf>
    <xf numFmtId="0" fontId="1" fillId="0" borderId="1" xfId="0" applyFont="1" applyBorder="1"/>
    <xf numFmtId="0" fontId="1" fillId="0" borderId="1" xfId="1" applyFill="1" applyBorder="1" applyAlignment="1">
      <alignment horizontal="center"/>
    </xf>
    <xf numFmtId="41" fontId="1" fillId="27" borderId="1" xfId="7" applyNumberFormat="1" applyFont="1" applyFill="1" applyBorder="1" applyAlignment="1">
      <alignment horizontal="center"/>
    </xf>
    <xf numFmtId="41" fontId="1" fillId="17" borderId="0" xfId="7" applyNumberFormat="1" applyFont="1" applyFill="1" applyAlignment="1">
      <alignment horizontal="center"/>
    </xf>
    <xf numFmtId="41" fontId="1" fillId="17" borderId="1" xfId="7" applyNumberFormat="1" applyFont="1" applyFill="1" applyBorder="1" applyAlignment="1">
      <alignment horizontal="center"/>
    </xf>
    <xf numFmtId="0" fontId="1" fillId="0" borderId="1" xfId="1" applyFill="1" applyBorder="1"/>
    <xf numFmtId="49" fontId="1" fillId="0" borderId="1" xfId="1" applyNumberFormat="1" applyFill="1" applyBorder="1" applyAlignment="1">
      <alignment horizontal="center" wrapText="1"/>
    </xf>
    <xf numFmtId="0" fontId="1" fillId="0" borderId="1" xfId="0" applyFont="1" applyFill="1" applyBorder="1" applyAlignment="1">
      <alignment horizontal="left"/>
    </xf>
    <xf numFmtId="2" fontId="1" fillId="2" borderId="1" xfId="1" applyNumberFormat="1" applyFont="1" applyFill="1" applyBorder="1" applyAlignment="1">
      <alignment horizontal="center"/>
    </xf>
    <xf numFmtId="0" fontId="1" fillId="0" borderId="1" xfId="0" applyFont="1" applyFill="1" applyBorder="1" applyAlignment="1">
      <alignment horizontal="center"/>
    </xf>
    <xf numFmtId="49" fontId="1" fillId="0" borderId="1" xfId="1" applyNumberFormat="1" applyFill="1" applyBorder="1" applyAlignment="1">
      <alignment horizontal="center"/>
    </xf>
    <xf numFmtId="0" fontId="1" fillId="0" borderId="1" xfId="1" applyFont="1" applyFill="1" applyBorder="1" applyAlignment="1">
      <alignment horizontal="center"/>
    </xf>
    <xf numFmtId="41" fontId="1" fillId="0" borderId="1" xfId="7" applyNumberFormat="1" applyFont="1" applyFill="1" applyBorder="1" applyAlignment="1">
      <alignment horizontal="center"/>
    </xf>
    <xf numFmtId="0" fontId="6" fillId="0" borderId="1" xfId="1" applyFont="1" applyFill="1" applyBorder="1" applyAlignment="1">
      <alignment horizontal="center"/>
    </xf>
    <xf numFmtId="41" fontId="1" fillId="0" borderId="0" xfId="7" applyNumberFormat="1" applyFont="1" applyFill="1" applyAlignment="1">
      <alignment horizontal="center" vertical="center"/>
    </xf>
    <xf numFmtId="41" fontId="1" fillId="0" borderId="0" xfId="7" applyNumberFormat="1" applyFont="1" applyFill="1" applyAlignment="1">
      <alignment horizontal="center"/>
    </xf>
    <xf numFmtId="41" fontId="1" fillId="0" borderId="1" xfId="7" applyNumberFormat="1" applyFont="1" applyFill="1" applyBorder="1" applyAlignment="1">
      <alignment horizontal="center" vertical="center"/>
    </xf>
    <xf numFmtId="0" fontId="1" fillId="0" borderId="1" xfId="0" applyFont="1" applyFill="1" applyBorder="1" applyAlignment="1">
      <alignment horizontal="center" wrapText="1"/>
    </xf>
    <xf numFmtId="0" fontId="0" fillId="2" borderId="0" xfId="0" applyFill="1"/>
    <xf numFmtId="6" fontId="19" fillId="2" borderId="0" xfId="7" quotePrefix="1" applyNumberFormat="1" applyFont="1" applyFill="1" applyAlignment="1">
      <alignment horizontal="center"/>
    </xf>
    <xf numFmtId="0" fontId="72" fillId="2" borderId="0" xfId="7" applyFont="1" applyFill="1" applyAlignment="1">
      <alignment horizontal="center"/>
    </xf>
    <xf numFmtId="0" fontId="73" fillId="2" borderId="0" xfId="0" applyFont="1" applyFill="1" applyAlignment="1">
      <alignment horizontal="center"/>
    </xf>
    <xf numFmtId="41" fontId="8" fillId="28" borderId="0" xfId="7" applyNumberFormat="1" applyFont="1" applyFill="1"/>
    <xf numFmtId="41" fontId="8" fillId="2" borderId="0" xfId="7" applyNumberFormat="1" applyFont="1" applyFill="1"/>
    <xf numFmtId="41" fontId="20" fillId="2" borderId="0" xfId="7" applyNumberFormat="1" applyFont="1" applyFill="1"/>
    <xf numFmtId="41" fontId="74" fillId="29" borderId="0" xfId="7" applyNumberFormat="1" applyFont="1" applyFill="1" applyAlignment="1">
      <alignment horizontal="right"/>
    </xf>
    <xf numFmtId="41" fontId="8" fillId="0" borderId="0" xfId="7" applyNumberFormat="1" applyFont="1"/>
    <xf numFmtId="0" fontId="75" fillId="2" borderId="0" xfId="0" applyFont="1" applyFill="1"/>
    <xf numFmtId="0" fontId="76" fillId="2" borderId="0" xfId="0" applyFont="1" applyFill="1"/>
    <xf numFmtId="41" fontId="10" fillId="28" borderId="0" xfId="7" applyNumberFormat="1" applyFont="1" applyFill="1"/>
    <xf numFmtId="41" fontId="10" fillId="2" borderId="0" xfId="7" applyNumberFormat="1" applyFont="1" applyFill="1"/>
    <xf numFmtId="41" fontId="10" fillId="0" borderId="0" xfId="7" applyNumberFormat="1" applyFont="1"/>
    <xf numFmtId="41" fontId="78" fillId="29" borderId="0" xfId="7" applyNumberFormat="1" applyFont="1" applyFill="1" applyAlignment="1">
      <alignment horizontal="right"/>
    </xf>
    <xf numFmtId="0" fontId="1" fillId="0" borderId="1" xfId="1" applyFill="1" applyBorder="1" applyAlignment="1">
      <alignment horizontal="left"/>
    </xf>
    <xf numFmtId="0" fontId="1" fillId="0" borderId="0" xfId="1" applyAlignment="1">
      <alignment horizontal="center"/>
    </xf>
    <xf numFmtId="0" fontId="1" fillId="0" borderId="0" xfId="1" applyAlignment="1">
      <alignment horizontal="center" wrapText="1"/>
    </xf>
    <xf numFmtId="0" fontId="2" fillId="30" borderId="1" xfId="1" applyFont="1" applyFill="1" applyBorder="1" applyAlignment="1">
      <alignment horizontal="center"/>
    </xf>
    <xf numFmtId="0" fontId="2" fillId="30" borderId="1" xfId="1" applyFont="1" applyFill="1" applyBorder="1"/>
    <xf numFmtId="0" fontId="11" fillId="0" borderId="0" xfId="1" applyFont="1"/>
    <xf numFmtId="0" fontId="34" fillId="0" borderId="0" xfId="1" applyFont="1"/>
    <xf numFmtId="49" fontId="4" fillId="0" borderId="0" xfId="1" applyNumberFormat="1" applyFont="1" applyAlignment="1">
      <alignment horizontal="center" wrapText="1"/>
    </xf>
    <xf numFmtId="0" fontId="4" fillId="0" borderId="0" xfId="1" applyFont="1" applyAlignment="1">
      <alignment wrapText="1"/>
    </xf>
    <xf numFmtId="0" fontId="0" fillId="0" borderId="0" xfId="1" applyFont="1" applyAlignment="1">
      <alignment horizontal="right"/>
    </xf>
    <xf numFmtId="0" fontId="1" fillId="0" borderId="0" xfId="1" applyAlignment="1">
      <alignment horizontal="left"/>
    </xf>
    <xf numFmtId="0" fontId="2" fillId="30" borderId="0" xfId="1" applyFont="1" applyFill="1" applyAlignment="1">
      <alignment horizontal="center"/>
    </xf>
    <xf numFmtId="0" fontId="2" fillId="30" borderId="0" xfId="1" applyFont="1" applyFill="1"/>
    <xf numFmtId="0" fontId="2" fillId="30" borderId="0" xfId="1" applyFont="1" applyFill="1" applyAlignment="1">
      <alignment horizontal="left"/>
    </xf>
    <xf numFmtId="0" fontId="1" fillId="0" borderId="0" xfId="1" applyFill="1" applyAlignment="1">
      <alignment horizontal="right"/>
    </xf>
    <xf numFmtId="0" fontId="0" fillId="0" borderId="0" xfId="0" applyAlignment="1">
      <alignment horizontal="center" vertical="center" wrapText="1"/>
    </xf>
    <xf numFmtId="0" fontId="1" fillId="0" borderId="1" xfId="6" applyFill="1" applyBorder="1" applyAlignment="1">
      <alignment horizontal="left"/>
    </xf>
    <xf numFmtId="0" fontId="1" fillId="0" borderId="1" xfId="6" applyFill="1" applyBorder="1" applyAlignment="1">
      <alignment horizontal="center"/>
    </xf>
    <xf numFmtId="0" fontId="4" fillId="3" borderId="23" xfId="3" applyFont="1" applyFill="1" applyBorder="1" applyAlignment="1">
      <alignment horizontal="left" vertical="top" wrapText="1"/>
    </xf>
    <xf numFmtId="0" fontId="4" fillId="3" borderId="26" xfId="3" applyFont="1" applyFill="1" applyBorder="1" applyAlignment="1">
      <alignment horizontal="left" vertical="top" wrapText="1"/>
    </xf>
    <xf numFmtId="0" fontId="14" fillId="3" borderId="23" xfId="3" applyFont="1" applyFill="1" applyBorder="1" applyAlignment="1">
      <alignment horizontal="left" vertical="top" wrapText="1"/>
    </xf>
    <xf numFmtId="0" fontId="14" fillId="3" borderId="26" xfId="3" applyFont="1" applyFill="1" applyBorder="1" applyAlignment="1">
      <alignment horizontal="left" vertical="top" wrapText="1"/>
    </xf>
    <xf numFmtId="0" fontId="3" fillId="0" borderId="0" xfId="3" applyAlignment="1">
      <alignment horizontal="center"/>
    </xf>
    <xf numFmtId="14" fontId="3" fillId="12" borderId="3" xfId="3" applyNumberFormat="1" applyFill="1" applyBorder="1" applyAlignment="1">
      <alignment horizontal="center"/>
    </xf>
    <xf numFmtId="0" fontId="4" fillId="3" borderId="26" xfId="3" applyFont="1" applyFill="1" applyBorder="1" applyAlignment="1">
      <alignment horizontal="center" wrapText="1"/>
    </xf>
    <xf numFmtId="0" fontId="4" fillId="3" borderId="7" xfId="3" applyFont="1" applyFill="1" applyBorder="1" applyAlignment="1">
      <alignment horizontal="center" wrapText="1"/>
    </xf>
    <xf numFmtId="0" fontId="4" fillId="0" borderId="1" xfId="3" applyFont="1" applyBorder="1" applyAlignment="1">
      <alignment horizontal="center" wrapText="1"/>
    </xf>
    <xf numFmtId="0" fontId="12" fillId="0" borderId="0" xfId="3" applyFont="1" applyAlignment="1">
      <alignment horizontal="center"/>
    </xf>
    <xf numFmtId="0" fontId="4" fillId="0" borderId="2" xfId="3" applyFont="1" applyBorder="1" applyAlignment="1">
      <alignment horizontal="center" wrapText="1"/>
    </xf>
    <xf numFmtId="0" fontId="4" fillId="0" borderId="5" xfId="3" applyFont="1" applyBorder="1" applyAlignment="1">
      <alignment horizontal="center" wrapText="1"/>
    </xf>
    <xf numFmtId="0" fontId="4" fillId="3" borderId="7" xfId="3" applyFont="1" applyFill="1" applyBorder="1" applyAlignment="1">
      <alignment horizontal="left" vertical="top" wrapText="1"/>
    </xf>
    <xf numFmtId="0" fontId="4" fillId="3" borderId="0" xfId="3" applyFont="1" applyFill="1" applyAlignment="1">
      <alignment horizontal="center" wrapText="1"/>
    </xf>
    <xf numFmtId="0" fontId="4" fillId="3" borderId="8" xfId="3" applyFont="1" applyFill="1" applyBorder="1" applyAlignment="1">
      <alignment horizontal="center" wrapText="1"/>
    </xf>
    <xf numFmtId="0" fontId="56" fillId="3" borderId="23" xfId="1" applyFont="1" applyFill="1" applyBorder="1" applyAlignment="1">
      <alignment horizontal="center"/>
    </xf>
    <xf numFmtId="0" fontId="56" fillId="3" borderId="26" xfId="1" applyFont="1" applyFill="1" applyBorder="1" applyAlignment="1">
      <alignment horizontal="center"/>
    </xf>
    <xf numFmtId="0" fontId="56" fillId="3" borderId="7" xfId="1" applyFont="1" applyFill="1" applyBorder="1" applyAlignment="1">
      <alignment horizontal="center"/>
    </xf>
    <xf numFmtId="0" fontId="56" fillId="3" borderId="13" xfId="1" applyFont="1" applyFill="1" applyBorder="1" applyAlignment="1">
      <alignment horizontal="center"/>
    </xf>
    <xf numFmtId="0" fontId="56" fillId="3" borderId="3" xfId="1" applyFont="1" applyFill="1" applyBorder="1" applyAlignment="1">
      <alignment horizontal="center"/>
    </xf>
    <xf numFmtId="0" fontId="56" fillId="3" borderId="6" xfId="1" applyFont="1" applyFill="1" applyBorder="1" applyAlignment="1">
      <alignment horizontal="center"/>
    </xf>
    <xf numFmtId="0" fontId="18" fillId="0" borderId="0" xfId="1" applyFont="1" applyAlignment="1">
      <alignment horizontal="center"/>
    </xf>
    <xf numFmtId="6" fontId="19" fillId="0" borderId="0" xfId="1" quotePrefix="1" applyNumberFormat="1" applyFont="1" applyAlignment="1">
      <alignment horizontal="center"/>
    </xf>
    <xf numFmtId="0" fontId="4" fillId="3" borderId="1"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0" borderId="1" xfId="0" applyFont="1" applyBorder="1" applyAlignment="1">
      <alignment horizontal="center" wrapText="1"/>
    </xf>
    <xf numFmtId="0" fontId="28" fillId="0" borderId="0" xfId="0" applyFont="1" applyAlignment="1">
      <alignment horizontal="center"/>
    </xf>
    <xf numFmtId="14" fontId="0" fillId="12" borderId="3" xfId="0" applyNumberFormat="1" applyFill="1" applyBorder="1" applyAlignment="1">
      <alignment horizontal="center"/>
    </xf>
    <xf numFmtId="0" fontId="4" fillId="3" borderId="26" xfId="0" applyFont="1" applyFill="1" applyBorder="1" applyAlignment="1">
      <alignment horizontal="center" wrapText="1"/>
    </xf>
    <xf numFmtId="0" fontId="4" fillId="3" borderId="7" xfId="0" applyFont="1" applyFill="1" applyBorder="1" applyAlignment="1">
      <alignment horizontal="center" wrapText="1"/>
    </xf>
    <xf numFmtId="0" fontId="12" fillId="0" borderId="0" xfId="0" applyFont="1" applyAlignment="1">
      <alignment horizontal="center"/>
    </xf>
    <xf numFmtId="0" fontId="4" fillId="0" borderId="0" xfId="0" applyFont="1" applyAlignment="1">
      <alignment horizontal="left" vertical="top" wrapText="1"/>
    </xf>
    <xf numFmtId="0" fontId="14" fillId="0" borderId="0" xfId="0" applyFont="1" applyAlignment="1">
      <alignment horizontal="left" vertical="top" wrapText="1"/>
    </xf>
    <xf numFmtId="0" fontId="4" fillId="18" borderId="1" xfId="0" applyFont="1" applyFill="1" applyBorder="1" applyAlignment="1">
      <alignment horizontal="center" wrapText="1"/>
    </xf>
    <xf numFmtId="0" fontId="4" fillId="7" borderId="1" xfId="0" applyFont="1" applyFill="1" applyBorder="1" applyAlignment="1">
      <alignment horizontal="center" wrapText="1"/>
    </xf>
    <xf numFmtId="0" fontId="4" fillId="17" borderId="1" xfId="0" applyFont="1" applyFill="1" applyBorder="1" applyAlignment="1">
      <alignment horizontal="center" wrapText="1"/>
    </xf>
    <xf numFmtId="0" fontId="35" fillId="3" borderId="23" xfId="1" applyFont="1" applyFill="1" applyBorder="1" applyAlignment="1">
      <alignment horizontal="center"/>
    </xf>
    <xf numFmtId="0" fontId="35" fillId="3" borderId="26" xfId="1" applyFont="1" applyFill="1" applyBorder="1" applyAlignment="1">
      <alignment horizontal="center"/>
    </xf>
    <xf numFmtId="0" fontId="35" fillId="3" borderId="7" xfId="1" applyFont="1" applyFill="1" applyBorder="1" applyAlignment="1">
      <alignment horizontal="center"/>
    </xf>
    <xf numFmtId="1" fontId="4" fillId="0" borderId="23" xfId="1" applyNumberFormat="1" applyFont="1" applyBorder="1" applyAlignment="1">
      <alignment horizontal="center" wrapText="1"/>
    </xf>
    <xf numFmtId="1" fontId="4" fillId="0" borderId="7" xfId="1" applyNumberFormat="1" applyFont="1" applyBorder="1" applyAlignment="1">
      <alignment horizontal="center" wrapText="1"/>
    </xf>
    <xf numFmtId="0" fontId="35" fillId="3" borderId="3" xfId="1" applyFont="1" applyFill="1" applyBorder="1" applyAlignment="1">
      <alignment horizontal="center"/>
    </xf>
    <xf numFmtId="0" fontId="35" fillId="3" borderId="1" xfId="1" applyFont="1" applyFill="1" applyBorder="1" applyAlignment="1">
      <alignment horizontal="center"/>
    </xf>
    <xf numFmtId="0" fontId="2" fillId="23" borderId="70" xfId="0" applyFont="1" applyFill="1" applyBorder="1" applyAlignment="1">
      <alignment horizontal="left" vertical="top" wrapText="1"/>
    </xf>
    <xf numFmtId="0" fontId="2" fillId="23" borderId="66" xfId="0" applyFont="1" applyFill="1" applyBorder="1" applyAlignment="1">
      <alignment horizontal="left" vertical="top" wrapText="1"/>
    </xf>
    <xf numFmtId="0" fontId="2" fillId="23" borderId="71" xfId="0" applyFont="1" applyFill="1" applyBorder="1" applyAlignment="1">
      <alignment horizontal="left" vertical="top" wrapText="1"/>
    </xf>
    <xf numFmtId="177" fontId="66" fillId="25" borderId="70" xfId="0" applyNumberFormat="1" applyFont="1" applyFill="1" applyBorder="1" applyAlignment="1">
      <alignment horizontal="right" vertical="top" shrinkToFit="1"/>
    </xf>
    <xf numFmtId="177" fontId="66" fillId="25" borderId="71" xfId="0" applyNumberFormat="1" applyFont="1" applyFill="1" applyBorder="1" applyAlignment="1">
      <alignment horizontal="right" vertical="top" shrinkToFit="1"/>
    </xf>
    <xf numFmtId="176" fontId="66" fillId="25" borderId="70" xfId="0" applyNumberFormat="1" applyFont="1" applyFill="1" applyBorder="1" applyAlignment="1">
      <alignment horizontal="right" vertical="top" shrinkToFit="1"/>
    </xf>
    <xf numFmtId="176" fontId="66" fillId="25" borderId="71" xfId="0" applyNumberFormat="1" applyFont="1" applyFill="1" applyBorder="1" applyAlignment="1">
      <alignment horizontal="right" vertical="top" shrinkToFit="1"/>
    </xf>
    <xf numFmtId="176" fontId="66" fillId="25" borderId="67" xfId="0" applyNumberFormat="1" applyFont="1" applyFill="1" applyBorder="1" applyAlignment="1">
      <alignment horizontal="right" vertical="top" shrinkToFit="1"/>
    </xf>
    <xf numFmtId="176" fontId="66" fillId="25" borderId="69" xfId="0" applyNumberFormat="1" applyFont="1" applyFill="1" applyBorder="1" applyAlignment="1">
      <alignment horizontal="right" vertical="top" shrinkToFit="1"/>
    </xf>
    <xf numFmtId="0" fontId="2" fillId="25" borderId="70" xfId="0" applyFont="1" applyFill="1" applyBorder="1" applyAlignment="1">
      <alignment horizontal="right" vertical="top" wrapText="1"/>
    </xf>
    <xf numFmtId="0" fontId="2" fillId="25" borderId="66" xfId="0" applyFont="1" applyFill="1" applyBorder="1" applyAlignment="1">
      <alignment horizontal="right" vertical="top" wrapText="1"/>
    </xf>
    <xf numFmtId="0" fontId="2" fillId="25" borderId="71" xfId="0" applyFont="1" applyFill="1" applyBorder="1" applyAlignment="1">
      <alignment horizontal="right" vertical="top" wrapText="1"/>
    </xf>
    <xf numFmtId="0" fontId="62" fillId="0" borderId="0" xfId="0" applyFont="1" applyAlignment="1">
      <alignment horizontal="left" wrapText="1"/>
    </xf>
    <xf numFmtId="0" fontId="51" fillId="0" borderId="0" xfId="0" applyFont="1" applyAlignment="1">
      <alignment horizontal="left" vertical="top" wrapText="1"/>
    </xf>
    <xf numFmtId="0" fontId="70" fillId="0" borderId="0" xfId="0" applyFont="1" applyAlignment="1">
      <alignment vertical="top" wrapText="1"/>
    </xf>
    <xf numFmtId="0" fontId="62" fillId="0" borderId="0" xfId="0" applyFont="1" applyAlignment="1">
      <alignment vertical="top" wrapText="1"/>
    </xf>
    <xf numFmtId="0" fontId="1" fillId="0" borderId="62" xfId="0" applyFont="1" applyBorder="1" applyAlignment="1">
      <alignment horizontal="left" vertical="top" wrapText="1"/>
    </xf>
    <xf numFmtId="0" fontId="1" fillId="0" borderId="63" xfId="0" applyFont="1" applyBorder="1" applyAlignment="1">
      <alignment horizontal="left" vertical="top" wrapText="1"/>
    </xf>
    <xf numFmtId="0" fontId="1" fillId="0" borderId="64" xfId="0" applyFont="1" applyBorder="1" applyAlignment="1">
      <alignment horizontal="left" vertical="top" wrapText="1"/>
    </xf>
    <xf numFmtId="177" fontId="67" fillId="0" borderId="65" xfId="0" applyNumberFormat="1" applyFont="1" applyBorder="1" applyAlignment="1">
      <alignment horizontal="right" vertical="top" shrinkToFit="1"/>
    </xf>
    <xf numFmtId="177" fontId="67" fillId="0" borderId="63" xfId="0" applyNumberFormat="1" applyFont="1" applyBorder="1" applyAlignment="1">
      <alignment horizontal="right" vertical="top" shrinkToFit="1"/>
    </xf>
    <xf numFmtId="176" fontId="67" fillId="0" borderId="62" xfId="0" applyNumberFormat="1" applyFont="1" applyBorder="1" applyAlignment="1">
      <alignment horizontal="right" vertical="top" shrinkToFit="1"/>
    </xf>
    <xf numFmtId="176" fontId="67" fillId="0" borderId="63" xfId="0" applyNumberFormat="1" applyFont="1" applyBorder="1" applyAlignment="1">
      <alignment horizontal="right" vertical="top" shrinkToFit="1"/>
    </xf>
    <xf numFmtId="176" fontId="67" fillId="0" borderId="72" xfId="0" applyNumberFormat="1" applyFont="1" applyBorder="1" applyAlignment="1">
      <alignment horizontal="right" vertical="top" shrinkToFit="1"/>
    </xf>
    <xf numFmtId="176" fontId="67" fillId="0" borderId="73" xfId="0" applyNumberFormat="1" applyFont="1" applyBorder="1" applyAlignment="1">
      <alignment horizontal="right" vertical="top" shrinkToFit="1"/>
    </xf>
    <xf numFmtId="0" fontId="1" fillId="0" borderId="62" xfId="0" applyFont="1" applyBorder="1" applyAlignment="1">
      <alignment horizontal="right" vertical="top" wrapText="1"/>
    </xf>
    <xf numFmtId="0" fontId="1" fillId="0" borderId="66" xfId="0" applyFont="1" applyBorder="1" applyAlignment="1">
      <alignment horizontal="right" vertical="top" wrapText="1"/>
    </xf>
    <xf numFmtId="0" fontId="1" fillId="0" borderId="63" xfId="0" applyFont="1" applyBorder="1" applyAlignment="1">
      <alignment horizontal="right" vertical="top" wrapText="1"/>
    </xf>
    <xf numFmtId="0" fontId="1" fillId="26" borderId="62" xfId="0" applyFont="1" applyFill="1" applyBorder="1" applyAlignment="1">
      <alignment horizontal="left" vertical="top" wrapText="1"/>
    </xf>
    <xf numFmtId="0" fontId="1" fillId="26" borderId="63" xfId="0" applyFont="1" applyFill="1" applyBorder="1" applyAlignment="1">
      <alignment horizontal="left" vertical="top" wrapText="1"/>
    </xf>
    <xf numFmtId="0" fontId="1" fillId="26" borderId="64" xfId="0" applyFont="1" applyFill="1" applyBorder="1" applyAlignment="1">
      <alignment horizontal="left" vertical="top" wrapText="1"/>
    </xf>
    <xf numFmtId="177" fontId="67" fillId="26" borderId="65" xfId="0" applyNumberFormat="1" applyFont="1" applyFill="1" applyBorder="1" applyAlignment="1">
      <alignment horizontal="right" vertical="top" shrinkToFit="1"/>
    </xf>
    <xf numFmtId="177" fontId="67" fillId="26" borderId="63" xfId="0" applyNumberFormat="1" applyFont="1" applyFill="1" applyBorder="1" applyAlignment="1">
      <alignment horizontal="right" vertical="top" shrinkToFit="1"/>
    </xf>
    <xf numFmtId="177" fontId="67" fillId="26" borderId="62" xfId="0" applyNumberFormat="1" applyFont="1" applyFill="1" applyBorder="1" applyAlignment="1">
      <alignment horizontal="right" vertical="top" shrinkToFit="1"/>
    </xf>
    <xf numFmtId="0" fontId="1" fillId="26" borderId="62" xfId="0" applyFont="1" applyFill="1" applyBorder="1" applyAlignment="1">
      <alignment horizontal="right" vertical="top" wrapText="1"/>
    </xf>
    <xf numFmtId="0" fontId="1" fillId="26" borderId="66" xfId="0" applyFont="1" applyFill="1" applyBorder="1" applyAlignment="1">
      <alignment horizontal="right" vertical="top" wrapText="1"/>
    </xf>
    <xf numFmtId="0" fontId="1" fillId="26" borderId="63" xfId="0" applyFont="1" applyFill="1" applyBorder="1" applyAlignment="1">
      <alignment horizontal="right" vertical="top" wrapText="1"/>
    </xf>
    <xf numFmtId="176" fontId="67" fillId="0" borderId="65" xfId="0" applyNumberFormat="1" applyFont="1" applyBorder="1" applyAlignment="1">
      <alignment horizontal="right" vertical="top" shrinkToFit="1"/>
    </xf>
    <xf numFmtId="9" fontId="67" fillId="0" borderId="62" xfId="0" applyNumberFormat="1" applyFont="1" applyBorder="1" applyAlignment="1">
      <alignment horizontal="right" vertical="top" shrinkToFit="1"/>
    </xf>
    <xf numFmtId="9" fontId="67" fillId="0" borderId="66" xfId="0" applyNumberFormat="1" applyFont="1" applyBorder="1" applyAlignment="1">
      <alignment horizontal="right" vertical="top" shrinkToFit="1"/>
    </xf>
    <xf numFmtId="9" fontId="67" fillId="0" borderId="63" xfId="0" applyNumberFormat="1" applyFont="1" applyBorder="1" applyAlignment="1">
      <alignment horizontal="right" vertical="top" shrinkToFit="1"/>
    </xf>
    <xf numFmtId="176" fontId="67" fillId="26" borderId="65" xfId="0" applyNumberFormat="1" applyFont="1" applyFill="1" applyBorder="1" applyAlignment="1">
      <alignment horizontal="right" vertical="top" shrinkToFit="1"/>
    </xf>
    <xf numFmtId="176" fontId="67" fillId="26" borderId="63" xfId="0" applyNumberFormat="1" applyFont="1" applyFill="1" applyBorder="1" applyAlignment="1">
      <alignment horizontal="right" vertical="top" shrinkToFit="1"/>
    </xf>
    <xf numFmtId="176" fontId="67" fillId="26" borderId="62" xfId="0" applyNumberFormat="1" applyFont="1" applyFill="1" applyBorder="1" applyAlignment="1">
      <alignment horizontal="right" vertical="top" shrinkToFit="1"/>
    </xf>
    <xf numFmtId="9" fontId="67" fillId="26" borderId="62" xfId="0" applyNumberFormat="1" applyFont="1" applyFill="1" applyBorder="1" applyAlignment="1">
      <alignment horizontal="right" vertical="top" shrinkToFit="1"/>
    </xf>
    <xf numFmtId="9" fontId="67" fillId="26" borderId="66" xfId="0" applyNumberFormat="1" applyFont="1" applyFill="1" applyBorder="1" applyAlignment="1">
      <alignment horizontal="right" vertical="top" shrinkToFit="1"/>
    </xf>
    <xf numFmtId="9" fontId="67" fillId="26" borderId="63" xfId="0" applyNumberFormat="1" applyFont="1" applyFill="1" applyBorder="1" applyAlignment="1">
      <alignment horizontal="right" vertical="top" shrinkToFit="1"/>
    </xf>
    <xf numFmtId="0" fontId="52" fillId="0" borderId="0" xfId="0" applyFont="1" applyAlignment="1">
      <alignment horizontal="left" vertical="top" wrapText="1"/>
    </xf>
    <xf numFmtId="0" fontId="62" fillId="0" borderId="62" xfId="0" applyFont="1" applyBorder="1" applyAlignment="1">
      <alignment horizontal="left" vertical="top" wrapText="1"/>
    </xf>
    <xf numFmtId="0" fontId="62" fillId="0" borderId="64" xfId="0" applyFont="1" applyBorder="1" applyAlignment="1">
      <alignment horizontal="left" vertical="top" wrapText="1"/>
    </xf>
    <xf numFmtId="0" fontId="62" fillId="26" borderId="62" xfId="0" applyFont="1" applyFill="1" applyBorder="1" applyAlignment="1">
      <alignment horizontal="left" vertical="top" wrapText="1"/>
    </xf>
    <xf numFmtId="0" fontId="62" fillId="26" borderId="64" xfId="0" applyFont="1" applyFill="1" applyBorder="1" applyAlignment="1">
      <alignment horizontal="left" vertical="top" wrapText="1"/>
    </xf>
    <xf numFmtId="10" fontId="66" fillId="25" borderId="70" xfId="0" applyNumberFormat="1" applyFont="1" applyFill="1" applyBorder="1" applyAlignment="1">
      <alignment horizontal="right" vertical="top" shrinkToFit="1"/>
    </xf>
    <xf numFmtId="10" fontId="66" fillId="25" borderId="66" xfId="0" applyNumberFormat="1" applyFont="1" applyFill="1" applyBorder="1" applyAlignment="1">
      <alignment horizontal="right" vertical="top" shrinkToFit="1"/>
    </xf>
    <xf numFmtId="10" fontId="66" fillId="25" borderId="71" xfId="0" applyNumberFormat="1" applyFont="1" applyFill="1" applyBorder="1" applyAlignment="1">
      <alignment horizontal="right" vertical="top" shrinkToFit="1"/>
    </xf>
    <xf numFmtId="0" fontId="1" fillId="26" borderId="72" xfId="0" applyFont="1" applyFill="1" applyBorder="1" applyAlignment="1">
      <alignment horizontal="left" vertical="top" wrapText="1"/>
    </xf>
    <xf numFmtId="0" fontId="1" fillId="26" borderId="73" xfId="0" applyFont="1" applyFill="1" applyBorder="1" applyAlignment="1">
      <alignment horizontal="left" vertical="top" wrapText="1"/>
    </xf>
    <xf numFmtId="0" fontId="62" fillId="26" borderId="72" xfId="0" applyFont="1" applyFill="1" applyBorder="1" applyAlignment="1">
      <alignment horizontal="left" vertical="top" wrapText="1"/>
    </xf>
    <xf numFmtId="0" fontId="62" fillId="26" borderId="74" xfId="0" applyFont="1" applyFill="1" applyBorder="1" applyAlignment="1">
      <alignment horizontal="left" vertical="top" wrapText="1"/>
    </xf>
    <xf numFmtId="177" fontId="67" fillId="26" borderId="75" xfId="0" applyNumberFormat="1" applyFont="1" applyFill="1" applyBorder="1" applyAlignment="1">
      <alignment horizontal="right" vertical="top" shrinkToFit="1"/>
    </xf>
    <xf numFmtId="177" fontId="67" fillId="26" borderId="73" xfId="0" applyNumberFormat="1" applyFont="1" applyFill="1" applyBorder="1" applyAlignment="1">
      <alignment horizontal="right" vertical="top" shrinkToFit="1"/>
    </xf>
    <xf numFmtId="177" fontId="67" fillId="26" borderId="72" xfId="0" applyNumberFormat="1" applyFont="1" applyFill="1" applyBorder="1" applyAlignment="1">
      <alignment horizontal="right" vertical="top" shrinkToFit="1"/>
    </xf>
    <xf numFmtId="177" fontId="67" fillId="26" borderId="66" xfId="0" applyNumberFormat="1" applyFont="1" applyFill="1" applyBorder="1" applyAlignment="1">
      <alignment horizontal="right" vertical="top" shrinkToFit="1"/>
    </xf>
    <xf numFmtId="0" fontId="2" fillId="23" borderId="67" xfId="0" applyFont="1" applyFill="1" applyBorder="1" applyAlignment="1">
      <alignment horizontal="left" vertical="top" wrapText="1"/>
    </xf>
    <xf numFmtId="0" fontId="2" fillId="23" borderId="68" xfId="0" applyFont="1" applyFill="1" applyBorder="1" applyAlignment="1">
      <alignment horizontal="left" vertical="top" wrapText="1"/>
    </xf>
    <xf numFmtId="0" fontId="2" fillId="23" borderId="69" xfId="0" applyFont="1" applyFill="1" applyBorder="1" applyAlignment="1">
      <alignment horizontal="left" vertical="top" wrapText="1"/>
    </xf>
    <xf numFmtId="177" fontId="67" fillId="0" borderId="62" xfId="0" applyNumberFormat="1" applyFont="1" applyBorder="1" applyAlignment="1">
      <alignment horizontal="right" vertical="top" shrinkToFit="1"/>
    </xf>
    <xf numFmtId="0" fontId="2" fillId="20" borderId="53" xfId="0" applyFont="1" applyFill="1" applyBorder="1" applyAlignment="1">
      <alignment horizontal="left" vertical="top" wrapText="1" indent="1"/>
    </xf>
    <xf numFmtId="0" fontId="2" fillId="20" borderId="55" xfId="0" applyFont="1" applyFill="1" applyBorder="1" applyAlignment="1">
      <alignment horizontal="left" vertical="top" wrapText="1" indent="1"/>
    </xf>
    <xf numFmtId="0" fontId="2" fillId="20" borderId="54" xfId="0" applyFont="1" applyFill="1" applyBorder="1" applyAlignment="1">
      <alignment horizontal="left" vertical="top" wrapText="1" indent="1"/>
    </xf>
    <xf numFmtId="0" fontId="60" fillId="0" borderId="0" xfId="0" applyFont="1" applyAlignment="1">
      <alignment horizontal="center" vertical="center" wrapText="1"/>
    </xf>
    <xf numFmtId="0" fontId="57" fillId="0" borderId="0" xfId="0" applyFont="1" applyAlignment="1">
      <alignment horizontal="center" vertical="center" wrapText="1"/>
    </xf>
    <xf numFmtId="0" fontId="2" fillId="0" borderId="50" xfId="0" applyFont="1" applyBorder="1" applyAlignment="1">
      <alignment horizontal="center" vertical="top" wrapText="1"/>
    </xf>
    <xf numFmtId="0" fontId="2" fillId="0" borderId="51" xfId="0" applyFont="1" applyBorder="1" applyAlignment="1">
      <alignment horizontal="center" vertical="top" wrapText="1"/>
    </xf>
    <xf numFmtId="0" fontId="2" fillId="0" borderId="52" xfId="0" applyFont="1" applyBorder="1" applyAlignment="1">
      <alignment horizontal="center" vertical="top" wrapText="1"/>
    </xf>
    <xf numFmtId="0" fontId="2" fillId="0" borderId="50" xfId="0" applyFont="1" applyBorder="1" applyAlignment="1">
      <alignment horizontal="left" vertical="top" wrapText="1" indent="1"/>
    </xf>
    <xf numFmtId="0" fontId="2" fillId="0" borderId="51" xfId="0" applyFont="1" applyBorder="1" applyAlignment="1">
      <alignment horizontal="left" vertical="top" wrapText="1" indent="1"/>
    </xf>
    <xf numFmtId="0" fontId="2" fillId="0" borderId="52" xfId="0" applyFont="1" applyBorder="1" applyAlignment="1">
      <alignment horizontal="left" vertical="top" wrapText="1" indent="1"/>
    </xf>
    <xf numFmtId="0" fontId="2" fillId="0" borderId="50" xfId="0" applyFont="1" applyBorder="1" applyAlignment="1">
      <alignment horizontal="left" vertical="top" wrapText="1" indent="5"/>
    </xf>
    <xf numFmtId="0" fontId="2" fillId="0" borderId="51" xfId="0" applyFont="1" applyBorder="1" applyAlignment="1">
      <alignment horizontal="left" vertical="top" wrapText="1" indent="5"/>
    </xf>
    <xf numFmtId="0" fontId="2" fillId="0" borderId="52" xfId="0" applyFont="1" applyBorder="1" applyAlignment="1">
      <alignment horizontal="left" vertical="top" wrapText="1" indent="5"/>
    </xf>
    <xf numFmtId="0" fontId="2" fillId="0" borderId="0" xfId="0" applyFont="1" applyAlignment="1">
      <alignment horizontal="left" vertical="center" wrapText="1"/>
    </xf>
    <xf numFmtId="0" fontId="2" fillId="23" borderId="59" xfId="0" applyFont="1" applyFill="1" applyBorder="1" applyAlignment="1">
      <alignment horizontal="left" vertical="top" wrapText="1"/>
    </xf>
    <xf numFmtId="0" fontId="2" fillId="23" borderId="60" xfId="0" applyFont="1" applyFill="1" applyBorder="1" applyAlignment="1">
      <alignment horizontal="left" vertical="top" wrapText="1"/>
    </xf>
    <xf numFmtId="0" fontId="2" fillId="23" borderId="61" xfId="0" applyFont="1" applyFill="1" applyBorder="1" applyAlignment="1">
      <alignment horizontal="left" vertical="top" wrapText="1"/>
    </xf>
    <xf numFmtId="176" fontId="66" fillId="25" borderId="59" xfId="0" applyNumberFormat="1" applyFont="1" applyFill="1" applyBorder="1" applyAlignment="1">
      <alignment horizontal="right" vertical="top" shrinkToFit="1"/>
    </xf>
    <xf numFmtId="176" fontId="66" fillId="25" borderId="61" xfId="0" applyNumberFormat="1" applyFont="1" applyFill="1" applyBorder="1" applyAlignment="1">
      <alignment horizontal="right" vertical="top" shrinkToFit="1"/>
    </xf>
    <xf numFmtId="10" fontId="66" fillId="25" borderId="59" xfId="0" applyNumberFormat="1" applyFont="1" applyFill="1" applyBorder="1" applyAlignment="1">
      <alignment horizontal="right" vertical="top" shrinkToFit="1"/>
    </xf>
    <xf numFmtId="10" fontId="66" fillId="25" borderId="60" xfId="0" applyNumberFormat="1" applyFont="1" applyFill="1" applyBorder="1" applyAlignment="1">
      <alignment horizontal="right" vertical="top" shrinkToFit="1"/>
    </xf>
    <xf numFmtId="10" fontId="66" fillId="25" borderId="61" xfId="0" applyNumberFormat="1" applyFont="1" applyFill="1" applyBorder="1" applyAlignment="1">
      <alignment horizontal="right" vertical="top" shrinkToFit="1"/>
    </xf>
    <xf numFmtId="0" fontId="2" fillId="21" borderId="56" xfId="0" applyFont="1" applyFill="1" applyBorder="1" applyAlignment="1">
      <alignment horizontal="left" vertical="top" wrapText="1"/>
    </xf>
    <xf numFmtId="0" fontId="2" fillId="21" borderId="57" xfId="0" applyFont="1" applyFill="1" applyBorder="1" applyAlignment="1">
      <alignment horizontal="left" vertical="top" wrapText="1"/>
    </xf>
    <xf numFmtId="0" fontId="2" fillId="21" borderId="58" xfId="0" applyFont="1" applyFill="1" applyBorder="1" applyAlignment="1">
      <alignment horizontal="left" vertical="top" wrapText="1"/>
    </xf>
    <xf numFmtId="176" fontId="65" fillId="22" borderId="56" xfId="0" applyNumberFormat="1" applyFont="1" applyFill="1" applyBorder="1" applyAlignment="1">
      <alignment horizontal="right" vertical="top" shrinkToFit="1"/>
    </xf>
    <xf numFmtId="176" fontId="65" fillId="22" borderId="58" xfId="0" applyNumberFormat="1" applyFont="1" applyFill="1" applyBorder="1" applyAlignment="1">
      <alignment horizontal="right" vertical="top" shrinkToFit="1"/>
    </xf>
    <xf numFmtId="10" fontId="65" fillId="22" borderId="56" xfId="0" applyNumberFormat="1" applyFont="1" applyFill="1" applyBorder="1" applyAlignment="1">
      <alignment horizontal="right" vertical="top" shrinkToFit="1"/>
    </xf>
    <xf numFmtId="10" fontId="65" fillId="22" borderId="57" xfId="0" applyNumberFormat="1" applyFont="1" applyFill="1" applyBorder="1" applyAlignment="1">
      <alignment horizontal="right" vertical="top" shrinkToFit="1"/>
    </xf>
    <xf numFmtId="10" fontId="65" fillId="22" borderId="58" xfId="0" applyNumberFormat="1" applyFont="1" applyFill="1" applyBorder="1" applyAlignment="1">
      <alignment horizontal="right" vertical="top" shrinkToFit="1"/>
    </xf>
    <xf numFmtId="0" fontId="2" fillId="20" borderId="53" xfId="0" applyFont="1" applyFill="1" applyBorder="1" applyAlignment="1">
      <alignment horizontal="center" vertical="top" wrapText="1"/>
    </xf>
    <xf numFmtId="0" fontId="2" fillId="20" borderId="54" xfId="0" applyFont="1" applyFill="1" applyBorder="1" applyAlignment="1">
      <alignment horizontal="center" vertical="top" wrapText="1"/>
    </xf>
    <xf numFmtId="0" fontId="2" fillId="20" borderId="53" xfId="0" applyFont="1" applyFill="1" applyBorder="1" applyAlignment="1">
      <alignment horizontal="left" vertical="top" wrapText="1" indent="4"/>
    </xf>
    <xf numFmtId="0" fontId="2" fillId="20" borderId="54" xfId="0" applyFont="1" applyFill="1" applyBorder="1" applyAlignment="1">
      <alignment horizontal="left" vertical="top" wrapText="1" indent="4"/>
    </xf>
    <xf numFmtId="0" fontId="2" fillId="20" borderId="53" xfId="0" applyFont="1" applyFill="1" applyBorder="1" applyAlignment="1">
      <alignment horizontal="left" vertical="top" wrapText="1" indent="2"/>
    </xf>
    <xf numFmtId="0" fontId="2" fillId="20" borderId="54" xfId="0" applyFont="1" applyFill="1" applyBorder="1" applyAlignment="1">
      <alignment horizontal="left" vertical="top" wrapText="1" indent="2"/>
    </xf>
    <xf numFmtId="0" fontId="2" fillId="20" borderId="53" xfId="0" applyFont="1" applyFill="1" applyBorder="1" applyAlignment="1">
      <alignment horizontal="left" vertical="top" wrapText="1" indent="3"/>
    </xf>
    <xf numFmtId="0" fontId="2" fillId="20" borderId="54" xfId="0" applyFont="1" applyFill="1" applyBorder="1" applyAlignment="1">
      <alignment horizontal="left" vertical="top" wrapText="1" indent="3"/>
    </xf>
    <xf numFmtId="0" fontId="49" fillId="0" borderId="0" xfId="11" applyFont="1" applyAlignment="1">
      <alignment vertical="top" wrapText="1"/>
    </xf>
    <xf numFmtId="0" fontId="36" fillId="0" borderId="0" xfId="11" applyAlignment="1">
      <alignment vertical="top" wrapText="1"/>
    </xf>
    <xf numFmtId="0" fontId="49" fillId="0" borderId="0" xfId="11" applyFont="1" applyAlignment="1">
      <alignment horizontal="left" vertical="top" wrapText="1"/>
    </xf>
    <xf numFmtId="0" fontId="45" fillId="0" borderId="42" xfId="11" applyFont="1" applyBorder="1" applyAlignment="1">
      <alignment horizontal="left" vertical="center"/>
    </xf>
    <xf numFmtId="0" fontId="36" fillId="0" borderId="43" xfId="11" applyBorder="1" applyAlignment="1"/>
    <xf numFmtId="0" fontId="45" fillId="14" borderId="46" xfId="11" applyFont="1" applyFill="1" applyBorder="1" applyAlignment="1">
      <alignment horizontal="left" vertical="center"/>
    </xf>
    <xf numFmtId="0" fontId="36" fillId="14" borderId="47" xfId="11" applyFill="1" applyBorder="1" applyAlignment="1"/>
    <xf numFmtId="0" fontId="43" fillId="23" borderId="37" xfId="11" applyFont="1" applyFill="1" applyBorder="1" applyAlignment="1">
      <alignment horizontal="left" vertical="top"/>
    </xf>
    <xf numFmtId="0" fontId="36" fillId="23" borderId="0" xfId="11" applyFill="1" applyAlignment="1"/>
    <xf numFmtId="0" fontId="36" fillId="23" borderId="38" xfId="11" applyFill="1" applyBorder="1" applyAlignment="1"/>
    <xf numFmtId="0" fontId="44" fillId="0" borderId="42" xfId="11" applyFont="1" applyBorder="1" applyAlignment="1">
      <alignment horizontal="left" vertical="center"/>
    </xf>
    <xf numFmtId="0" fontId="36" fillId="0" borderId="0" xfId="11" applyAlignment="1">
      <alignment horizontal="left" vertical="top" wrapText="1"/>
    </xf>
    <xf numFmtId="0" fontId="38" fillId="0" borderId="23" xfId="11" applyFont="1" applyBorder="1" applyAlignment="1">
      <alignment horizontal="center" vertical="center"/>
    </xf>
    <xf numFmtId="0" fontId="36" fillId="0" borderId="7" xfId="11" applyBorder="1" applyAlignment="1"/>
    <xf numFmtId="0" fontId="36" fillId="0" borderId="26" xfId="11" applyBorder="1" applyAlignment="1"/>
    <xf numFmtId="0" fontId="39" fillId="0" borderId="28" xfId="11" applyFont="1" applyBorder="1" applyAlignment="1">
      <alignment horizontal="left" vertical="center"/>
    </xf>
    <xf numFmtId="0" fontId="36" fillId="0" borderId="28" xfId="11" applyBorder="1" applyAlignment="1"/>
    <xf numFmtId="0" fontId="40" fillId="20" borderId="29" xfId="11" applyFont="1" applyFill="1" applyBorder="1" applyAlignment="1">
      <alignment horizontal="center" vertical="center" wrapText="1"/>
    </xf>
    <xf numFmtId="0" fontId="36" fillId="20" borderId="30" xfId="11" applyFill="1" applyBorder="1" applyAlignment="1">
      <alignment wrapText="1"/>
    </xf>
    <xf numFmtId="0" fontId="41" fillId="21" borderId="32" xfId="11" applyFont="1" applyFill="1" applyBorder="1" applyAlignment="1">
      <alignment horizontal="left" vertical="top"/>
    </xf>
    <xf numFmtId="0" fontId="36" fillId="21" borderId="33" xfId="11" applyFill="1" applyBorder="1" applyAlignment="1"/>
    <xf numFmtId="0" fontId="36" fillId="21" borderId="34" xfId="11" applyFill="1" applyBorder="1" applyAlignment="1"/>
    <xf numFmtId="0" fontId="36" fillId="0" borderId="0" xfId="11" applyAlignment="1">
      <alignment wrapText="1"/>
    </xf>
    <xf numFmtId="0" fontId="38" fillId="0" borderId="23" xfId="11" applyFont="1" applyBorder="1" applyAlignment="1">
      <alignment horizontal="center" vertical="center" wrapText="1"/>
    </xf>
    <xf numFmtId="0" fontId="36" fillId="0" borderId="7" xfId="11" applyBorder="1" applyAlignment="1">
      <alignment wrapText="1"/>
    </xf>
    <xf numFmtId="0" fontId="36" fillId="0" borderId="7" xfId="11" applyBorder="1" applyAlignment="1">
      <alignment horizontal="center" vertical="center" wrapText="1"/>
    </xf>
    <xf numFmtId="0" fontId="52" fillId="0" borderId="0" xfId="11" applyFont="1" applyAlignment="1">
      <alignment horizontal="left" vertical="top" wrapText="1"/>
    </xf>
    <xf numFmtId="0" fontId="52" fillId="0" borderId="0" xfId="11" applyFont="1" applyAlignment="1">
      <alignment vertical="top" wrapText="1"/>
    </xf>
    <xf numFmtId="0" fontId="38" fillId="0" borderId="7" xfId="11" applyFont="1" applyBorder="1" applyAlignment="1">
      <alignment horizontal="center" vertical="center"/>
    </xf>
    <xf numFmtId="0" fontId="38" fillId="0" borderId="7" xfId="11" applyFont="1" applyBorder="1" applyAlignment="1">
      <alignment horizontal="center" vertical="center" wrapText="1"/>
    </xf>
    <xf numFmtId="0" fontId="53" fillId="0" borderId="0" xfId="14" applyFont="1" applyAlignment="1">
      <alignment horizontal="center"/>
    </xf>
    <xf numFmtId="0" fontId="36" fillId="0" borderId="0" xfId="14" applyAlignment="1">
      <alignment horizontal="center" vertical="center"/>
    </xf>
    <xf numFmtId="0" fontId="36" fillId="0" borderId="0" xfId="14" applyAlignment="1">
      <alignment horizontal="center"/>
    </xf>
    <xf numFmtId="0" fontId="38" fillId="0" borderId="1" xfId="11" applyFont="1" applyBorder="1" applyAlignment="1">
      <alignment horizontal="center" vertical="center"/>
    </xf>
    <xf numFmtId="0" fontId="38" fillId="0" borderId="1" xfId="11" applyFont="1" applyBorder="1" applyAlignment="1">
      <alignment horizontal="center" vertical="center" wrapText="1"/>
    </xf>
    <xf numFmtId="0" fontId="43" fillId="23" borderId="37" xfId="14" applyFont="1" applyFill="1" applyBorder="1" applyAlignment="1">
      <alignment horizontal="left" vertical="top"/>
    </xf>
    <xf numFmtId="0" fontId="36" fillId="23" borderId="38" xfId="14" applyFill="1" applyBorder="1" applyAlignment="1"/>
    <xf numFmtId="0" fontId="38" fillId="0" borderId="23" xfId="14" applyFont="1" applyBorder="1" applyAlignment="1">
      <alignment horizontal="center" vertical="center"/>
    </xf>
    <xf numFmtId="0" fontId="36" fillId="0" borderId="7" xfId="14" applyBorder="1" applyAlignment="1"/>
    <xf numFmtId="0" fontId="38" fillId="0" borderId="7" xfId="14" applyFont="1" applyBorder="1" applyAlignment="1">
      <alignment horizontal="center" vertical="center"/>
    </xf>
    <xf numFmtId="0" fontId="38" fillId="0" borderId="23" xfId="14" applyFont="1" applyBorder="1" applyAlignment="1">
      <alignment horizontal="center" vertical="center" wrapText="1"/>
    </xf>
    <xf numFmtId="0" fontId="38" fillId="0" borderId="7" xfId="14" applyFont="1" applyBorder="1" applyAlignment="1">
      <alignment horizontal="center" vertical="center" wrapText="1"/>
    </xf>
    <xf numFmtId="0" fontId="39" fillId="0" borderId="28" xfId="14" applyFont="1" applyBorder="1" applyAlignment="1">
      <alignment horizontal="left" vertical="center"/>
    </xf>
    <xf numFmtId="0" fontId="36" fillId="0" borderId="28" xfId="14" applyBorder="1" applyAlignment="1"/>
    <xf numFmtId="0" fontId="41" fillId="21" borderId="32" xfId="14" applyFont="1" applyFill="1" applyBorder="1" applyAlignment="1">
      <alignment horizontal="left" vertical="top"/>
    </xf>
    <xf numFmtId="0" fontId="36" fillId="21" borderId="34" xfId="14" applyFill="1" applyBorder="1" applyAlignment="1"/>
  </cellXfs>
  <cellStyles count="17">
    <cellStyle name="Comma" xfId="10" builtinId="3"/>
    <cellStyle name="Comma 2" xfId="4" xr:uid="{6383E109-F19F-4176-B73D-ECDAE51A5A89}"/>
    <cellStyle name="Comma 3" xfId="13" xr:uid="{C2A62F1F-ADD6-42E7-8E7A-E432C4DEC943}"/>
    <cellStyle name="Currency 2" xfId="9" xr:uid="{CAFB2771-2521-4160-BDCC-F371278F332A}"/>
    <cellStyle name="Normal" xfId="0" builtinId="0"/>
    <cellStyle name="Normal 10" xfId="1" xr:uid="{65AC075F-3E0D-486D-8106-8D5DD417E57A}"/>
    <cellStyle name="Normal 10 2" xfId="6" xr:uid="{08E57A13-D818-470A-99E1-7C7C193F3C5B}"/>
    <cellStyle name="Normal 2" xfId="3" xr:uid="{5A32CDB7-74AA-4A37-8865-67E5B1FB04B5}"/>
    <cellStyle name="Normal 2 2" xfId="7" xr:uid="{F8E43DD2-41F1-4716-B57B-2855858254ED}"/>
    <cellStyle name="Normal 2 2 2" xfId="8" xr:uid="{D92758E2-5CFF-4B9C-9815-7EC85E5EA940}"/>
    <cellStyle name="Normal 2 3" xfId="14" xr:uid="{BC3B6501-87CD-4ADB-B706-743180EA3332}"/>
    <cellStyle name="Normal 2_Category 12 Capital Forecast Base Case 2013-2017 2" xfId="2" xr:uid="{9196F92F-467D-48ED-848A-595E1DC8BCA9}"/>
    <cellStyle name="Normal 3" xfId="11" xr:uid="{9570EF9F-8AD4-46E8-8A25-84D878163F98}"/>
    <cellStyle name="Normal 5" xfId="15" xr:uid="{4443FF44-43C3-4545-9230-1CB9DCF33514}"/>
    <cellStyle name="Percent" xfId="16" builtinId="5"/>
    <cellStyle name="Percent 2" xfId="5" xr:uid="{212C54E1-FB0E-4B74-B378-B6007A232F55}"/>
    <cellStyle name="Percent 3" xfId="12" xr:uid="{1343A106-DF7F-4970-A0EB-2CE35F6890DA}"/>
  </cellStyles>
  <dxfs count="24">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38"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ontentcentral.cenhud.com/otcsdav/nodes/Category%2014%2016%2017%20Spli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ontentcentral.cenhud.com/otcsdav/nodes/area%20xr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FinancePlanning/Capital%20Budgets/2024-2028%20Capital%20Budget/2024%20Capex%20Budget/2024-2028%20Capital%20Forecast%20Consolidation%20File%20w%20-%20updated%20AFUD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FinancePlanning/Capital%20Budgets/2024-2028%20Capital%20Budget/Capital%20Expenditures%20Exhib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cenario"/>
      <sheetName val=".5% Scenario"/>
      <sheetName val="1.5% Scenario"/>
      <sheetName val="historical"/>
      <sheetName val="Cost &amp; Rate Summary"/>
      <sheetName val="Summary for Regression Check"/>
      <sheetName val="Regression Check"/>
      <sheetName val="Inpu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a xref"/>
      <sheetName val="95-2021"/>
      <sheetName val="96-2021"/>
      <sheetName val="97-2021"/>
      <sheetName val="98-2021"/>
      <sheetName val="95 RAR for grafs"/>
      <sheetName val="hybri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Electrical Budget I "/>
      <sheetName val="2024 Electrical Budget R "/>
      <sheetName val="Electric Capital Addition"/>
      <sheetName val="Electric Capital Removal "/>
      <sheetName val="Monthly Split (2)"/>
      <sheetName val="CE SPLIT (2)"/>
      <sheetName val="Schedule A OH (CORP)"/>
      <sheetName val="Schedule RY"/>
      <sheetName val="Schedule B OH (Electric)"/>
      <sheetName val="Schedule C OH (Gas)"/>
      <sheetName val="Schedule D OH (Common)"/>
      <sheetName val="Removals Schedule"/>
      <sheetName val="2024 Appendices Elec Inst "/>
      <sheetName val="2024 Appendices Elec Removal"/>
      <sheetName val="2024 Appendices Gas"/>
      <sheetName val="2024 Appendices Common"/>
      <sheetName val="Rate Year OH"/>
      <sheetName val="Installation with Inflation OH"/>
      <sheetName val="Installation with Inflation"/>
      <sheetName val="Removal with Inflation"/>
      <sheetName val="Installation"/>
      <sheetName val="Removal"/>
      <sheetName val="2013 Elec Addition Upload"/>
      <sheetName val="2013 Elec Removal Upload"/>
      <sheetName val="CE SPLIT"/>
      <sheetName val="Monthly Split"/>
      <sheetName val="2024 Budget - Base Case - E"/>
      <sheetName val="12, 13, 15 Base Case"/>
      <sheetName val="2024 Budget - Base Case"/>
      <sheetName val="22,23,25,41,42 Base Case Old "/>
      <sheetName val="Category 11"/>
      <sheetName val="Category 12 "/>
      <sheetName val="Category 13 "/>
      <sheetName val="Category 14"/>
      <sheetName val="Category 15 "/>
      <sheetName val="Category 16"/>
      <sheetName val="Category 17 &amp; 27"/>
      <sheetName val="Category 19"/>
      <sheetName val="Category 22"/>
      <sheetName val="Category 23"/>
      <sheetName val="Category 24"/>
      <sheetName val="Sales Incl Exp"/>
      <sheetName val="Category 25"/>
      <sheetName val="Category 25 - Old"/>
      <sheetName val="Category 41"/>
      <sheetName val="Category 421 General"/>
      <sheetName val="Category 4230 &amp; 4412"/>
      <sheetName val="Category 4240 Security"/>
      <sheetName val="Category 42"/>
      <sheetName val="Category 42 IT - Old"/>
      <sheetName val="Category 43 and 45"/>
      <sheetName val="2023 to 2028 Discretion OH"/>
      <sheetName val="2024 Discretion OH"/>
      <sheetName val="Fortis Business Plan"/>
      <sheetName val="Investment Category OH - E"/>
      <sheetName val="Investment Category OH - G"/>
      <sheetName val="Investment Category OH E+G"/>
      <sheetName val="Investment Category OH - Com"/>
      <sheetName val="Comparison E"/>
      <sheetName val="Comparison total"/>
      <sheetName val="Comparison F"/>
      <sheetName val="Comparison D1 OH"/>
      <sheetName val="Comparison D2 OH"/>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2024-2028 Construction Forecast ($000's)</v>
          </cell>
          <cell r="B1"/>
          <cell r="C1"/>
          <cell r="D1"/>
          <cell r="E1"/>
          <cell r="F1"/>
          <cell r="G1"/>
          <cell r="H1"/>
          <cell r="I1"/>
          <cell r="J1"/>
          <cell r="K1"/>
          <cell r="L1"/>
          <cell r="M1"/>
        </row>
      </sheetData>
      <sheetData sheetId="18">
        <row r="32">
          <cell r="A32" t="str">
            <v>Office Equipment</v>
          </cell>
          <cell r="B32">
            <v>42</v>
          </cell>
        </row>
        <row r="33">
          <cell r="A33" t="str">
            <v>General</v>
          </cell>
          <cell r="B33">
            <v>421</v>
          </cell>
        </row>
        <row r="34">
          <cell r="A34" t="str">
            <v>EMS</v>
          </cell>
          <cell r="B34">
            <v>423</v>
          </cell>
        </row>
        <row r="35">
          <cell r="A35" t="str">
            <v>EDP</v>
          </cell>
          <cell r="B35">
            <v>4222</v>
          </cell>
        </row>
        <row r="36">
          <cell r="A36" t="str">
            <v>Software</v>
          </cell>
          <cell r="B36">
            <v>4220</v>
          </cell>
        </row>
        <row r="37">
          <cell r="A37" t="str">
            <v>Security</v>
          </cell>
          <cell r="B37">
            <v>424</v>
          </cell>
        </row>
        <row r="38">
          <cell r="A38" t="str">
            <v>Tools</v>
          </cell>
          <cell r="B38">
            <v>43</v>
          </cell>
        </row>
        <row r="39">
          <cell r="A39" t="str">
            <v>Communication</v>
          </cell>
          <cell r="B39">
            <v>44</v>
          </cell>
        </row>
        <row r="40">
          <cell r="A40" t="str">
            <v>Transportation</v>
          </cell>
          <cell r="B40">
            <v>45</v>
          </cell>
        </row>
      </sheetData>
      <sheetData sheetId="19">
        <row r="16">
          <cell r="K16">
            <v>70489.157920107406</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allation with Inflation OH"/>
      <sheetName val="Electric Capex History "/>
      <sheetName val="Gas Capex History"/>
      <sheetName val="Common Capex History"/>
    </sheetNames>
    <sheetDataSet>
      <sheetData sheetId="0">
        <row r="26">
          <cell r="F26">
            <v>72005.492559290025</v>
          </cell>
          <cell r="I26">
            <v>80013.871496452368</v>
          </cell>
          <cell r="J26">
            <v>81970.86274489465</v>
          </cell>
          <cell r="K26">
            <v>83873.944114898884</v>
          </cell>
          <cell r="L26">
            <v>91845.393295146714</v>
          </cell>
          <cell r="M26">
            <v>409709.56421068258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A031B-FA45-4159-878D-7D0CC14BE847}">
  <sheetPr>
    <tabColor theme="5" tint="-0.249977111117893"/>
  </sheetPr>
  <dimension ref="A1:AC50"/>
  <sheetViews>
    <sheetView showGridLines="0" view="pageBreakPreview" zoomScale="110" zoomScaleNormal="100" zoomScaleSheetLayoutView="110" workbookViewId="0">
      <pane ySplit="6" topLeftCell="A30" activePane="bottomLeft" state="frozen"/>
      <selection activeCell="J9" sqref="J9"/>
      <selection pane="bottomLeft" activeCell="K16" sqref="K16"/>
    </sheetView>
  </sheetViews>
  <sheetFormatPr defaultColWidth="8.53125" defaultRowHeight="13.15" x14ac:dyDescent="0.4"/>
  <cols>
    <col min="1" max="1" width="25.53125" style="67" customWidth="1"/>
    <col min="2" max="2" width="7" style="68" customWidth="1"/>
    <col min="3" max="11" width="10.33203125" style="67" customWidth="1"/>
    <col min="12" max="12" width="12.33203125" style="67" customWidth="1"/>
    <col min="13" max="16384" width="8.53125" style="67"/>
  </cols>
  <sheetData>
    <row r="1" spans="1:12" ht="12.75" x14ac:dyDescent="0.35">
      <c r="A1" s="496" t="s">
        <v>0</v>
      </c>
      <c r="B1" s="496"/>
      <c r="C1" s="496"/>
      <c r="D1" s="496"/>
      <c r="E1" s="496"/>
      <c r="F1" s="496"/>
      <c r="G1" s="496"/>
      <c r="H1" s="496"/>
      <c r="I1" s="496"/>
      <c r="J1" s="496"/>
      <c r="K1" s="496"/>
      <c r="L1" s="496"/>
    </row>
    <row r="2" spans="1:12" ht="12.75" x14ac:dyDescent="0.35">
      <c r="A2" s="496" t="s">
        <v>1</v>
      </c>
      <c r="B2" s="496"/>
      <c r="C2" s="496"/>
      <c r="D2" s="496"/>
      <c r="E2" s="496"/>
      <c r="F2" s="496"/>
      <c r="G2" s="496"/>
      <c r="H2" s="496"/>
      <c r="I2" s="496"/>
      <c r="J2" s="496"/>
      <c r="K2" s="496"/>
      <c r="L2" s="496"/>
    </row>
    <row r="3" spans="1:12" ht="12.75" x14ac:dyDescent="0.35">
      <c r="A3" s="491" t="s">
        <v>2</v>
      </c>
      <c r="B3" s="491"/>
      <c r="C3" s="491"/>
      <c r="D3" s="491"/>
      <c r="E3" s="491"/>
      <c r="F3" s="491"/>
      <c r="G3" s="491"/>
      <c r="H3" s="491"/>
      <c r="I3" s="491"/>
      <c r="J3" s="491"/>
      <c r="K3" s="491"/>
      <c r="L3" s="491"/>
    </row>
    <row r="4" spans="1:12" ht="12.75" x14ac:dyDescent="0.35">
      <c r="B4" s="67"/>
      <c r="J4" s="492">
        <v>45008</v>
      </c>
      <c r="K4" s="492"/>
      <c r="L4" s="492"/>
    </row>
    <row r="5" spans="1:12" ht="12.75" customHeight="1" x14ac:dyDescent="0.4">
      <c r="C5" s="493" t="s">
        <v>3</v>
      </c>
      <c r="D5" s="493"/>
      <c r="E5" s="493"/>
      <c r="F5" s="493"/>
      <c r="G5" s="493"/>
      <c r="H5" s="493"/>
      <c r="I5" s="493"/>
      <c r="J5" s="493"/>
      <c r="K5" s="494"/>
      <c r="L5" s="495" t="s">
        <v>4</v>
      </c>
    </row>
    <row r="6" spans="1:12" ht="47.25" customHeight="1" x14ac:dyDescent="0.4">
      <c r="C6" s="69" t="s">
        <v>5</v>
      </c>
      <c r="D6" s="69" t="s">
        <v>6</v>
      </c>
      <c r="E6" s="70" t="s">
        <v>7</v>
      </c>
      <c r="F6" s="69" t="s">
        <v>8</v>
      </c>
      <c r="G6" s="69" t="s">
        <v>9</v>
      </c>
      <c r="H6" s="70" t="s">
        <v>10</v>
      </c>
      <c r="I6" s="70" t="s">
        <v>11</v>
      </c>
      <c r="J6" s="70" t="s">
        <v>12</v>
      </c>
      <c r="K6" s="70" t="s">
        <v>13</v>
      </c>
      <c r="L6" s="495"/>
    </row>
    <row r="7" spans="1:12" ht="12.75" x14ac:dyDescent="0.35">
      <c r="A7" s="71" t="s">
        <v>14</v>
      </c>
      <c r="B7" s="72"/>
      <c r="C7" s="73"/>
      <c r="D7" s="73"/>
      <c r="E7" s="73"/>
      <c r="F7" s="73"/>
      <c r="G7" s="73"/>
      <c r="H7" s="73"/>
      <c r="I7" s="73"/>
      <c r="J7" s="74"/>
      <c r="K7" s="74"/>
      <c r="L7" s="74"/>
    </row>
    <row r="8" spans="1:12" ht="12.75" x14ac:dyDescent="0.35">
      <c r="A8" s="75" t="s">
        <v>15</v>
      </c>
      <c r="B8" s="72">
        <v>11</v>
      </c>
      <c r="C8" s="73">
        <v>1655.5801080933807</v>
      </c>
      <c r="D8" s="73">
        <v>2711.8256556492738</v>
      </c>
      <c r="E8" s="73">
        <v>4367.405763742654</v>
      </c>
      <c r="F8" s="73">
        <v>1604.2744963284945</v>
      </c>
      <c r="G8" s="73">
        <v>4812.823488985483</v>
      </c>
      <c r="H8" s="73">
        <v>6417.0979853139779</v>
      </c>
      <c r="I8" s="73">
        <v>5177.9597120654362</v>
      </c>
      <c r="J8" s="73">
        <v>3533.2703182915434</v>
      </c>
      <c r="K8" s="73">
        <v>5559.7486984047573</v>
      </c>
      <c r="L8" s="74">
        <v>25055.482477818368</v>
      </c>
    </row>
    <row r="9" spans="1:12" ht="12.75" x14ac:dyDescent="0.35">
      <c r="A9" s="75" t="s">
        <v>16</v>
      </c>
      <c r="B9" s="72" t="s">
        <v>17</v>
      </c>
      <c r="C9" s="73">
        <v>14917.909839928918</v>
      </c>
      <c r="D9" s="73">
        <v>16091.93802446852</v>
      </c>
      <c r="E9" s="73">
        <v>31009.847864397438</v>
      </c>
      <c r="F9" s="73">
        <v>7198.4438878546807</v>
      </c>
      <c r="G9" s="73">
        <v>21595.33166356404</v>
      </c>
      <c r="H9" s="73">
        <v>28793.775551418723</v>
      </c>
      <c r="I9" s="73">
        <v>29062.668279031124</v>
      </c>
      <c r="J9" s="73">
        <v>36312.015105617531</v>
      </c>
      <c r="K9" s="73">
        <v>32835.076974290088</v>
      </c>
      <c r="L9" s="74">
        <v>158013.38377475488</v>
      </c>
    </row>
    <row r="10" spans="1:12" ht="12.75" x14ac:dyDescent="0.35">
      <c r="A10" s="76" t="s">
        <v>18</v>
      </c>
      <c r="B10" s="77" t="s">
        <v>19</v>
      </c>
      <c r="C10" s="78">
        <v>127</v>
      </c>
      <c r="D10" s="78">
        <v>127</v>
      </c>
      <c r="E10" s="78">
        <v>254</v>
      </c>
      <c r="F10" s="78">
        <v>135.5</v>
      </c>
      <c r="G10" s="78">
        <v>135.5</v>
      </c>
      <c r="H10" s="78">
        <v>271</v>
      </c>
      <c r="I10" s="78">
        <v>347</v>
      </c>
      <c r="J10" s="78">
        <v>593</v>
      </c>
      <c r="K10" s="78">
        <v>15952</v>
      </c>
      <c r="L10" s="79">
        <v>17417</v>
      </c>
    </row>
    <row r="11" spans="1:12" ht="12.75" x14ac:dyDescent="0.35">
      <c r="A11" s="75" t="s">
        <v>20</v>
      </c>
      <c r="B11" s="72">
        <v>13</v>
      </c>
      <c r="C11" s="73">
        <v>7251.6222995351727</v>
      </c>
      <c r="D11" s="73">
        <v>18978.420638299856</v>
      </c>
      <c r="E11" s="73">
        <v>26230.042937835031</v>
      </c>
      <c r="F11" s="73">
        <v>5054.8490947933833</v>
      </c>
      <c r="G11" s="73">
        <v>15164.547284380151</v>
      </c>
      <c r="H11" s="73">
        <v>20219.396379173533</v>
      </c>
      <c r="I11" s="73">
        <v>22589.389609232032</v>
      </c>
      <c r="J11" s="73">
        <v>22874.168074872385</v>
      </c>
      <c r="K11" s="73">
        <v>22731.243886461481</v>
      </c>
      <c r="L11" s="74">
        <v>114644.24088757447</v>
      </c>
    </row>
    <row r="12" spans="1:12" ht="12.75" x14ac:dyDescent="0.35">
      <c r="A12" s="75" t="s">
        <v>21</v>
      </c>
      <c r="B12" s="72">
        <v>14</v>
      </c>
      <c r="C12" s="73">
        <v>6344.2434207785927</v>
      </c>
      <c r="D12" s="73">
        <v>6344.2434207785927</v>
      </c>
      <c r="E12" s="73">
        <v>12688.486841557185</v>
      </c>
      <c r="F12" s="73">
        <v>6650.5483487865968</v>
      </c>
      <c r="G12" s="73">
        <v>6650.5483487865968</v>
      </c>
      <c r="H12" s="73">
        <v>13301.096697573194</v>
      </c>
      <c r="I12" s="73">
        <v>13766.314832412228</v>
      </c>
      <c r="J12" s="73">
        <v>14426.008394636732</v>
      </c>
      <c r="K12" s="73">
        <v>15155.940810405888</v>
      </c>
      <c r="L12" s="74">
        <v>69337.84757658522</v>
      </c>
    </row>
    <row r="13" spans="1:12" ht="12.75" x14ac:dyDescent="0.35">
      <c r="A13" s="75" t="s">
        <v>22</v>
      </c>
      <c r="B13" s="72">
        <v>15</v>
      </c>
      <c r="C13" s="73">
        <v>23159.676334424119</v>
      </c>
      <c r="D13" s="73">
        <v>29287.355014924091</v>
      </c>
      <c r="E13" s="73">
        <v>52447.03134934821</v>
      </c>
      <c r="F13" s="73">
        <v>20839.311660398744</v>
      </c>
      <c r="G13" s="73">
        <v>35483.152286624892</v>
      </c>
      <c r="H13" s="73">
        <v>56322.463947023636</v>
      </c>
      <c r="I13" s="73">
        <v>57449.406067662305</v>
      </c>
      <c r="J13" s="73">
        <v>56759.100463219853</v>
      </c>
      <c r="K13" s="73">
        <v>57213.156576861402</v>
      </c>
      <c r="L13" s="74">
        <v>280191.15840411541</v>
      </c>
    </row>
    <row r="14" spans="1:12" ht="12.75" x14ac:dyDescent="0.35">
      <c r="A14" s="75" t="s">
        <v>23</v>
      </c>
      <c r="B14" s="72">
        <v>16</v>
      </c>
      <c r="C14" s="73">
        <v>8820.0336205001895</v>
      </c>
      <c r="D14" s="73">
        <v>8820.0336205001895</v>
      </c>
      <c r="E14" s="73">
        <v>17640.067241000379</v>
      </c>
      <c r="F14" s="73">
        <v>8221.6790889023869</v>
      </c>
      <c r="G14" s="73">
        <v>8221.6790889023869</v>
      </c>
      <c r="H14" s="73">
        <v>16443.358177804774</v>
      </c>
      <c r="I14" s="73">
        <v>16255.248462899433</v>
      </c>
      <c r="J14" s="73">
        <v>16564.114579578098</v>
      </c>
      <c r="K14" s="73">
        <v>16878.869358668206</v>
      </c>
      <c r="L14" s="74">
        <v>83781.657819950895</v>
      </c>
    </row>
    <row r="15" spans="1:12" ht="12.75" customHeight="1" x14ac:dyDescent="0.35">
      <c r="A15" s="75" t="s">
        <v>24</v>
      </c>
      <c r="B15" s="72">
        <v>17</v>
      </c>
      <c r="C15" s="73">
        <v>1661.0443789314138</v>
      </c>
      <c r="D15" s="73">
        <v>1107.3629192876092</v>
      </c>
      <c r="E15" s="73">
        <v>2768.4072982190228</v>
      </c>
      <c r="F15" s="73">
        <v>1413.2714132625995</v>
      </c>
      <c r="G15" s="73">
        <v>1413.2714132625995</v>
      </c>
      <c r="H15" s="73">
        <v>2826.542826525199</v>
      </c>
      <c r="I15" s="73">
        <v>2885.9083025388409</v>
      </c>
      <c r="J15" s="73">
        <v>2940.7434711633196</v>
      </c>
      <c r="K15" s="73">
        <v>2996.6240953391439</v>
      </c>
      <c r="L15" s="74">
        <v>14418.225993785527</v>
      </c>
    </row>
    <row r="16" spans="1:12" ht="12.75" customHeight="1" x14ac:dyDescent="0.35">
      <c r="A16" s="75" t="s">
        <v>25</v>
      </c>
      <c r="B16" s="72">
        <v>19</v>
      </c>
      <c r="C16" s="73">
        <v>841.30879994773363</v>
      </c>
      <c r="D16" s="73">
        <v>840.26369277098604</v>
      </c>
      <c r="E16" s="73">
        <v>1681.5724927187198</v>
      </c>
      <c r="F16" s="73">
        <v>855.83077063474445</v>
      </c>
      <c r="G16" s="73">
        <v>855.83077063474445</v>
      </c>
      <c r="H16" s="73">
        <v>1711.6615412694889</v>
      </c>
      <c r="I16" s="73">
        <v>1751.022747893307</v>
      </c>
      <c r="J16" s="73">
        <v>1784.8327189203987</v>
      </c>
      <c r="K16" s="73">
        <v>1820.4819209696032</v>
      </c>
      <c r="L16" s="74">
        <v>8749.5714217715176</v>
      </c>
    </row>
    <row r="17" spans="1:12" ht="20.25" x14ac:dyDescent="0.35">
      <c r="A17" s="423" t="s">
        <v>26</v>
      </c>
      <c r="B17" s="81"/>
      <c r="C17" s="82">
        <v>64651.418802139524</v>
      </c>
      <c r="D17" s="82">
        <v>84181.442986679118</v>
      </c>
      <c r="E17" s="82">
        <v>148832.86178881864</v>
      </c>
      <c r="F17" s="82">
        <v>51838.208760961636</v>
      </c>
      <c r="G17" s="82">
        <v>94197.184345140893</v>
      </c>
      <c r="H17" s="82">
        <v>146035.39310610251</v>
      </c>
      <c r="I17" s="82">
        <v>148937.91801373471</v>
      </c>
      <c r="J17" s="82">
        <v>155194.25312629988</v>
      </c>
      <c r="K17" s="82">
        <v>155191.14232140058</v>
      </c>
      <c r="L17" s="82">
        <v>754191.56835635635</v>
      </c>
    </row>
    <row r="18" spans="1:12" ht="12.75" x14ac:dyDescent="0.35">
      <c r="A18" s="84"/>
      <c r="B18" s="81"/>
      <c r="C18" s="85"/>
      <c r="D18" s="85"/>
      <c r="E18" s="86"/>
      <c r="F18" s="86"/>
      <c r="G18" s="86"/>
      <c r="H18" s="86"/>
      <c r="I18" s="87"/>
      <c r="J18" s="87"/>
      <c r="K18" s="85"/>
      <c r="L18" s="85"/>
    </row>
    <row r="19" spans="1:12" ht="12.75" x14ac:dyDescent="0.35">
      <c r="A19" s="91" t="s">
        <v>27</v>
      </c>
      <c r="B19" s="81"/>
      <c r="C19" s="85"/>
      <c r="D19" s="85"/>
      <c r="E19" s="86"/>
      <c r="F19" s="86"/>
      <c r="G19" s="86"/>
      <c r="H19" s="86"/>
      <c r="I19" s="87"/>
      <c r="J19" s="92"/>
      <c r="K19" s="93"/>
      <c r="L19" s="93"/>
    </row>
    <row r="20" spans="1:12" ht="12.75" x14ac:dyDescent="0.35">
      <c r="A20" s="80" t="s">
        <v>28</v>
      </c>
      <c r="B20" s="81">
        <v>21</v>
      </c>
      <c r="C20" s="94">
        <v>0</v>
      </c>
      <c r="D20" s="94">
        <v>0</v>
      </c>
      <c r="E20" s="94">
        <v>0</v>
      </c>
      <c r="F20" s="94">
        <v>0</v>
      </c>
      <c r="G20" s="94">
        <v>0</v>
      </c>
      <c r="H20" s="94">
        <v>0</v>
      </c>
      <c r="I20" s="94">
        <v>0</v>
      </c>
      <c r="J20" s="94">
        <v>0</v>
      </c>
      <c r="K20" s="94">
        <v>0</v>
      </c>
      <c r="L20" s="95">
        <v>0</v>
      </c>
    </row>
    <row r="21" spans="1:12" ht="12.75" x14ac:dyDescent="0.35">
      <c r="A21" s="75" t="s">
        <v>16</v>
      </c>
      <c r="B21" s="72">
        <v>22</v>
      </c>
      <c r="C21" s="73">
        <v>1378.5815009921862</v>
      </c>
      <c r="D21" s="73">
        <v>2861.623941310489</v>
      </c>
      <c r="E21" s="73">
        <v>4240.2054423026757</v>
      </c>
      <c r="F21" s="73">
        <v>2975.4475936863914</v>
      </c>
      <c r="G21" s="73">
        <v>3671.4087607951446</v>
      </c>
      <c r="H21" s="73">
        <v>6646.856354481537</v>
      </c>
      <c r="I21" s="73">
        <v>6817.9423327662444</v>
      </c>
      <c r="J21" s="73">
        <v>4493.3499438668514</v>
      </c>
      <c r="K21" s="73">
        <v>5671.7030756243757</v>
      </c>
      <c r="L21" s="74">
        <v>27870.057149041684</v>
      </c>
    </row>
    <row r="22" spans="1:12" ht="12.75" x14ac:dyDescent="0.35">
      <c r="A22" s="75" t="s">
        <v>29</v>
      </c>
      <c r="B22" s="72">
        <v>23</v>
      </c>
      <c r="C22" s="73">
        <v>825.32132945909314</v>
      </c>
      <c r="D22" s="73">
        <v>2478.2637318842544</v>
      </c>
      <c r="E22" s="73">
        <v>3303.5850613433477</v>
      </c>
      <c r="F22" s="73">
        <v>983.38216485849239</v>
      </c>
      <c r="G22" s="73">
        <v>2608.3365415163175</v>
      </c>
      <c r="H22" s="73">
        <v>3591.7187063748097</v>
      </c>
      <c r="I22" s="73">
        <v>3819.8701985969105</v>
      </c>
      <c r="J22" s="73">
        <v>4376.2018316932399</v>
      </c>
      <c r="K22" s="73">
        <v>4337.1837312251282</v>
      </c>
      <c r="L22" s="74">
        <v>19428.559529233433</v>
      </c>
    </row>
    <row r="23" spans="1:12" ht="12.75" x14ac:dyDescent="0.35">
      <c r="A23" s="75" t="s">
        <v>21</v>
      </c>
      <c r="B23" s="72">
        <v>24</v>
      </c>
      <c r="C23" s="73">
        <v>3699.2523798976918</v>
      </c>
      <c r="D23" s="73">
        <v>6255.9397614816253</v>
      </c>
      <c r="E23" s="73">
        <v>9955.192141379317</v>
      </c>
      <c r="F23" s="73">
        <v>6492.8141800383055</v>
      </c>
      <c r="G23" s="73">
        <v>3880.3473365369791</v>
      </c>
      <c r="H23" s="73">
        <v>10373.161516575283</v>
      </c>
      <c r="I23" s="73">
        <v>7738.3148745764674</v>
      </c>
      <c r="J23" s="73">
        <v>7908.2496832470488</v>
      </c>
      <c r="K23" s="73">
        <v>8313.0663672826322</v>
      </c>
      <c r="L23" s="74">
        <v>44287.984583060745</v>
      </c>
    </row>
    <row r="24" spans="1:12" ht="12.75" x14ac:dyDescent="0.35">
      <c r="A24" s="75" t="s">
        <v>22</v>
      </c>
      <c r="B24" s="72">
        <v>25</v>
      </c>
      <c r="C24" s="73">
        <v>25790.252524392668</v>
      </c>
      <c r="D24" s="73">
        <v>25790.252524392668</v>
      </c>
      <c r="E24" s="96">
        <v>51580.505048785337</v>
      </c>
      <c r="F24" s="73">
        <v>28186.965275955994</v>
      </c>
      <c r="G24" s="73">
        <v>28186.965275955994</v>
      </c>
      <c r="H24" s="73">
        <v>56373.930551911988</v>
      </c>
      <c r="I24" s="73">
        <v>60381.71773883378</v>
      </c>
      <c r="J24" s="73">
        <v>63691.484361416486</v>
      </c>
      <c r="K24" s="73">
        <v>69912.142733878252</v>
      </c>
      <c r="L24" s="74">
        <v>301939.78043482581</v>
      </c>
    </row>
    <row r="25" spans="1:12" ht="12.75" x14ac:dyDescent="0.35">
      <c r="A25" s="75" t="s">
        <v>24</v>
      </c>
      <c r="B25" s="72">
        <v>27</v>
      </c>
      <c r="C25" s="73">
        <v>1463.0024327396745</v>
      </c>
      <c r="D25" s="73">
        <v>1463.0024327396745</v>
      </c>
      <c r="E25" s="73">
        <v>2926.0048654793491</v>
      </c>
      <c r="F25" s="73">
        <v>1514.1021835543768</v>
      </c>
      <c r="G25" s="73">
        <v>1514.1021835543768</v>
      </c>
      <c r="H25" s="73">
        <v>3028.2043671087536</v>
      </c>
      <c r="I25" s="73">
        <v>3213.017600121259</v>
      </c>
      <c r="J25" s="73">
        <v>3404.658294675256</v>
      </c>
      <c r="K25" s="73">
        <v>3611.2973871363392</v>
      </c>
      <c r="L25" s="74">
        <v>16183.182514520955</v>
      </c>
    </row>
    <row r="26" spans="1:12" ht="12.75" x14ac:dyDescent="0.35">
      <c r="A26" s="424" t="s">
        <v>30</v>
      </c>
      <c r="B26" s="72"/>
      <c r="C26" s="83">
        <v>33156.410167481314</v>
      </c>
      <c r="D26" s="83">
        <v>38849.082391808712</v>
      </c>
      <c r="E26" s="83">
        <v>72005.492559290025</v>
      </c>
      <c r="F26" s="83">
        <v>40152.711398093561</v>
      </c>
      <c r="G26" s="83">
        <v>39861.160098358814</v>
      </c>
      <c r="H26" s="83">
        <v>80013.871496452368</v>
      </c>
      <c r="I26" s="83">
        <v>81970.86274489465</v>
      </c>
      <c r="J26" s="83">
        <v>83873.944114898884</v>
      </c>
      <c r="K26" s="83">
        <v>91845.393295146714</v>
      </c>
      <c r="L26" s="83">
        <v>409709.56421068258</v>
      </c>
    </row>
    <row r="27" spans="1:12" ht="12.75" x14ac:dyDescent="0.35">
      <c r="A27" s="97"/>
      <c r="B27" s="81"/>
      <c r="C27" s="85"/>
      <c r="D27" s="85"/>
      <c r="E27" s="86"/>
      <c r="F27" s="86"/>
      <c r="G27" s="86"/>
      <c r="H27" s="86"/>
      <c r="I27" s="87"/>
      <c r="J27" s="85"/>
      <c r="K27" s="85"/>
      <c r="L27" s="85"/>
    </row>
    <row r="28" spans="1:12" ht="12.75" x14ac:dyDescent="0.35">
      <c r="A28" s="91" t="s">
        <v>31</v>
      </c>
      <c r="B28" s="81"/>
      <c r="C28" s="85"/>
      <c r="D28" s="85"/>
      <c r="E28" s="86"/>
      <c r="F28" s="86"/>
      <c r="G28" s="86"/>
      <c r="H28" s="86"/>
      <c r="I28" s="87"/>
      <c r="J28" s="93"/>
      <c r="K28" s="93"/>
      <c r="L28" s="93"/>
    </row>
    <row r="29" spans="1:12" ht="12.75" x14ac:dyDescent="0.35">
      <c r="A29" s="75" t="s">
        <v>32</v>
      </c>
      <c r="B29" s="72">
        <v>41</v>
      </c>
      <c r="C29" s="73">
        <v>8008.1030452314908</v>
      </c>
      <c r="D29" s="73">
        <v>9471.3920562205021</v>
      </c>
      <c r="E29" s="73">
        <v>17479.495101451997</v>
      </c>
      <c r="F29" s="73">
        <v>9926.4334734046406</v>
      </c>
      <c r="G29" s="73">
        <v>12069.865857224268</v>
      </c>
      <c r="H29" s="73">
        <v>21996.299330628906</v>
      </c>
      <c r="I29" s="73">
        <v>30628.226376503018</v>
      </c>
      <c r="J29" s="73">
        <v>18292.562237753948</v>
      </c>
      <c r="K29" s="73">
        <v>25801.993592028455</v>
      </c>
      <c r="L29" s="74">
        <v>114198.57663836633</v>
      </c>
    </row>
    <row r="30" spans="1:12" ht="12.75" x14ac:dyDescent="0.35">
      <c r="A30" s="75" t="s">
        <v>33</v>
      </c>
      <c r="B30" s="72"/>
      <c r="C30" s="73">
        <v>4560.8258603074028</v>
      </c>
      <c r="D30" s="73">
        <v>5398.0949205574962</v>
      </c>
      <c r="E30" s="73">
        <v>9958.9207808648989</v>
      </c>
      <c r="F30" s="73">
        <v>3968.1287239680209</v>
      </c>
      <c r="G30" s="73">
        <v>4825.8538380263763</v>
      </c>
      <c r="H30" s="73">
        <v>8793.9825619943949</v>
      </c>
      <c r="I30" s="73">
        <v>10554.488425300015</v>
      </c>
      <c r="J30" s="73">
        <v>8336.606060237953</v>
      </c>
      <c r="K30" s="73">
        <v>7275.6539557599244</v>
      </c>
      <c r="L30" s="74">
        <v>44919.651784157184</v>
      </c>
    </row>
    <row r="31" spans="1:12" ht="12.75" x14ac:dyDescent="0.35">
      <c r="A31" s="98" t="s">
        <v>34</v>
      </c>
      <c r="B31" s="72"/>
      <c r="C31" s="73">
        <v>3447.2771849240885</v>
      </c>
      <c r="D31" s="73">
        <v>4073.297135663006</v>
      </c>
      <c r="E31" s="73">
        <v>7520.5743205870949</v>
      </c>
      <c r="F31" s="73">
        <v>5958.3047494366192</v>
      </c>
      <c r="G31" s="73">
        <v>7244.0120191978913</v>
      </c>
      <c r="H31" s="73">
        <v>13202.316768634511</v>
      </c>
      <c r="I31" s="73">
        <v>20073.737951203002</v>
      </c>
      <c r="J31" s="73">
        <v>9955.9561775159946</v>
      </c>
      <c r="K31" s="73">
        <v>18526.339636268531</v>
      </c>
      <c r="L31" s="74">
        <v>69278.924854209137</v>
      </c>
    </row>
    <row r="32" spans="1:12" ht="12.75" x14ac:dyDescent="0.35">
      <c r="A32" s="98"/>
      <c r="B32" s="72"/>
      <c r="C32" s="73"/>
      <c r="D32" s="73"/>
      <c r="E32" s="73"/>
      <c r="F32" s="73"/>
      <c r="G32" s="73"/>
      <c r="H32" s="73"/>
      <c r="I32" s="73"/>
      <c r="J32" s="73"/>
      <c r="K32" s="73"/>
      <c r="L32" s="74"/>
    </row>
    <row r="33" spans="1:29" ht="12.75" x14ac:dyDescent="0.35">
      <c r="A33" s="75" t="s">
        <v>35</v>
      </c>
      <c r="B33" s="72">
        <v>42</v>
      </c>
      <c r="C33" s="73">
        <v>19329.638300520786</v>
      </c>
      <c r="D33" s="73">
        <v>18869.066114086534</v>
      </c>
      <c r="E33" s="73">
        <v>38198.704414607309</v>
      </c>
      <c r="F33" s="73">
        <v>15856.592497842554</v>
      </c>
      <c r="G33" s="73">
        <v>22577.947192802778</v>
      </c>
      <c r="H33" s="73">
        <v>38434.539690645332</v>
      </c>
      <c r="I33" s="73">
        <v>37582.499145374124</v>
      </c>
      <c r="J33" s="73">
        <v>34023.329494164835</v>
      </c>
      <c r="K33" s="73">
        <v>54828.245479443329</v>
      </c>
      <c r="L33" s="73">
        <v>203067.31822423494</v>
      </c>
    </row>
    <row r="34" spans="1:29" ht="12.75" x14ac:dyDescent="0.35">
      <c r="A34" s="98" t="s">
        <v>36</v>
      </c>
      <c r="B34" s="72">
        <v>4210</v>
      </c>
      <c r="C34" s="73">
        <v>279.86311157918334</v>
      </c>
      <c r="D34" s="73">
        <v>279.86311157918334</v>
      </c>
      <c r="E34" s="73">
        <v>559.72622315836668</v>
      </c>
      <c r="F34" s="73">
        <v>344.3568448972897</v>
      </c>
      <c r="G34" s="73">
        <v>344.3568448972897</v>
      </c>
      <c r="H34" s="73">
        <v>688.71368979457941</v>
      </c>
      <c r="I34" s="73">
        <v>1893.4780440172924</v>
      </c>
      <c r="J34" s="73">
        <v>739.84654114468333</v>
      </c>
      <c r="K34" s="73">
        <v>883.52565436982206</v>
      </c>
      <c r="L34" s="74">
        <v>4765.2901524847439</v>
      </c>
    </row>
    <row r="35" spans="1:29" ht="12.75" x14ac:dyDescent="0.35">
      <c r="A35" s="98" t="s">
        <v>37</v>
      </c>
      <c r="B35" s="72">
        <v>4230</v>
      </c>
      <c r="C35" s="73">
        <v>3329.7002479245493</v>
      </c>
      <c r="D35" s="73">
        <v>2552.8412333371384</v>
      </c>
      <c r="E35" s="73">
        <v>5882.5414812616873</v>
      </c>
      <c r="F35" s="73">
        <v>1912.6114281851326</v>
      </c>
      <c r="G35" s="73">
        <v>1613.3215307390444</v>
      </c>
      <c r="H35" s="73">
        <v>3525.932958924177</v>
      </c>
      <c r="I35" s="73">
        <v>3645.544561045474</v>
      </c>
      <c r="J35" s="73">
        <v>3373.258883214497</v>
      </c>
      <c r="K35" s="73">
        <v>1249.2050066355</v>
      </c>
      <c r="L35" s="74">
        <v>17676.482891081334</v>
      </c>
    </row>
    <row r="36" spans="1:29" ht="12.75" x14ac:dyDescent="0.35">
      <c r="A36" s="98" t="s">
        <v>38</v>
      </c>
      <c r="B36" s="72">
        <v>4222</v>
      </c>
      <c r="C36" s="73">
        <v>3087.0163229212671</v>
      </c>
      <c r="D36" s="73">
        <v>2619.2185510528989</v>
      </c>
      <c r="E36" s="73">
        <v>5706.2348739741665</v>
      </c>
      <c r="F36" s="73">
        <v>1673.9413629114661</v>
      </c>
      <c r="G36" s="73">
        <v>1717.8739062586976</v>
      </c>
      <c r="H36" s="73">
        <v>3391.8152691701634</v>
      </c>
      <c r="I36" s="73">
        <v>6143.7574484167626</v>
      </c>
      <c r="J36" s="73">
        <v>3327.6953305201268</v>
      </c>
      <c r="K36" s="73">
        <v>3488.7707392522975</v>
      </c>
      <c r="L36" s="74">
        <v>22058.273661333518</v>
      </c>
    </row>
    <row r="37" spans="1:29" ht="12.75" x14ac:dyDescent="0.35">
      <c r="A37" s="75" t="s">
        <v>39</v>
      </c>
      <c r="B37" s="72">
        <v>4220</v>
      </c>
      <c r="C37" s="73">
        <v>12131.546681756265</v>
      </c>
      <c r="D37" s="73">
        <v>13012.863187802801</v>
      </c>
      <c r="E37" s="73">
        <v>25144.409869559058</v>
      </c>
      <c r="F37" s="73">
        <v>11690.560845933545</v>
      </c>
      <c r="G37" s="73">
        <v>18583.673956000584</v>
      </c>
      <c r="H37" s="73">
        <v>30274.23480193413</v>
      </c>
      <c r="I37" s="73">
        <v>25472.945313948403</v>
      </c>
      <c r="J37" s="73">
        <v>26093.285465318113</v>
      </c>
      <c r="K37" s="73">
        <v>48652.810771114469</v>
      </c>
      <c r="L37" s="74">
        <v>155637.68622187417</v>
      </c>
    </row>
    <row r="38" spans="1:29" ht="12.75" x14ac:dyDescent="0.35">
      <c r="A38" s="98" t="s">
        <v>40</v>
      </c>
      <c r="B38" s="72">
        <v>4240</v>
      </c>
      <c r="C38" s="73">
        <v>501.51193633952261</v>
      </c>
      <c r="D38" s="73">
        <v>404.28003031451317</v>
      </c>
      <c r="E38" s="73">
        <v>905.79196665403583</v>
      </c>
      <c r="F38" s="73">
        <v>235.12201591511936</v>
      </c>
      <c r="G38" s="73">
        <v>318.7209549071618</v>
      </c>
      <c r="H38" s="73">
        <v>553.84297082228125</v>
      </c>
      <c r="I38" s="73">
        <v>426.77377794619179</v>
      </c>
      <c r="J38" s="73">
        <v>489.24327396741188</v>
      </c>
      <c r="K38" s="73">
        <v>553.93330807123914</v>
      </c>
      <c r="L38" s="74">
        <v>2929.5852974611598</v>
      </c>
    </row>
    <row r="39" spans="1:29" ht="12.75" x14ac:dyDescent="0.35">
      <c r="A39" s="75" t="s">
        <v>41</v>
      </c>
      <c r="B39" s="72">
        <v>43</v>
      </c>
      <c r="C39" s="73">
        <v>704.99272830617667</v>
      </c>
      <c r="D39" s="73">
        <v>900.43909435392209</v>
      </c>
      <c r="E39" s="73">
        <v>1605.4318226600988</v>
      </c>
      <c r="F39" s="73">
        <v>719.79731458885942</v>
      </c>
      <c r="G39" s="73">
        <v>919.34798196286465</v>
      </c>
      <c r="H39" s="73">
        <v>1639.1452965517242</v>
      </c>
      <c r="I39" s="73">
        <v>1780.7135884804854</v>
      </c>
      <c r="J39" s="73">
        <v>2143.9216485107995</v>
      </c>
      <c r="K39" s="73">
        <v>1849.0293823417962</v>
      </c>
      <c r="L39" s="74">
        <v>9018.2417385449044</v>
      </c>
    </row>
    <row r="40" spans="1:29" ht="12.75" x14ac:dyDescent="0.35">
      <c r="A40" s="75" t="s">
        <v>42</v>
      </c>
      <c r="B40" s="72">
        <v>44</v>
      </c>
      <c r="C40" s="73">
        <v>3142.1347738466479</v>
      </c>
      <c r="D40" s="73">
        <v>6417.3147662680203</v>
      </c>
      <c r="E40" s="73">
        <v>9559.4495401146687</v>
      </c>
      <c r="F40" s="73">
        <v>4435.6699938882002</v>
      </c>
      <c r="G40" s="73">
        <v>4226.672646408093</v>
      </c>
      <c r="H40" s="73">
        <v>8662.3426402962923</v>
      </c>
      <c r="I40" s="73">
        <v>10050.838287204344</v>
      </c>
      <c r="J40" s="73">
        <v>4404.0040546428872</v>
      </c>
      <c r="K40" s="73">
        <v>4442.3857607933387</v>
      </c>
      <c r="L40" s="74">
        <v>37119.020283051534</v>
      </c>
    </row>
    <row r="41" spans="1:29" ht="12.75" x14ac:dyDescent="0.35">
      <c r="A41" s="75" t="s">
        <v>43</v>
      </c>
      <c r="B41" s="72">
        <v>45</v>
      </c>
      <c r="C41" s="73">
        <v>2903.6517620310728</v>
      </c>
      <c r="D41" s="73">
        <v>10920.821576354681</v>
      </c>
      <c r="E41" s="73">
        <v>13824.473338385753</v>
      </c>
      <c r="F41" s="73">
        <v>7057.317931034484</v>
      </c>
      <c r="G41" s="73">
        <v>7057.317931034484</v>
      </c>
      <c r="H41" s="73">
        <v>14114.635862068968</v>
      </c>
      <c r="I41" s="73">
        <v>14411.083546798032</v>
      </c>
      <c r="J41" s="73">
        <v>14684.908669950741</v>
      </c>
      <c r="K41" s="73">
        <v>14963.954384236455</v>
      </c>
      <c r="L41" s="74">
        <v>71999.055801439958</v>
      </c>
    </row>
    <row r="42" spans="1:29" ht="12.75" x14ac:dyDescent="0.35">
      <c r="A42" s="424" t="s">
        <v>44</v>
      </c>
      <c r="B42" s="72"/>
      <c r="C42" s="83">
        <v>34088.520609936175</v>
      </c>
      <c r="D42" s="83">
        <v>46579.033607283658</v>
      </c>
      <c r="E42" s="83">
        <v>80667.554217219818</v>
      </c>
      <c r="F42" s="83">
        <v>37995.811210758744</v>
      </c>
      <c r="G42" s="83">
        <v>46851.151609432491</v>
      </c>
      <c r="H42" s="83">
        <v>84846.962820191227</v>
      </c>
      <c r="I42" s="83">
        <v>94453.36094436</v>
      </c>
      <c r="J42" s="83">
        <v>73548.726105023205</v>
      </c>
      <c r="K42" s="83">
        <v>101885.60859884336</v>
      </c>
      <c r="L42" s="83">
        <v>435402.21268563764</v>
      </c>
    </row>
    <row r="43" spans="1:29" x14ac:dyDescent="0.4">
      <c r="C43" s="99"/>
      <c r="D43" s="99"/>
      <c r="E43" s="100"/>
      <c r="F43" s="100"/>
      <c r="G43" s="100"/>
      <c r="H43" s="100"/>
      <c r="I43" s="100"/>
      <c r="J43" s="99"/>
      <c r="K43" s="99"/>
      <c r="L43" s="99"/>
    </row>
    <row r="44" spans="1:29" ht="12.75" customHeight="1" x14ac:dyDescent="0.35">
      <c r="A44" s="487" t="s">
        <v>45</v>
      </c>
      <c r="B44" s="488"/>
      <c r="C44" s="83">
        <v>131896.34957955702</v>
      </c>
      <c r="D44" s="83">
        <v>169609.55898577149</v>
      </c>
      <c r="E44" s="83">
        <v>301505.90856532851</v>
      </c>
      <c r="F44" s="83">
        <v>129986.73136981393</v>
      </c>
      <c r="G44" s="83">
        <v>180909.4960529322</v>
      </c>
      <c r="H44" s="83">
        <v>310896.22742274613</v>
      </c>
      <c r="I44" s="83">
        <v>325362.14170298935</v>
      </c>
      <c r="J44" s="83">
        <v>312616.92334622197</v>
      </c>
      <c r="K44" s="83">
        <v>348922.14421539067</v>
      </c>
      <c r="L44" s="83">
        <v>1599303.3452526766</v>
      </c>
    </row>
    <row r="45" spans="1:29" ht="12.75" customHeight="1" x14ac:dyDescent="0.35">
      <c r="A45" s="487" t="s">
        <v>46</v>
      </c>
      <c r="B45" s="488"/>
      <c r="C45" s="101">
        <v>8693.0014418340288</v>
      </c>
      <c r="D45" s="101">
        <v>8681.1903239863605</v>
      </c>
      <c r="E45" s="101">
        <v>17374.191765820389</v>
      </c>
      <c r="F45" s="102">
        <v>8821.5321909814338</v>
      </c>
      <c r="G45" s="102">
        <v>8821.5321909814338</v>
      </c>
      <c r="H45" s="101">
        <v>17643.064381962868</v>
      </c>
      <c r="I45" s="101">
        <v>16431.401960666921</v>
      </c>
      <c r="J45" s="101">
        <v>15966.717875066086</v>
      </c>
      <c r="K45" s="101">
        <v>15009.039366164805</v>
      </c>
      <c r="L45" s="101">
        <v>82424.415349681076</v>
      </c>
      <c r="M45" s="103"/>
      <c r="N45" s="103"/>
      <c r="O45" s="103"/>
      <c r="P45" s="103"/>
      <c r="Q45" s="103"/>
      <c r="R45" s="103"/>
      <c r="S45" s="103"/>
      <c r="T45" s="103"/>
      <c r="U45" s="103"/>
      <c r="V45" s="103"/>
      <c r="W45" s="103"/>
      <c r="X45" s="103"/>
      <c r="Y45" s="103"/>
      <c r="Z45" s="103"/>
      <c r="AA45" s="103"/>
      <c r="AB45" s="103"/>
      <c r="AC45" s="103"/>
    </row>
    <row r="46" spans="1:29" ht="12.75" customHeight="1" x14ac:dyDescent="0.35">
      <c r="A46" s="487" t="s">
        <v>47</v>
      </c>
      <c r="B46" s="488"/>
      <c r="C46" s="101">
        <v>140589.35102139105</v>
      </c>
      <c r="D46" s="101">
        <v>178290.74930975784</v>
      </c>
      <c r="E46" s="101">
        <v>318880.10033114889</v>
      </c>
      <c r="F46" s="101">
        <v>138808.26356079537</v>
      </c>
      <c r="G46" s="101">
        <v>189731.02824391364</v>
      </c>
      <c r="H46" s="101">
        <v>328539.29180470901</v>
      </c>
      <c r="I46" s="101">
        <v>341793.54366365628</v>
      </c>
      <c r="J46" s="101">
        <v>328583.64122128807</v>
      </c>
      <c r="K46" s="101">
        <v>363931.1835815555</v>
      </c>
      <c r="L46" s="101">
        <v>1681727.7606023578</v>
      </c>
      <c r="M46" s="103"/>
      <c r="N46" s="103"/>
      <c r="O46" s="103"/>
      <c r="P46" s="103"/>
      <c r="Q46" s="103"/>
      <c r="R46" s="103"/>
      <c r="S46" s="103"/>
      <c r="T46" s="103"/>
      <c r="U46" s="103"/>
      <c r="V46" s="103"/>
      <c r="W46" s="103"/>
      <c r="X46" s="103"/>
      <c r="Y46" s="103"/>
      <c r="Z46" s="103"/>
      <c r="AA46" s="103"/>
      <c r="AB46" s="103"/>
      <c r="AC46" s="103"/>
    </row>
    <row r="47" spans="1:29" ht="12.75" customHeight="1" x14ac:dyDescent="0.35">
      <c r="A47" s="489" t="s">
        <v>48</v>
      </c>
      <c r="B47" s="490"/>
      <c r="C47" s="104">
        <v>127</v>
      </c>
      <c r="D47" s="104">
        <v>127</v>
      </c>
      <c r="E47" s="104">
        <v>254</v>
      </c>
      <c r="F47" s="104">
        <v>135.5</v>
      </c>
      <c r="G47" s="104">
        <v>135.5</v>
      </c>
      <c r="H47" s="104">
        <v>271</v>
      </c>
      <c r="I47" s="104">
        <v>347</v>
      </c>
      <c r="J47" s="104">
        <v>593</v>
      </c>
      <c r="K47" s="104">
        <v>15952</v>
      </c>
      <c r="L47" s="104">
        <v>17417</v>
      </c>
      <c r="M47" s="103"/>
      <c r="N47" s="103"/>
      <c r="O47" s="103"/>
      <c r="P47" s="103"/>
      <c r="Q47" s="103"/>
      <c r="R47" s="103"/>
      <c r="S47" s="103"/>
      <c r="T47" s="103"/>
      <c r="U47" s="103"/>
      <c r="V47" s="103"/>
      <c r="W47" s="103"/>
      <c r="X47" s="103"/>
      <c r="Y47" s="103"/>
      <c r="Z47" s="103"/>
      <c r="AA47" s="103"/>
      <c r="AB47" s="103"/>
      <c r="AC47" s="103"/>
    </row>
    <row r="48" spans="1:29" ht="12.75" customHeight="1" x14ac:dyDescent="0.35">
      <c r="A48" s="487" t="s">
        <v>49</v>
      </c>
      <c r="B48" s="488"/>
      <c r="C48" s="101">
        <v>140716.35102139105</v>
      </c>
      <c r="D48" s="101">
        <v>178417.74930975784</v>
      </c>
      <c r="E48" s="101">
        <v>319134.10033114889</v>
      </c>
      <c r="F48" s="101">
        <v>138943.76356079537</v>
      </c>
      <c r="G48" s="101">
        <v>189866.52824391364</v>
      </c>
      <c r="H48" s="101">
        <v>328810.29180470901</v>
      </c>
      <c r="I48" s="101">
        <v>342140.54366365628</v>
      </c>
      <c r="J48" s="101">
        <v>329176.64122128807</v>
      </c>
      <c r="K48" s="101">
        <v>379883.1835815555</v>
      </c>
      <c r="L48" s="101">
        <v>1699144.7606023578</v>
      </c>
      <c r="M48" s="103"/>
      <c r="N48" s="103"/>
      <c r="O48" s="103"/>
      <c r="P48" s="103"/>
      <c r="Q48" s="103"/>
      <c r="R48" s="103"/>
      <c r="S48" s="103"/>
      <c r="T48" s="103"/>
      <c r="U48" s="103"/>
      <c r="V48" s="103"/>
      <c r="W48" s="103"/>
      <c r="X48" s="103"/>
      <c r="Y48" s="103"/>
      <c r="Z48" s="103"/>
      <c r="AA48" s="103"/>
      <c r="AB48" s="103"/>
      <c r="AC48" s="103"/>
    </row>
    <row r="50" spans="3:12" x14ac:dyDescent="0.4">
      <c r="C50" s="426"/>
      <c r="D50" s="426"/>
      <c r="E50" s="426"/>
      <c r="F50" s="426"/>
      <c r="G50" s="426"/>
      <c r="H50" s="426"/>
      <c r="I50" s="426"/>
      <c r="J50" s="426"/>
      <c r="K50" s="426"/>
      <c r="L50" s="426"/>
    </row>
  </sheetData>
  <mergeCells count="11">
    <mergeCell ref="A3:L3"/>
    <mergeCell ref="J4:L4"/>
    <mergeCell ref="C5:K5"/>
    <mergeCell ref="L5:L6"/>
    <mergeCell ref="A1:L1"/>
    <mergeCell ref="A2:L2"/>
    <mergeCell ref="A48:B48"/>
    <mergeCell ref="A44:B44"/>
    <mergeCell ref="A45:B45"/>
    <mergeCell ref="A46:B46"/>
    <mergeCell ref="A47:B47"/>
  </mergeCells>
  <printOptions horizontalCentered="1"/>
  <pageMargins left="0.75" right="0.75" top="1" bottom="1" header="0.5" footer="0.5"/>
  <pageSetup scale="72" fitToWidth="3" orientation="landscape" r:id="rId1"/>
  <headerFooter alignWithMargins="0">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C653E-FCE7-46E9-9658-F5F9AFAC0395}">
  <sheetPr>
    <tabColor rgb="FF00B050"/>
    <pageSetUpPr fitToPage="1"/>
  </sheetPr>
  <dimension ref="B2:K26"/>
  <sheetViews>
    <sheetView showGridLines="0" view="pageBreakPreview" zoomScaleNormal="100" zoomScaleSheetLayoutView="100" workbookViewId="0">
      <selection activeCell="C16" sqref="C16"/>
    </sheetView>
  </sheetViews>
  <sheetFormatPr defaultColWidth="9.33203125" defaultRowHeight="13.15" x14ac:dyDescent="0.4"/>
  <cols>
    <col min="1" max="1" width="2.53125" style="114" customWidth="1"/>
    <col min="2" max="2" width="43.1328125" style="114" bestFit="1" customWidth="1"/>
    <col min="3" max="3" width="27.86328125" style="114" customWidth="1"/>
    <col min="4" max="7" width="10" style="114" bestFit="1" customWidth="1"/>
    <col min="8" max="8" width="10.46484375" style="114" bestFit="1" customWidth="1"/>
    <col min="9" max="9" width="10.53125" style="114" bestFit="1" customWidth="1"/>
    <col min="10" max="10" width="3.53125" style="114" customWidth="1"/>
    <col min="11" max="11" width="11" style="114" bestFit="1" customWidth="1"/>
    <col min="12" max="16384" width="9.33203125" style="114"/>
  </cols>
  <sheetData>
    <row r="2" spans="2:11" x14ac:dyDescent="0.4">
      <c r="B2" s="508" t="s">
        <v>730</v>
      </c>
      <c r="C2" s="508"/>
      <c r="D2" s="508"/>
      <c r="E2" s="508"/>
      <c r="F2" s="508"/>
      <c r="G2" s="508"/>
      <c r="H2" s="508"/>
      <c r="I2" s="508"/>
      <c r="J2" s="115"/>
      <c r="K2" s="115"/>
    </row>
    <row r="3" spans="2:11" x14ac:dyDescent="0.4">
      <c r="B3" s="508" t="s">
        <v>731</v>
      </c>
      <c r="C3" s="508"/>
      <c r="D3" s="508"/>
      <c r="E3" s="508"/>
      <c r="F3" s="508"/>
      <c r="G3" s="508"/>
      <c r="H3" s="508"/>
      <c r="I3" s="508"/>
      <c r="J3" s="115"/>
      <c r="K3" s="115"/>
    </row>
    <row r="4" spans="2:11" x14ac:dyDescent="0.4">
      <c r="B4" s="508" t="s">
        <v>775</v>
      </c>
      <c r="C4" s="508"/>
      <c r="D4" s="508"/>
      <c r="E4" s="508"/>
      <c r="F4" s="508"/>
      <c r="G4" s="508"/>
      <c r="H4" s="508"/>
      <c r="I4" s="508"/>
      <c r="J4" s="115"/>
      <c r="K4" s="115"/>
    </row>
    <row r="6" spans="2:11" x14ac:dyDescent="0.4">
      <c r="B6" s="509" t="s">
        <v>734</v>
      </c>
      <c r="C6" s="509"/>
      <c r="D6" s="509"/>
      <c r="E6" s="509"/>
      <c r="F6" s="509"/>
      <c r="G6" s="509"/>
      <c r="H6" s="509"/>
      <c r="I6" s="509"/>
      <c r="J6" s="126"/>
      <c r="K6" s="126"/>
    </row>
    <row r="8" spans="2:11" ht="13.9" x14ac:dyDescent="0.4">
      <c r="K8" s="149" t="s">
        <v>735</v>
      </c>
    </row>
    <row r="9" spans="2:11" ht="13.9" x14ac:dyDescent="0.4">
      <c r="K9" s="149" t="s">
        <v>736</v>
      </c>
    </row>
    <row r="10" spans="2:11" ht="13.9" x14ac:dyDescent="0.4">
      <c r="B10" s="140" t="s">
        <v>747</v>
      </c>
      <c r="C10" s="140" t="s">
        <v>748</v>
      </c>
      <c r="D10" s="141">
        <v>2024</v>
      </c>
      <c r="E10" s="141">
        <v>2025</v>
      </c>
      <c r="F10" s="141">
        <v>2026</v>
      </c>
      <c r="G10" s="141">
        <v>2027</v>
      </c>
      <c r="H10" s="141">
        <v>2028</v>
      </c>
      <c r="I10" s="141" t="s">
        <v>737</v>
      </c>
      <c r="K10" s="150" t="s">
        <v>738</v>
      </c>
    </row>
    <row r="11" spans="2:11" ht="13.9" x14ac:dyDescent="0.4">
      <c r="B11" s="140"/>
      <c r="C11" s="140"/>
      <c r="D11" s="140"/>
      <c r="E11" s="140"/>
      <c r="F11" s="140"/>
      <c r="G11" s="140"/>
      <c r="H11" s="140"/>
      <c r="I11" s="140"/>
      <c r="K11" s="140"/>
    </row>
    <row r="12" spans="2:11" ht="13.9" x14ac:dyDescent="0.4">
      <c r="B12" s="140" t="s">
        <v>776</v>
      </c>
      <c r="C12" s="140" t="s">
        <v>777</v>
      </c>
      <c r="D12" s="142">
        <v>17479.495101451997</v>
      </c>
      <c r="E12" s="142">
        <v>21996.299330628906</v>
      </c>
      <c r="F12" s="142">
        <v>30628.226376503018</v>
      </c>
      <c r="G12" s="142">
        <v>18292.562237753948</v>
      </c>
      <c r="H12" s="142">
        <v>25801.993592028455</v>
      </c>
      <c r="I12" s="142">
        <v>114198.57663836633</v>
      </c>
      <c r="J12" s="119"/>
      <c r="K12" s="151">
        <v>19397</v>
      </c>
    </row>
    <row r="13" spans="2:11" ht="13.9" x14ac:dyDescent="0.4">
      <c r="B13" s="140"/>
      <c r="C13" s="140"/>
      <c r="D13" s="143"/>
      <c r="E13" s="143"/>
      <c r="F13" s="143"/>
      <c r="G13" s="143"/>
      <c r="H13" s="143"/>
      <c r="I13" s="143"/>
      <c r="J13" s="120"/>
      <c r="K13" s="143"/>
    </row>
    <row r="14" spans="2:11" ht="13.9" x14ac:dyDescent="0.4">
      <c r="B14" s="140" t="s">
        <v>778</v>
      </c>
      <c r="C14" s="140" t="s">
        <v>779</v>
      </c>
      <c r="D14" s="143">
        <v>38198.704414607309</v>
      </c>
      <c r="E14" s="143">
        <v>38434.539690645332</v>
      </c>
      <c r="F14" s="143">
        <v>37582.499145374124</v>
      </c>
      <c r="G14" s="143">
        <v>34023.329494164835</v>
      </c>
      <c r="H14" s="143">
        <v>54828.245479443329</v>
      </c>
      <c r="I14" s="143">
        <v>203067.31822423491</v>
      </c>
      <c r="J14" s="120"/>
      <c r="K14" s="152">
        <v>34726</v>
      </c>
    </row>
    <row r="15" spans="2:11" ht="13.9" x14ac:dyDescent="0.4">
      <c r="B15" s="140"/>
      <c r="C15" s="140"/>
      <c r="D15" s="143"/>
      <c r="E15" s="143"/>
      <c r="F15" s="143"/>
      <c r="G15" s="143"/>
      <c r="H15" s="143"/>
      <c r="I15" s="143"/>
      <c r="J15" s="120"/>
      <c r="K15" s="143"/>
    </row>
    <row r="16" spans="2:11" ht="13.9" x14ac:dyDescent="0.4">
      <c r="B16" s="140" t="s">
        <v>780</v>
      </c>
      <c r="C16" s="140" t="s">
        <v>781</v>
      </c>
      <c r="D16" s="143">
        <v>1605.4318226600988</v>
      </c>
      <c r="E16" s="143">
        <v>1639.1452965517242</v>
      </c>
      <c r="F16" s="143">
        <v>1780.7135884804854</v>
      </c>
      <c r="G16" s="143">
        <v>2143.9216485107995</v>
      </c>
      <c r="H16" s="143">
        <v>1849.0293823417962</v>
      </c>
      <c r="I16" s="143">
        <v>9018.2417385449044</v>
      </c>
      <c r="J16" s="120"/>
      <c r="K16" s="151">
        <v>1620</v>
      </c>
    </row>
    <row r="17" spans="2:11" ht="13.9" x14ac:dyDescent="0.4">
      <c r="B17" s="140"/>
      <c r="C17" s="140"/>
      <c r="D17" s="143"/>
      <c r="E17" s="143"/>
      <c r="F17" s="143"/>
      <c r="G17" s="143"/>
      <c r="H17" s="143"/>
      <c r="I17" s="143"/>
      <c r="J17" s="120"/>
      <c r="K17" s="143"/>
    </row>
    <row r="18" spans="2:11" ht="13.9" x14ac:dyDescent="0.4">
      <c r="B18" s="140" t="s">
        <v>782</v>
      </c>
      <c r="C18" s="140" t="s">
        <v>783</v>
      </c>
      <c r="D18" s="143">
        <v>9559.4495401146687</v>
      </c>
      <c r="E18" s="143">
        <v>8662.3426402962923</v>
      </c>
      <c r="F18" s="143">
        <v>10050.838287204344</v>
      </c>
      <c r="G18" s="143">
        <v>4404.0040546428872</v>
      </c>
      <c r="H18" s="143">
        <v>4442.3857607933387</v>
      </c>
      <c r="I18" s="143">
        <v>37119.020283051534</v>
      </c>
      <c r="J18" s="120"/>
      <c r="K18" s="151">
        <v>10853</v>
      </c>
    </row>
    <row r="19" spans="2:11" ht="13.9" x14ac:dyDescent="0.4">
      <c r="B19" s="140"/>
      <c r="C19" s="140"/>
      <c r="D19" s="143"/>
      <c r="E19" s="143"/>
      <c r="F19" s="143"/>
      <c r="G19" s="143"/>
      <c r="H19" s="143"/>
      <c r="I19" s="143"/>
      <c r="J19" s="120"/>
      <c r="K19" s="143"/>
    </row>
    <row r="20" spans="2:11" ht="13.9" x14ac:dyDescent="0.4">
      <c r="B20" s="140" t="s">
        <v>784</v>
      </c>
      <c r="C20" s="140" t="s">
        <v>785</v>
      </c>
      <c r="D20" s="143">
        <v>13824.473338385753</v>
      </c>
      <c r="E20" s="143">
        <v>14114.635862068968</v>
      </c>
      <c r="F20" s="143">
        <v>14411.083546798032</v>
      </c>
      <c r="G20" s="143">
        <v>14684.908669950741</v>
      </c>
      <c r="H20" s="143">
        <v>14963.954384236455</v>
      </c>
      <c r="I20" s="143">
        <v>71999.055801439943</v>
      </c>
      <c r="J20" s="120"/>
      <c r="K20" s="151">
        <v>17978</v>
      </c>
    </row>
    <row r="21" spans="2:11" ht="15" x14ac:dyDescent="0.55000000000000004">
      <c r="B21" s="140"/>
      <c r="C21" s="140"/>
      <c r="D21" s="145"/>
      <c r="E21" s="145"/>
      <c r="F21" s="145"/>
      <c r="G21" s="145"/>
      <c r="H21" s="145"/>
      <c r="I21" s="145"/>
      <c r="J21" s="120"/>
      <c r="K21" s="153"/>
    </row>
    <row r="22" spans="2:11" ht="15" x14ac:dyDescent="0.55000000000000004">
      <c r="B22" s="140" t="s">
        <v>766</v>
      </c>
      <c r="C22" s="140" t="s">
        <v>766</v>
      </c>
      <c r="D22" s="145">
        <v>95.191625615763655</v>
      </c>
      <c r="E22" s="145">
        <v>249.05114058355446</v>
      </c>
      <c r="F22" s="145">
        <v>530.44582038651026</v>
      </c>
      <c r="G22" s="145">
        <v>250.07427813565744</v>
      </c>
      <c r="H22" s="145">
        <v>283.57679992421379</v>
      </c>
      <c r="I22" s="145">
        <v>1408.3396646456995</v>
      </c>
      <c r="J22" s="121"/>
      <c r="K22" s="145">
        <v>172.12138309965906</v>
      </c>
    </row>
    <row r="23" spans="2:11" ht="13.9" x14ac:dyDescent="0.4">
      <c r="B23" s="140"/>
      <c r="C23" s="140"/>
      <c r="D23" s="140"/>
      <c r="E23" s="140"/>
      <c r="F23" s="140"/>
      <c r="G23" s="140"/>
      <c r="H23" s="140"/>
      <c r="I23" s="140"/>
      <c r="K23" s="140"/>
    </row>
    <row r="24" spans="2:11" ht="15" x14ac:dyDescent="0.55000000000000004">
      <c r="B24" s="140" t="s">
        <v>737</v>
      </c>
      <c r="C24" s="140"/>
      <c r="D24" s="147">
        <v>80762.745842835575</v>
      </c>
      <c r="E24" s="147">
        <v>85096.013960774784</v>
      </c>
      <c r="F24" s="147">
        <v>94983.806764746521</v>
      </c>
      <c r="G24" s="147">
        <v>73798.800383158858</v>
      </c>
      <c r="H24" s="147">
        <v>102169.1853987676</v>
      </c>
      <c r="I24" s="147">
        <v>436810.55235028337</v>
      </c>
      <c r="J24" s="122"/>
      <c r="K24" s="147">
        <v>84746.121383099657</v>
      </c>
    </row>
    <row r="25" spans="2:11" x14ac:dyDescent="0.4">
      <c r="J25" s="125"/>
      <c r="K25" s="125"/>
    </row>
    <row r="26" spans="2:11" x14ac:dyDescent="0.4">
      <c r="B26" s="114" t="s">
        <v>745</v>
      </c>
      <c r="J26" s="125"/>
      <c r="K26" s="125"/>
    </row>
  </sheetData>
  <mergeCells count="4">
    <mergeCell ref="B2:I2"/>
    <mergeCell ref="B3:I3"/>
    <mergeCell ref="B4:I4"/>
    <mergeCell ref="B6:I6"/>
  </mergeCells>
  <printOptions horizontalCentered="1"/>
  <pageMargins left="0.75" right="0.5" top="1" bottom="0.49" header="0.5" footer="0.49"/>
  <pageSetup scale="6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087D-B23A-4D9E-B0D5-09EEB9B8A0BF}">
  <sheetPr>
    <tabColor theme="4" tint="-0.249977111117893"/>
    <pageSetUpPr fitToPage="1"/>
  </sheetPr>
  <dimension ref="A1:AM49"/>
  <sheetViews>
    <sheetView view="pageBreakPreview" zoomScaleNormal="70" zoomScaleSheetLayoutView="100" workbookViewId="0">
      <selection activeCell="W38" sqref="W38"/>
    </sheetView>
  </sheetViews>
  <sheetFormatPr defaultRowHeight="14.25" x14ac:dyDescent="0.45"/>
  <cols>
    <col min="1" max="1" width="19.53125" customWidth="1"/>
    <col min="3" max="4" width="0" hidden="1" customWidth="1"/>
    <col min="6" max="7" width="0" hidden="1" customWidth="1"/>
    <col min="13" max="13" width="5.33203125" customWidth="1"/>
    <col min="14" max="14" width="18.53125" customWidth="1"/>
    <col min="16" max="17" width="0" hidden="1" customWidth="1"/>
    <col min="19" max="20" width="0" hidden="1" customWidth="1"/>
    <col min="26" max="26" width="4" customWidth="1"/>
    <col min="27" max="27" width="19.53125" customWidth="1"/>
    <col min="29" max="30" width="0" hidden="1" customWidth="1"/>
    <col min="32" max="33" width="0" hidden="1" customWidth="1"/>
    <col min="39" max="39" width="34.53125" customWidth="1"/>
  </cols>
  <sheetData>
    <row r="1" spans="1:39" x14ac:dyDescent="0.45">
      <c r="A1" s="519" t="s">
        <v>0</v>
      </c>
      <c r="B1" s="519"/>
      <c r="C1" s="519"/>
      <c r="D1" s="519"/>
      <c r="E1" s="519"/>
      <c r="F1" s="519"/>
      <c r="G1" s="519"/>
      <c r="H1" s="519"/>
      <c r="I1" s="519"/>
      <c r="J1" s="519"/>
      <c r="K1" s="519"/>
      <c r="L1" s="519"/>
      <c r="N1" s="519" t="s">
        <v>0</v>
      </c>
      <c r="O1" s="519"/>
      <c r="P1" s="519"/>
      <c r="Q1" s="519"/>
      <c r="R1" s="519"/>
      <c r="S1" s="519"/>
      <c r="T1" s="519"/>
      <c r="U1" s="519"/>
      <c r="V1" s="519"/>
      <c r="W1" s="519"/>
      <c r="X1" s="519"/>
      <c r="Y1" s="519"/>
      <c r="AA1" s="519" t="s">
        <v>0</v>
      </c>
      <c r="AB1" s="519"/>
      <c r="AC1" s="519"/>
      <c r="AD1" s="519"/>
      <c r="AE1" s="519"/>
      <c r="AF1" s="519"/>
      <c r="AG1" s="519"/>
      <c r="AH1" s="519"/>
      <c r="AI1" s="519"/>
      <c r="AJ1" s="519"/>
      <c r="AK1" s="519"/>
      <c r="AL1" s="519"/>
    </row>
    <row r="2" spans="1:39" x14ac:dyDescent="0.45">
      <c r="A2" s="519" t="s">
        <v>786</v>
      </c>
      <c r="B2" s="519"/>
      <c r="C2" s="519"/>
      <c r="D2" s="519"/>
      <c r="E2" s="519"/>
      <c r="F2" s="519"/>
      <c r="G2" s="519"/>
      <c r="H2" s="519"/>
      <c r="I2" s="519"/>
      <c r="J2" s="519"/>
      <c r="K2" s="519"/>
      <c r="L2" s="519"/>
      <c r="N2" s="519" t="s">
        <v>787</v>
      </c>
      <c r="O2" s="519"/>
      <c r="P2" s="519"/>
      <c r="Q2" s="519"/>
      <c r="R2" s="519"/>
      <c r="S2" s="519"/>
      <c r="T2" s="519"/>
      <c r="U2" s="519"/>
      <c r="V2" s="519"/>
      <c r="W2" s="519"/>
      <c r="X2" s="519"/>
      <c r="Y2" s="519"/>
      <c r="AA2" s="519" t="s">
        <v>788</v>
      </c>
      <c r="AB2" s="519"/>
      <c r="AC2" s="519"/>
      <c r="AD2" s="519"/>
      <c r="AE2" s="519"/>
      <c r="AF2" s="519"/>
      <c r="AG2" s="519"/>
      <c r="AH2" s="519"/>
      <c r="AI2" s="519"/>
      <c r="AJ2" s="519"/>
      <c r="AK2" s="519"/>
      <c r="AL2" s="519"/>
    </row>
    <row r="3" spans="1:39" ht="11.25" customHeight="1" x14ac:dyDescent="0.45">
      <c r="A3" s="515" t="s">
        <v>789</v>
      </c>
      <c r="B3" s="515"/>
      <c r="C3" s="515"/>
      <c r="D3" s="515"/>
      <c r="E3" s="515"/>
      <c r="F3" s="515"/>
      <c r="G3" s="515"/>
      <c r="H3" s="515"/>
      <c r="I3" s="515"/>
      <c r="J3" s="515"/>
      <c r="K3" s="515"/>
      <c r="L3" s="515"/>
      <c r="N3" s="515" t="s">
        <v>789</v>
      </c>
      <c r="O3" s="515"/>
      <c r="P3" s="515"/>
      <c r="Q3" s="515"/>
      <c r="R3" s="515"/>
      <c r="S3" s="515"/>
      <c r="T3" s="515"/>
      <c r="U3" s="515"/>
      <c r="V3" s="515"/>
      <c r="W3" s="515"/>
      <c r="X3" s="515"/>
      <c r="Y3" s="515"/>
      <c r="AA3" s="515" t="s">
        <v>790</v>
      </c>
      <c r="AB3" s="515"/>
      <c r="AC3" s="515"/>
      <c r="AD3" s="515"/>
      <c r="AE3" s="515"/>
      <c r="AF3" s="515"/>
      <c r="AG3" s="515"/>
      <c r="AH3" s="515"/>
      <c r="AI3" s="515"/>
      <c r="AJ3" s="515"/>
      <c r="AK3" s="515"/>
      <c r="AL3" s="515"/>
    </row>
    <row r="4" spans="1:39" ht="11.25" customHeight="1" x14ac:dyDescent="0.45">
      <c r="A4" s="515" t="s">
        <v>791</v>
      </c>
      <c r="B4" s="515"/>
      <c r="C4" s="515"/>
      <c r="D4" s="515"/>
      <c r="E4" s="515"/>
      <c r="F4" s="515"/>
      <c r="G4" s="515"/>
      <c r="H4" s="515"/>
      <c r="I4" s="515"/>
      <c r="J4" s="515"/>
      <c r="K4" s="515"/>
      <c r="L4" s="515"/>
      <c r="N4" s="515" t="s">
        <v>791</v>
      </c>
      <c r="O4" s="515"/>
      <c r="P4" s="515"/>
      <c r="Q4" s="515"/>
      <c r="R4" s="515"/>
      <c r="S4" s="515"/>
      <c r="T4" s="515"/>
      <c r="U4" s="515"/>
      <c r="V4" s="515"/>
      <c r="W4" s="515"/>
      <c r="X4" s="515"/>
      <c r="Y4" s="515"/>
      <c r="AA4" s="154"/>
      <c r="AB4" s="154"/>
      <c r="AC4" s="154"/>
      <c r="AD4" s="154"/>
      <c r="AE4" s="154"/>
      <c r="AF4" s="154"/>
      <c r="AG4" s="154"/>
      <c r="AH4" s="154"/>
      <c r="AI4" s="154"/>
      <c r="AJ4" s="154"/>
      <c r="AK4" s="154"/>
      <c r="AL4" s="154"/>
    </row>
    <row r="5" spans="1:39" x14ac:dyDescent="0.45">
      <c r="J5" s="516">
        <v>44974</v>
      </c>
      <c r="K5" s="516"/>
      <c r="L5" s="516"/>
      <c r="M5" s="155"/>
      <c r="W5" s="516">
        <v>44994</v>
      </c>
      <c r="X5" s="516"/>
      <c r="Y5" s="516"/>
      <c r="Z5" s="155"/>
      <c r="AJ5" s="516"/>
      <c r="AK5" s="516"/>
      <c r="AL5" s="516"/>
    </row>
    <row r="6" spans="1:39" x14ac:dyDescent="0.45">
      <c r="B6" s="156"/>
      <c r="C6" s="517"/>
      <c r="D6" s="517"/>
      <c r="E6" s="517"/>
      <c r="F6" s="517"/>
      <c r="G6" s="517"/>
      <c r="H6" s="517"/>
      <c r="I6" s="517"/>
      <c r="J6" s="517"/>
      <c r="K6" s="518"/>
      <c r="L6" s="514" t="s">
        <v>4</v>
      </c>
      <c r="M6" s="155"/>
      <c r="O6" s="156"/>
      <c r="P6" s="517"/>
      <c r="Q6" s="517"/>
      <c r="R6" s="517"/>
      <c r="S6" s="517"/>
      <c r="T6" s="517"/>
      <c r="U6" s="517"/>
      <c r="V6" s="517"/>
      <c r="W6" s="517"/>
      <c r="X6" s="518"/>
      <c r="Y6" s="514" t="s">
        <v>4</v>
      </c>
      <c r="Z6" s="155"/>
      <c r="AB6" s="156"/>
      <c r="AC6" s="517"/>
      <c r="AD6" s="517"/>
      <c r="AE6" s="517"/>
      <c r="AF6" s="517"/>
      <c r="AG6" s="517"/>
      <c r="AH6" s="517"/>
      <c r="AI6" s="517"/>
      <c r="AJ6" s="517"/>
      <c r="AK6" s="518"/>
      <c r="AL6" s="514" t="s">
        <v>4</v>
      </c>
    </row>
    <row r="7" spans="1:39" ht="47.75" customHeight="1" x14ac:dyDescent="0.45">
      <c r="B7" s="156"/>
      <c r="C7" s="157" t="s">
        <v>5</v>
      </c>
      <c r="D7" s="157" t="s">
        <v>6</v>
      </c>
      <c r="E7" s="158" t="s">
        <v>7</v>
      </c>
      <c r="F7" s="157" t="s">
        <v>8</v>
      </c>
      <c r="G7" s="157" t="s">
        <v>9</v>
      </c>
      <c r="H7" s="158" t="s">
        <v>10</v>
      </c>
      <c r="I7" s="158" t="s">
        <v>11</v>
      </c>
      <c r="J7" s="158" t="s">
        <v>12</v>
      </c>
      <c r="K7" s="158" t="s">
        <v>13</v>
      </c>
      <c r="L7" s="514"/>
      <c r="M7" s="155"/>
      <c r="O7" s="156"/>
      <c r="P7" s="157" t="s">
        <v>5</v>
      </c>
      <c r="Q7" s="157" t="s">
        <v>6</v>
      </c>
      <c r="R7" s="158" t="s">
        <v>7</v>
      </c>
      <c r="S7" s="157" t="s">
        <v>8</v>
      </c>
      <c r="T7" s="157" t="s">
        <v>9</v>
      </c>
      <c r="U7" s="158" t="s">
        <v>10</v>
      </c>
      <c r="V7" s="158" t="s">
        <v>11</v>
      </c>
      <c r="W7" s="158" t="s">
        <v>12</v>
      </c>
      <c r="X7" s="158" t="s">
        <v>13</v>
      </c>
      <c r="Y7" s="514"/>
      <c r="Z7" s="155"/>
      <c r="AB7" s="156"/>
      <c r="AC7" s="157" t="s">
        <v>5</v>
      </c>
      <c r="AD7" s="157" t="s">
        <v>6</v>
      </c>
      <c r="AE7" s="158" t="s">
        <v>7</v>
      </c>
      <c r="AF7" s="157" t="s">
        <v>8</v>
      </c>
      <c r="AG7" s="157" t="s">
        <v>9</v>
      </c>
      <c r="AH7" s="158" t="s">
        <v>10</v>
      </c>
      <c r="AI7" s="158" t="s">
        <v>11</v>
      </c>
      <c r="AJ7" s="158" t="s">
        <v>12</v>
      </c>
      <c r="AK7" s="158" t="s">
        <v>13</v>
      </c>
      <c r="AL7" s="514"/>
      <c r="AM7" s="159" t="s">
        <v>792</v>
      </c>
    </row>
    <row r="8" spans="1:39" x14ac:dyDescent="0.45">
      <c r="A8" s="160" t="s">
        <v>14</v>
      </c>
      <c r="B8" s="161"/>
      <c r="C8" s="162"/>
      <c r="D8" s="162"/>
      <c r="E8" s="162"/>
      <c r="F8" s="162"/>
      <c r="G8" s="162"/>
      <c r="H8" s="162"/>
      <c r="I8" s="162"/>
      <c r="J8" s="163"/>
      <c r="K8" s="163"/>
      <c r="L8" s="163"/>
      <c r="M8" s="155"/>
      <c r="N8" s="160" t="s">
        <v>14</v>
      </c>
      <c r="O8" s="161"/>
      <c r="P8" s="162"/>
      <c r="Q8" s="162"/>
      <c r="R8" s="162"/>
      <c r="S8" s="162"/>
      <c r="T8" s="162"/>
      <c r="U8" s="162"/>
      <c r="V8" s="162"/>
      <c r="W8" s="163"/>
      <c r="X8" s="163"/>
      <c r="Y8" s="163"/>
      <c r="Z8" s="155"/>
      <c r="AA8" s="160" t="s">
        <v>14</v>
      </c>
      <c r="AB8" s="161"/>
      <c r="AC8" s="162"/>
      <c r="AD8" s="162"/>
      <c r="AE8" s="162"/>
      <c r="AF8" s="162"/>
      <c r="AG8" s="162"/>
      <c r="AH8" s="162"/>
      <c r="AI8" s="162"/>
      <c r="AJ8" s="163"/>
      <c r="AK8" s="163"/>
      <c r="AL8" s="163"/>
    </row>
    <row r="9" spans="1:39" x14ac:dyDescent="0.45">
      <c r="A9" s="164" t="s">
        <v>15</v>
      </c>
      <c r="B9" s="161">
        <v>11</v>
      </c>
      <c r="C9" s="165">
        <v>1647.8249336870031</v>
      </c>
      <c r="D9" s="165">
        <v>3242.4281924971583</v>
      </c>
      <c r="E9" s="162">
        <v>4890.2531261841614</v>
      </c>
      <c r="F9" s="162">
        <v>1570.3538196286472</v>
      </c>
      <c r="G9" s="162">
        <v>4711.0614588859416</v>
      </c>
      <c r="H9" s="162">
        <v>6281.4152785145889</v>
      </c>
      <c r="I9" s="162">
        <v>6496.5638347859049</v>
      </c>
      <c r="J9" s="162">
        <v>5857.8728003031456</v>
      </c>
      <c r="K9" s="162">
        <v>5405.2812201591514</v>
      </c>
      <c r="L9" s="163">
        <f>E9+H9+I9+J9+K9</f>
        <v>28931.386259946954</v>
      </c>
      <c r="M9" s="155"/>
      <c r="N9" s="164" t="s">
        <v>15</v>
      </c>
      <c r="O9" s="161">
        <v>11</v>
      </c>
      <c r="P9" s="165">
        <v>1596.6502463054192</v>
      </c>
      <c r="Q9" s="165">
        <v>2652.8957938613116</v>
      </c>
      <c r="R9" s="162">
        <v>4249.5460401667306</v>
      </c>
      <c r="S9" s="162">
        <v>1559.3814588859418</v>
      </c>
      <c r="T9" s="162">
        <v>4678.144376657825</v>
      </c>
      <c r="U9" s="162">
        <v>6237.5258355437672</v>
      </c>
      <c r="V9" s="162">
        <v>4996.4540053050405</v>
      </c>
      <c r="W9" s="162">
        <v>3447.5342705570292</v>
      </c>
      <c r="X9" s="162">
        <v>5354.3193558165976</v>
      </c>
      <c r="Y9" s="163">
        <f t="shared" ref="Y9:Y16" si="0">R9+U9+V9+W9+X9</f>
        <v>24285.379507389167</v>
      </c>
      <c r="Z9" s="155"/>
      <c r="AA9" s="164" t="s">
        <v>15</v>
      </c>
      <c r="AB9" s="161">
        <v>11</v>
      </c>
      <c r="AC9" s="165">
        <f>P9-C9</f>
        <v>-51.174687381583908</v>
      </c>
      <c r="AD9" s="165">
        <f t="shared" ref="AD9:AL16" si="1">Q9-D9</f>
        <v>-589.53239863584668</v>
      </c>
      <c r="AE9" s="162">
        <f t="shared" si="1"/>
        <v>-640.70708601743081</v>
      </c>
      <c r="AF9" s="162">
        <f t="shared" si="1"/>
        <v>-10.972360742705405</v>
      </c>
      <c r="AG9" s="162">
        <f t="shared" si="1"/>
        <v>-32.917082228116669</v>
      </c>
      <c r="AH9" s="162">
        <f t="shared" si="1"/>
        <v>-43.889442970821619</v>
      </c>
      <c r="AI9" s="162">
        <f t="shared" si="1"/>
        <v>-1500.1098294808644</v>
      </c>
      <c r="AJ9" s="162">
        <f t="shared" si="1"/>
        <v>-2410.3385297461164</v>
      </c>
      <c r="AK9" s="162">
        <f t="shared" si="1"/>
        <v>-50.961864342553781</v>
      </c>
      <c r="AL9" s="162">
        <f t="shared" si="1"/>
        <v>-4646.006752557787</v>
      </c>
      <c r="AM9" t="s">
        <v>793</v>
      </c>
    </row>
    <row r="10" spans="1:39" x14ac:dyDescent="0.45">
      <c r="A10" s="166" t="s">
        <v>16</v>
      </c>
      <c r="B10" s="167">
        <v>12</v>
      </c>
      <c r="C10" s="165">
        <v>14556.408516104588</v>
      </c>
      <c r="D10" s="165">
        <v>15730.436700644184</v>
      </c>
      <c r="E10" s="162">
        <v>30286.84521674877</v>
      </c>
      <c r="F10" s="162">
        <v>7939.4267656233424</v>
      </c>
      <c r="G10" s="162">
        <v>23818.280296870031</v>
      </c>
      <c r="H10" s="162">
        <v>31757.707062493369</v>
      </c>
      <c r="I10" s="162">
        <v>26868.654936294057</v>
      </c>
      <c r="J10" s="162">
        <v>33423.437050322093</v>
      </c>
      <c r="K10" s="162">
        <v>29379.805054535809</v>
      </c>
      <c r="L10" s="163">
        <f t="shared" ref="L10:L16" si="2">E10+H10+I10+J10+K10</f>
        <v>151716.44932039408</v>
      </c>
      <c r="M10" s="155"/>
      <c r="N10" s="166" t="s">
        <v>16</v>
      </c>
      <c r="O10" s="167">
        <v>12</v>
      </c>
      <c r="P10" s="165">
        <v>14460.097754452445</v>
      </c>
      <c r="Q10" s="165">
        <v>15634.125938992043</v>
      </c>
      <c r="R10" s="162">
        <v>30094.223693444488</v>
      </c>
      <c r="S10" s="162">
        <v>6869.0693177188323</v>
      </c>
      <c r="T10" s="162">
        <v>20607.2079531565</v>
      </c>
      <c r="U10" s="162">
        <v>27476.277270875329</v>
      </c>
      <c r="V10" s="162">
        <v>27119.651264448657</v>
      </c>
      <c r="W10" s="162">
        <v>34139.580482682839</v>
      </c>
      <c r="X10" s="162">
        <v>44502.346113406587</v>
      </c>
      <c r="Y10" s="163">
        <f t="shared" si="0"/>
        <v>163332.07882485789</v>
      </c>
      <c r="Z10" s="155"/>
      <c r="AA10" s="166" t="s">
        <v>16</v>
      </c>
      <c r="AB10" s="167">
        <v>12</v>
      </c>
      <c r="AC10" s="165">
        <f t="shared" ref="AC10:AC16" si="3">P10-C10</f>
        <v>-96.310761652142901</v>
      </c>
      <c r="AD10" s="165">
        <f t="shared" si="1"/>
        <v>-96.310761652141082</v>
      </c>
      <c r="AE10" s="162">
        <f t="shared" si="1"/>
        <v>-192.62152330428216</v>
      </c>
      <c r="AF10" s="162">
        <f t="shared" si="1"/>
        <v>-1070.3574479045101</v>
      </c>
      <c r="AG10" s="162">
        <f t="shared" si="1"/>
        <v>-3211.0723437135312</v>
      </c>
      <c r="AH10" s="162">
        <f t="shared" si="1"/>
        <v>-4281.4297916180403</v>
      </c>
      <c r="AI10" s="162">
        <f t="shared" si="1"/>
        <v>250.99632815460063</v>
      </c>
      <c r="AJ10" s="162">
        <f t="shared" si="1"/>
        <v>716.14343236074637</v>
      </c>
      <c r="AK10" s="162">
        <f t="shared" si="1"/>
        <v>15122.541058870778</v>
      </c>
      <c r="AL10" s="162">
        <f t="shared" si="1"/>
        <v>11615.62950446381</v>
      </c>
      <c r="AM10" t="s">
        <v>794</v>
      </c>
    </row>
    <row r="11" spans="1:39" x14ac:dyDescent="0.45">
      <c r="A11" s="166" t="s">
        <v>20</v>
      </c>
      <c r="B11" s="167">
        <v>13</v>
      </c>
      <c r="C11" s="165">
        <v>6608.8444645699137</v>
      </c>
      <c r="D11" s="165">
        <v>18335.642803334598</v>
      </c>
      <c r="E11" s="162">
        <v>24944.487267904511</v>
      </c>
      <c r="F11" s="162">
        <v>4894.7834509018567</v>
      </c>
      <c r="G11" s="162">
        <v>14684.350352705571</v>
      </c>
      <c r="H11" s="162">
        <v>19579.133803607427</v>
      </c>
      <c r="I11" s="162">
        <v>21687.08673787041</v>
      </c>
      <c r="J11" s="162">
        <v>21613.208788647218</v>
      </c>
      <c r="K11" s="162">
        <v>21897.764714020464</v>
      </c>
      <c r="L11" s="163">
        <f t="shared" si="2"/>
        <v>109721.68131205003</v>
      </c>
      <c r="M11" s="155"/>
      <c r="N11" s="166" t="s">
        <v>20</v>
      </c>
      <c r="O11" s="167">
        <v>13</v>
      </c>
      <c r="P11" s="165">
        <v>6608.8444645699146</v>
      </c>
      <c r="Q11" s="165">
        <v>18335.642803334602</v>
      </c>
      <c r="R11" s="162">
        <v>24944.487267904515</v>
      </c>
      <c r="S11" s="162">
        <v>4894.7834509018576</v>
      </c>
      <c r="T11" s="162">
        <v>14684.350352705575</v>
      </c>
      <c r="U11" s="162">
        <v>19579.13380360743</v>
      </c>
      <c r="V11" s="162">
        <v>21687.08673787041</v>
      </c>
      <c r="W11" s="162">
        <v>21613.208788647215</v>
      </c>
      <c r="X11" s="162">
        <v>21897.764714020461</v>
      </c>
      <c r="Y11" s="163">
        <f t="shared" si="0"/>
        <v>109721.68131205003</v>
      </c>
      <c r="Z11" s="155"/>
      <c r="AA11" s="166" t="s">
        <v>20</v>
      </c>
      <c r="AB11" s="167">
        <v>13</v>
      </c>
      <c r="AC11" s="165">
        <f t="shared" si="3"/>
        <v>0</v>
      </c>
      <c r="AD11" s="165">
        <f t="shared" si="1"/>
        <v>0</v>
      </c>
      <c r="AE11" s="162">
        <f t="shared" si="1"/>
        <v>0</v>
      </c>
      <c r="AF11" s="162">
        <f t="shared" si="1"/>
        <v>0</v>
      </c>
      <c r="AG11" s="162">
        <f t="shared" si="1"/>
        <v>0</v>
      </c>
      <c r="AH11" s="162">
        <f t="shared" si="1"/>
        <v>0</v>
      </c>
      <c r="AI11" s="162">
        <f t="shared" si="1"/>
        <v>0</v>
      </c>
      <c r="AJ11" s="162">
        <f t="shared" si="1"/>
        <v>0</v>
      </c>
      <c r="AK11" s="162">
        <f t="shared" si="1"/>
        <v>0</v>
      </c>
      <c r="AL11" s="162">
        <f t="shared" si="1"/>
        <v>0</v>
      </c>
      <c r="AM11" t="s">
        <v>795</v>
      </c>
    </row>
    <row r="12" spans="1:39" x14ac:dyDescent="0.45">
      <c r="A12" s="166" t="s">
        <v>21</v>
      </c>
      <c r="B12" s="167">
        <v>14</v>
      </c>
      <c r="C12" s="165">
        <v>6121.5161045850709</v>
      </c>
      <c r="D12" s="165">
        <v>6121.5161045850709</v>
      </c>
      <c r="E12" s="162">
        <v>12243.032209170142</v>
      </c>
      <c r="F12" s="162">
        <v>6252.0825007957565</v>
      </c>
      <c r="G12" s="162">
        <v>6252.0825007957565</v>
      </c>
      <c r="H12" s="162">
        <v>12504.165001591513</v>
      </c>
      <c r="I12" s="162">
        <v>12779.031269192878</v>
      </c>
      <c r="J12" s="162">
        <v>14401.860887743087</v>
      </c>
      <c r="K12" s="162">
        <v>14982.851265107996</v>
      </c>
      <c r="L12" s="163">
        <f t="shared" si="2"/>
        <v>66910.940632805621</v>
      </c>
      <c r="M12" s="155"/>
      <c r="N12" s="166" t="s">
        <v>21</v>
      </c>
      <c r="O12" s="167">
        <v>14</v>
      </c>
      <c r="P12" s="165">
        <v>6280.1893637741578</v>
      </c>
      <c r="Q12" s="165">
        <v>6280.1893637741578</v>
      </c>
      <c r="R12" s="162">
        <v>12560.378727548316</v>
      </c>
      <c r="S12" s="162">
        <v>6521.721473633952</v>
      </c>
      <c r="T12" s="162">
        <v>6521.721473633952</v>
      </c>
      <c r="U12" s="162">
        <v>13043.442947267904</v>
      </c>
      <c r="V12" s="162">
        <v>13543.43858608564</v>
      </c>
      <c r="W12" s="162">
        <v>14213.889381776433</v>
      </c>
      <c r="X12" s="162">
        <v>14918.680307101176</v>
      </c>
      <c r="Y12" s="163">
        <f t="shared" si="0"/>
        <v>68279.829949779465</v>
      </c>
      <c r="Z12" s="155"/>
      <c r="AA12" s="166" t="s">
        <v>21</v>
      </c>
      <c r="AB12" s="167">
        <v>14</v>
      </c>
      <c r="AC12" s="165">
        <f t="shared" si="3"/>
        <v>158.67325918908682</v>
      </c>
      <c r="AD12" s="165">
        <f t="shared" si="1"/>
        <v>158.67325918908682</v>
      </c>
      <c r="AE12" s="162">
        <f t="shared" si="1"/>
        <v>317.34651837817364</v>
      </c>
      <c r="AF12" s="162">
        <f t="shared" si="1"/>
        <v>269.63897283819551</v>
      </c>
      <c r="AG12" s="162">
        <f t="shared" si="1"/>
        <v>269.63897283819551</v>
      </c>
      <c r="AH12" s="162">
        <f t="shared" si="1"/>
        <v>539.27794567639103</v>
      </c>
      <c r="AI12" s="162">
        <f t="shared" si="1"/>
        <v>764.40731689276254</v>
      </c>
      <c r="AJ12" s="162">
        <f t="shared" si="1"/>
        <v>-187.97150596665415</v>
      </c>
      <c r="AK12" s="162">
        <f t="shared" si="1"/>
        <v>-64.170958006820001</v>
      </c>
      <c r="AL12" s="162">
        <f t="shared" si="1"/>
        <v>1368.889316973844</v>
      </c>
      <c r="AM12" t="s">
        <v>796</v>
      </c>
    </row>
    <row r="13" spans="1:39" x14ac:dyDescent="0.45">
      <c r="A13" s="166" t="s">
        <v>22</v>
      </c>
      <c r="B13" s="167">
        <v>15</v>
      </c>
      <c r="C13" s="165">
        <v>25241.914550966281</v>
      </c>
      <c r="D13" s="165">
        <v>31368.548124289508</v>
      </c>
      <c r="E13" s="162">
        <v>56610.462675255789</v>
      </c>
      <c r="F13" s="162">
        <v>21752.459600530503</v>
      </c>
      <c r="G13" s="162">
        <v>37037.971752254642</v>
      </c>
      <c r="H13" s="162">
        <v>58790.431352785148</v>
      </c>
      <c r="I13" s="162">
        <v>58205.541705191368</v>
      </c>
      <c r="J13" s="162">
        <v>59412.072379689278</v>
      </c>
      <c r="K13" s="162">
        <v>59627.043080712392</v>
      </c>
      <c r="L13" s="163">
        <f t="shared" si="2"/>
        <v>292645.55119363399</v>
      </c>
      <c r="M13" s="155"/>
      <c r="N13" s="166" t="s">
        <v>22</v>
      </c>
      <c r="O13" s="167">
        <v>15</v>
      </c>
      <c r="P13" s="165">
        <v>23018.886131110274</v>
      </c>
      <c r="Q13" s="165">
        <v>29145.5197044335</v>
      </c>
      <c r="R13" s="162">
        <v>52164.405835543774</v>
      </c>
      <c r="S13" s="162">
        <v>20788.7467066313</v>
      </c>
      <c r="T13" s="162">
        <v>35397.055203183023</v>
      </c>
      <c r="U13" s="162">
        <v>56185.801909814327</v>
      </c>
      <c r="V13" s="162">
        <v>57198.355589238359</v>
      </c>
      <c r="W13" s="162">
        <v>56494.008052292542</v>
      </c>
      <c r="X13" s="162">
        <v>56891.72040545661</v>
      </c>
      <c r="Y13" s="163">
        <f t="shared" si="0"/>
        <v>278934.29179234558</v>
      </c>
      <c r="Z13" s="155"/>
      <c r="AA13" s="166" t="s">
        <v>22</v>
      </c>
      <c r="AB13" s="167">
        <v>15</v>
      </c>
      <c r="AC13" s="165">
        <f t="shared" si="3"/>
        <v>-2223.0284198560075</v>
      </c>
      <c r="AD13" s="165">
        <f t="shared" si="1"/>
        <v>-2223.0284198560075</v>
      </c>
      <c r="AE13" s="162">
        <f t="shared" si="1"/>
        <v>-4446.0568397120151</v>
      </c>
      <c r="AF13" s="162">
        <f t="shared" si="1"/>
        <v>-963.71289389920275</v>
      </c>
      <c r="AG13" s="162">
        <f t="shared" si="1"/>
        <v>-1640.9165490716186</v>
      </c>
      <c r="AH13" s="162">
        <f t="shared" si="1"/>
        <v>-2604.6294429708214</v>
      </c>
      <c r="AI13" s="162">
        <f t="shared" si="1"/>
        <v>-1007.186115953009</v>
      </c>
      <c r="AJ13" s="162">
        <f t="shared" si="1"/>
        <v>-2918.0643273967362</v>
      </c>
      <c r="AK13" s="162">
        <f t="shared" si="1"/>
        <v>-2735.3226752557821</v>
      </c>
      <c r="AL13" s="162">
        <f t="shared" si="1"/>
        <v>-13711.259401288407</v>
      </c>
      <c r="AM13" t="s">
        <v>797</v>
      </c>
    </row>
    <row r="14" spans="1:39" x14ac:dyDescent="0.45">
      <c r="A14" s="166" t="s">
        <v>23</v>
      </c>
      <c r="B14" s="167">
        <v>16</v>
      </c>
      <c r="C14" s="165">
        <v>8820.0336205001895</v>
      </c>
      <c r="D14" s="165">
        <v>8820.0336205001895</v>
      </c>
      <c r="E14" s="162">
        <v>17640.067241000379</v>
      </c>
      <c r="F14" s="162">
        <v>9005.2510610610061</v>
      </c>
      <c r="G14" s="162">
        <v>9005.2510610610061</v>
      </c>
      <c r="H14" s="162">
        <v>18010.502122122012</v>
      </c>
      <c r="I14" s="162">
        <v>18388.774130488822</v>
      </c>
      <c r="J14" s="162">
        <v>18738.17938683592</v>
      </c>
      <c r="K14" s="162">
        <v>19094.246201341415</v>
      </c>
      <c r="L14" s="163">
        <f t="shared" si="2"/>
        <v>91871.76908178856</v>
      </c>
      <c r="M14" s="155"/>
      <c r="N14" s="166" t="s">
        <v>23</v>
      </c>
      <c r="O14" s="167">
        <v>16</v>
      </c>
      <c r="P14" s="165">
        <v>8820.0336205001895</v>
      </c>
      <c r="Q14" s="165">
        <v>8820.0336205001895</v>
      </c>
      <c r="R14" s="162">
        <v>17640.067241000379</v>
      </c>
      <c r="S14" s="162">
        <v>8221.6790889023869</v>
      </c>
      <c r="T14" s="162">
        <v>8221.6790889023869</v>
      </c>
      <c r="U14" s="162">
        <v>16443.358177804774</v>
      </c>
      <c r="V14" s="162">
        <v>16255.248462899433</v>
      </c>
      <c r="W14" s="162">
        <v>16564.114579578098</v>
      </c>
      <c r="X14" s="162">
        <v>16878.869358668206</v>
      </c>
      <c r="Y14" s="163">
        <f t="shared" si="0"/>
        <v>83781.657819950895</v>
      </c>
      <c r="Z14" s="155"/>
      <c r="AA14" s="166" t="s">
        <v>23</v>
      </c>
      <c r="AB14" s="167">
        <v>16</v>
      </c>
      <c r="AC14" s="165">
        <f t="shared" si="3"/>
        <v>0</v>
      </c>
      <c r="AD14" s="165">
        <f t="shared" si="1"/>
        <v>0</v>
      </c>
      <c r="AE14" s="162">
        <f t="shared" si="1"/>
        <v>0</v>
      </c>
      <c r="AF14" s="162">
        <f t="shared" si="1"/>
        <v>-783.57197215861925</v>
      </c>
      <c r="AG14" s="162">
        <f t="shared" si="1"/>
        <v>-783.57197215861925</v>
      </c>
      <c r="AH14" s="162">
        <f t="shared" si="1"/>
        <v>-1567.1439443172385</v>
      </c>
      <c r="AI14" s="162">
        <f t="shared" si="1"/>
        <v>-2133.5256675893888</v>
      </c>
      <c r="AJ14" s="162">
        <f t="shared" si="1"/>
        <v>-2174.0648072578224</v>
      </c>
      <c r="AK14" s="162">
        <f t="shared" si="1"/>
        <v>-2215.3768426732095</v>
      </c>
      <c r="AL14" s="162">
        <f t="shared" si="1"/>
        <v>-8090.1112618376646</v>
      </c>
      <c r="AM14" t="s">
        <v>798</v>
      </c>
    </row>
    <row r="15" spans="1:39" x14ac:dyDescent="0.45">
      <c r="A15" s="166" t="s">
        <v>24</v>
      </c>
      <c r="B15" s="167">
        <v>17</v>
      </c>
      <c r="C15" s="165">
        <v>1661.0443789314138</v>
      </c>
      <c r="D15" s="165">
        <v>1107.3629192876092</v>
      </c>
      <c r="E15" s="162">
        <v>2768.4072982190228</v>
      </c>
      <c r="F15" s="162">
        <v>1413.2714132625995</v>
      </c>
      <c r="G15" s="162">
        <v>1413.2714132625995</v>
      </c>
      <c r="H15" s="162">
        <v>2826.542826525199</v>
      </c>
      <c r="I15" s="162">
        <v>2885.9083025388409</v>
      </c>
      <c r="J15" s="162">
        <v>2940.7434711633196</v>
      </c>
      <c r="K15" s="162">
        <v>2996.6240953391439</v>
      </c>
      <c r="L15" s="163">
        <f t="shared" si="2"/>
        <v>14418.225993785527</v>
      </c>
      <c r="M15" s="155"/>
      <c r="N15" s="166" t="s">
        <v>24</v>
      </c>
      <c r="O15" s="167">
        <v>17</v>
      </c>
      <c r="P15" s="165">
        <v>1661.0443789314138</v>
      </c>
      <c r="Q15" s="165">
        <v>1107.3629192876092</v>
      </c>
      <c r="R15" s="162">
        <v>2768.4072982190228</v>
      </c>
      <c r="S15" s="162">
        <v>1413.2714132625995</v>
      </c>
      <c r="T15" s="162">
        <v>1413.2714132625995</v>
      </c>
      <c r="U15" s="162">
        <v>2826.542826525199</v>
      </c>
      <c r="V15" s="162">
        <v>2885.9083025388409</v>
      </c>
      <c r="W15" s="162">
        <v>2940.7434711633196</v>
      </c>
      <c r="X15" s="162">
        <v>2996.6240953391439</v>
      </c>
      <c r="Y15" s="163">
        <f t="shared" si="0"/>
        <v>14418.225993785527</v>
      </c>
      <c r="Z15" s="155"/>
      <c r="AA15" s="166" t="s">
        <v>24</v>
      </c>
      <c r="AB15" s="167">
        <v>17</v>
      </c>
      <c r="AC15" s="165">
        <f t="shared" si="3"/>
        <v>0</v>
      </c>
      <c r="AD15" s="165">
        <f t="shared" si="1"/>
        <v>0</v>
      </c>
      <c r="AE15" s="162">
        <f t="shared" si="1"/>
        <v>0</v>
      </c>
      <c r="AF15" s="162">
        <f t="shared" si="1"/>
        <v>0</v>
      </c>
      <c r="AG15" s="162">
        <f t="shared" si="1"/>
        <v>0</v>
      </c>
      <c r="AH15" s="162">
        <f t="shared" si="1"/>
        <v>0</v>
      </c>
      <c r="AI15" s="162">
        <f t="shared" si="1"/>
        <v>0</v>
      </c>
      <c r="AJ15" s="162">
        <f t="shared" si="1"/>
        <v>0</v>
      </c>
      <c r="AK15" s="162">
        <f t="shared" si="1"/>
        <v>0</v>
      </c>
      <c r="AL15" s="162">
        <f t="shared" si="1"/>
        <v>0</v>
      </c>
      <c r="AM15" t="s">
        <v>795</v>
      </c>
    </row>
    <row r="16" spans="1:39" x14ac:dyDescent="0.45">
      <c r="A16" s="166" t="s">
        <v>25</v>
      </c>
      <c r="B16" s="167">
        <v>19</v>
      </c>
      <c r="C16" s="165">
        <v>836.19439181508153</v>
      </c>
      <c r="D16" s="165">
        <v>836.19439181508153</v>
      </c>
      <c r="E16" s="162">
        <v>1672.3887836301631</v>
      </c>
      <c r="F16" s="162">
        <v>853.75416445623341</v>
      </c>
      <c r="G16" s="162">
        <v>853.75416445623341</v>
      </c>
      <c r="H16" s="162">
        <v>1707.5083289124668</v>
      </c>
      <c r="I16" s="162">
        <v>1743.3708829101936</v>
      </c>
      <c r="J16" s="162">
        <v>1776.4966881394469</v>
      </c>
      <c r="K16" s="162">
        <v>1810.2540507768094</v>
      </c>
      <c r="L16" s="163">
        <f t="shared" si="2"/>
        <v>8710.0187343690795</v>
      </c>
      <c r="M16" s="155"/>
      <c r="N16" s="166" t="s">
        <v>25</v>
      </c>
      <c r="O16" s="167">
        <v>19</v>
      </c>
      <c r="P16" s="165">
        <v>836.19439181508153</v>
      </c>
      <c r="Q16" s="165">
        <v>836.19439181508153</v>
      </c>
      <c r="R16" s="162">
        <v>1672.3887836301631</v>
      </c>
      <c r="S16" s="162">
        <v>853.75416445623341</v>
      </c>
      <c r="T16" s="162">
        <v>853.75416445623341</v>
      </c>
      <c r="U16" s="162">
        <v>1707.5083289124668</v>
      </c>
      <c r="V16" s="162">
        <v>1743.3708829101936</v>
      </c>
      <c r="W16" s="162">
        <v>1776.4966881394469</v>
      </c>
      <c r="X16" s="162">
        <v>1810.2540507768094</v>
      </c>
      <c r="Y16" s="163">
        <f t="shared" si="0"/>
        <v>8710.0187343690795</v>
      </c>
      <c r="Z16" s="155"/>
      <c r="AA16" s="166" t="s">
        <v>25</v>
      </c>
      <c r="AB16" s="167">
        <v>19</v>
      </c>
      <c r="AC16" s="165">
        <f t="shared" si="3"/>
        <v>0</v>
      </c>
      <c r="AD16" s="165">
        <f t="shared" si="1"/>
        <v>0</v>
      </c>
      <c r="AE16" s="162">
        <f t="shared" si="1"/>
        <v>0</v>
      </c>
      <c r="AF16" s="162">
        <f t="shared" si="1"/>
        <v>0</v>
      </c>
      <c r="AG16" s="162">
        <f t="shared" si="1"/>
        <v>0</v>
      </c>
      <c r="AH16" s="162">
        <f t="shared" si="1"/>
        <v>0</v>
      </c>
      <c r="AI16" s="162">
        <f t="shared" si="1"/>
        <v>0</v>
      </c>
      <c r="AJ16" s="162">
        <f t="shared" si="1"/>
        <v>0</v>
      </c>
      <c r="AK16" s="162">
        <f t="shared" si="1"/>
        <v>0</v>
      </c>
      <c r="AL16" s="162">
        <f t="shared" si="1"/>
        <v>0</v>
      </c>
      <c r="AM16" t="s">
        <v>795</v>
      </c>
    </row>
    <row r="17" spans="1:39" x14ac:dyDescent="0.45">
      <c r="A17" s="166" t="s">
        <v>57</v>
      </c>
      <c r="B17" s="167"/>
      <c r="C17" s="168">
        <f>C9+C10+C11+C12+C13+C14+C15+C16</f>
        <v>65493.780961159537</v>
      </c>
      <c r="D17" s="168">
        <f t="shared" ref="D17:L17" si="4">D9+D10+D11+D12+D13+D14+D15+D16</f>
        <v>85562.162856953393</v>
      </c>
      <c r="E17" s="168">
        <f t="shared" si="4"/>
        <v>151055.94381811292</v>
      </c>
      <c r="F17" s="168">
        <f t="shared" si="4"/>
        <v>53681.382776259939</v>
      </c>
      <c r="G17" s="168">
        <f t="shared" si="4"/>
        <v>97776.023000291767</v>
      </c>
      <c r="H17" s="168">
        <f t="shared" si="4"/>
        <v>151457.40577655172</v>
      </c>
      <c r="I17" s="168">
        <f t="shared" si="4"/>
        <v>149054.93179927248</v>
      </c>
      <c r="J17" s="168">
        <f t="shared" si="4"/>
        <v>158163.87145284351</v>
      </c>
      <c r="K17" s="168">
        <f t="shared" si="4"/>
        <v>155193.86968199318</v>
      </c>
      <c r="L17" s="168">
        <f t="shared" si="4"/>
        <v>764926.02252877387</v>
      </c>
      <c r="M17" s="155"/>
      <c r="N17" s="166" t="s">
        <v>57</v>
      </c>
      <c r="O17" s="167"/>
      <c r="P17" s="168">
        <f>P9+P10+P11+P12+P13+P14+P15+P16</f>
        <v>63281.940351458892</v>
      </c>
      <c r="Q17" s="168">
        <f t="shared" ref="Q17:Y17" si="5">Q9+Q10+Q11+Q12+Q13+Q14+Q15+Q16</f>
        <v>82811.964535998501</v>
      </c>
      <c r="R17" s="168">
        <f t="shared" si="5"/>
        <v>146093.90488745738</v>
      </c>
      <c r="S17" s="168">
        <f t="shared" si="5"/>
        <v>51122.407074393093</v>
      </c>
      <c r="T17" s="168">
        <f t="shared" si="5"/>
        <v>92377.184025958079</v>
      </c>
      <c r="U17" s="168">
        <f t="shared" si="5"/>
        <v>143499.59110035119</v>
      </c>
      <c r="V17" s="168">
        <f t="shared" si="5"/>
        <v>145429.51383129659</v>
      </c>
      <c r="W17" s="168">
        <f t="shared" si="5"/>
        <v>151189.57571483694</v>
      </c>
      <c r="X17" s="168">
        <f t="shared" si="5"/>
        <v>165250.5784005856</v>
      </c>
      <c r="Y17" s="168">
        <f t="shared" si="5"/>
        <v>751463.16393452755</v>
      </c>
      <c r="Z17" s="155"/>
      <c r="AA17" s="166" t="s">
        <v>57</v>
      </c>
      <c r="AB17" s="167"/>
      <c r="AC17" s="168">
        <f>AC9+AC10+AC11+AC12+AC13+AC14+AC15+AC16</f>
        <v>-2211.8406097006473</v>
      </c>
      <c r="AD17" s="168">
        <f t="shared" ref="AD17:AL17" si="6">AD9+AD10+AD11+AD12+AD13+AD14+AD15+AD16</f>
        <v>-2750.1983209549085</v>
      </c>
      <c r="AE17" s="168">
        <f t="shared" si="6"/>
        <v>-4962.0389306555544</v>
      </c>
      <c r="AF17" s="168">
        <f t="shared" si="6"/>
        <v>-2558.975701866842</v>
      </c>
      <c r="AG17" s="168">
        <f t="shared" si="6"/>
        <v>-5398.8389743336902</v>
      </c>
      <c r="AH17" s="168">
        <f t="shared" si="6"/>
        <v>-7957.8146762005308</v>
      </c>
      <c r="AI17" s="168">
        <f t="shared" si="6"/>
        <v>-3625.417967975899</v>
      </c>
      <c r="AJ17" s="168">
        <f t="shared" si="6"/>
        <v>-6974.2957380065827</v>
      </c>
      <c r="AK17" s="168">
        <f t="shared" si="6"/>
        <v>10056.708718592414</v>
      </c>
      <c r="AL17" s="168">
        <f t="shared" si="6"/>
        <v>-13462.858594246205</v>
      </c>
    </row>
    <row r="18" spans="1:39" x14ac:dyDescent="0.45">
      <c r="A18" s="169"/>
      <c r="B18" s="167"/>
      <c r="C18" s="170"/>
      <c r="D18" s="170"/>
      <c r="E18" s="171">
        <v>86879</v>
      </c>
      <c r="F18" s="171"/>
      <c r="G18" s="171"/>
      <c r="H18" s="171">
        <v>84347</v>
      </c>
      <c r="I18" s="172"/>
      <c r="J18" s="172"/>
      <c r="K18" s="170"/>
      <c r="L18" s="170"/>
      <c r="M18" s="155"/>
      <c r="N18" s="169"/>
      <c r="O18" s="167"/>
      <c r="P18" s="170"/>
      <c r="Q18" s="170"/>
      <c r="R18" s="171">
        <v>86879</v>
      </c>
      <c r="S18" s="171"/>
      <c r="T18" s="171"/>
      <c r="U18" s="171">
        <v>84347</v>
      </c>
      <c r="V18" s="172"/>
      <c r="W18" s="172"/>
      <c r="X18" s="170"/>
      <c r="Y18" s="170"/>
      <c r="Z18" s="155"/>
      <c r="AA18" s="169"/>
      <c r="AB18" s="167"/>
      <c r="AC18" s="170"/>
      <c r="AD18" s="170"/>
      <c r="AE18" s="171">
        <v>86879</v>
      </c>
      <c r="AF18" s="171"/>
      <c r="AG18" s="171"/>
      <c r="AH18" s="171">
        <v>84347</v>
      </c>
      <c r="AI18" s="172"/>
      <c r="AJ18" s="172"/>
      <c r="AK18" s="170"/>
      <c r="AL18" s="170"/>
    </row>
    <row r="19" spans="1:39" x14ac:dyDescent="0.45">
      <c r="A19" s="173" t="s">
        <v>27</v>
      </c>
      <c r="B19" s="167"/>
      <c r="C19" s="170"/>
      <c r="D19" s="170"/>
      <c r="E19" s="171">
        <v>63936.166913982568</v>
      </c>
      <c r="F19" s="171"/>
      <c r="G19" s="171"/>
      <c r="H19" s="171">
        <v>66717.072768594167</v>
      </c>
      <c r="I19" s="172"/>
      <c r="J19" s="174"/>
      <c r="K19" s="175"/>
      <c r="L19" s="175"/>
      <c r="M19" s="155"/>
      <c r="N19" s="173" t="s">
        <v>27</v>
      </c>
      <c r="O19" s="167"/>
      <c r="P19" s="170"/>
      <c r="Q19" s="170"/>
      <c r="R19" s="171">
        <v>63936.166913982568</v>
      </c>
      <c r="S19" s="171"/>
      <c r="T19" s="171"/>
      <c r="U19" s="171">
        <v>66717.072768594167</v>
      </c>
      <c r="V19" s="172"/>
      <c r="W19" s="174"/>
      <c r="X19" s="175"/>
      <c r="Y19" s="175"/>
      <c r="Z19" s="155"/>
      <c r="AA19" s="173" t="s">
        <v>27</v>
      </c>
      <c r="AB19" s="167"/>
      <c r="AC19" s="170"/>
      <c r="AD19" s="170"/>
      <c r="AE19" s="171">
        <v>63936.166913982568</v>
      </c>
      <c r="AF19" s="171"/>
      <c r="AG19" s="171"/>
      <c r="AH19" s="171">
        <v>66717.072768594167</v>
      </c>
      <c r="AI19" s="172"/>
      <c r="AJ19" s="174"/>
      <c r="AK19" s="175"/>
      <c r="AL19" s="175"/>
    </row>
    <row r="20" spans="1:39" x14ac:dyDescent="0.45">
      <c r="A20" s="166" t="s">
        <v>28</v>
      </c>
      <c r="B20" s="167">
        <v>21</v>
      </c>
      <c r="C20" s="176">
        <v>0</v>
      </c>
      <c r="D20" s="176">
        <v>0</v>
      </c>
      <c r="E20" s="176">
        <v>0</v>
      </c>
      <c r="F20" s="176">
        <v>0</v>
      </c>
      <c r="G20" s="176">
        <v>0</v>
      </c>
      <c r="H20" s="176">
        <v>0</v>
      </c>
      <c r="I20" s="176">
        <v>0</v>
      </c>
      <c r="J20" s="176">
        <v>0</v>
      </c>
      <c r="K20" s="176">
        <v>0</v>
      </c>
      <c r="L20" s="177">
        <v>0</v>
      </c>
      <c r="M20" s="155"/>
      <c r="N20" s="166" t="s">
        <v>28</v>
      </c>
      <c r="O20" s="167">
        <v>21</v>
      </c>
      <c r="P20" s="176">
        <v>0</v>
      </c>
      <c r="Q20" s="176">
        <v>0</v>
      </c>
      <c r="R20" s="162">
        <v>0</v>
      </c>
      <c r="S20" s="162">
        <v>0</v>
      </c>
      <c r="T20" s="162">
        <v>0</v>
      </c>
      <c r="U20" s="162">
        <v>0</v>
      </c>
      <c r="V20" s="162">
        <v>0</v>
      </c>
      <c r="W20" s="162">
        <v>0</v>
      </c>
      <c r="X20" s="162">
        <v>0</v>
      </c>
      <c r="Y20" s="163">
        <v>0</v>
      </c>
      <c r="Z20" s="155"/>
      <c r="AA20" s="166" t="s">
        <v>28</v>
      </c>
      <c r="AB20" s="167">
        <v>21</v>
      </c>
      <c r="AC20" s="162">
        <f t="shared" ref="AC20:AL25" si="7">P20-C20</f>
        <v>0</v>
      </c>
      <c r="AD20" s="162">
        <f t="shared" si="7"/>
        <v>0</v>
      </c>
      <c r="AE20" s="162">
        <f t="shared" si="7"/>
        <v>0</v>
      </c>
      <c r="AF20" s="162">
        <f t="shared" si="7"/>
        <v>0</v>
      </c>
      <c r="AG20" s="162">
        <f t="shared" si="7"/>
        <v>0</v>
      </c>
      <c r="AH20" s="162">
        <f t="shared" si="7"/>
        <v>0</v>
      </c>
      <c r="AI20" s="162">
        <f t="shared" si="7"/>
        <v>0</v>
      </c>
      <c r="AJ20" s="162">
        <f t="shared" si="7"/>
        <v>0</v>
      </c>
      <c r="AK20" s="162">
        <f t="shared" si="7"/>
        <v>0</v>
      </c>
      <c r="AL20" s="162">
        <f t="shared" si="7"/>
        <v>0</v>
      </c>
    </row>
    <row r="21" spans="1:39" x14ac:dyDescent="0.45">
      <c r="A21" s="166" t="s">
        <v>16</v>
      </c>
      <c r="B21" s="167">
        <v>22</v>
      </c>
      <c r="C21" s="165">
        <v>1131.472338006821</v>
      </c>
      <c r="D21" s="165">
        <v>2486.578059871164</v>
      </c>
      <c r="E21" s="162">
        <v>3618.0503978779848</v>
      </c>
      <c r="F21" s="162">
        <v>2300.5383023872678</v>
      </c>
      <c r="G21" s="162">
        <v>2996.4994694960214</v>
      </c>
      <c r="H21" s="162">
        <v>5297.0377718832897</v>
      </c>
      <c r="I21" s="162">
        <v>5350.6762410003803</v>
      </c>
      <c r="J21" s="162">
        <v>3854.149791587723</v>
      </c>
      <c r="K21" s="162">
        <v>4887.907510420614</v>
      </c>
      <c r="L21" s="163">
        <f t="shared" ref="L21:L25" si="8">E21+H21+I21+J21+K21</f>
        <v>23007.82171276999</v>
      </c>
      <c r="M21" s="155"/>
      <c r="N21" s="166" t="s">
        <v>16</v>
      </c>
      <c r="O21" s="167">
        <v>22</v>
      </c>
      <c r="P21" s="165">
        <v>1336.1710875331569</v>
      </c>
      <c r="Q21" s="165">
        <v>2819.2135278514593</v>
      </c>
      <c r="R21" s="162">
        <v>4155.3846153846162</v>
      </c>
      <c r="S21" s="162">
        <v>2849.1563395225467</v>
      </c>
      <c r="T21" s="162">
        <v>3545.1175066312999</v>
      </c>
      <c r="U21" s="162">
        <v>6394.2738461538465</v>
      </c>
      <c r="V21" s="162">
        <v>6577.6508525956806</v>
      </c>
      <c r="W21" s="162">
        <v>4289.0327017809777</v>
      </c>
      <c r="X21" s="162">
        <v>5497.2341492989772</v>
      </c>
      <c r="Y21" s="163">
        <f t="shared" ref="Y21:Y25" si="9">R21+U21+V21+W21+X21</f>
        <v>26913.576165214097</v>
      </c>
      <c r="Z21" s="155"/>
      <c r="AA21" s="166" t="s">
        <v>16</v>
      </c>
      <c r="AB21" s="167">
        <v>22</v>
      </c>
      <c r="AC21" s="165">
        <f t="shared" si="7"/>
        <v>204.69874952633586</v>
      </c>
      <c r="AD21" s="165">
        <f t="shared" si="7"/>
        <v>332.63546798029529</v>
      </c>
      <c r="AE21" s="162">
        <f t="shared" si="7"/>
        <v>537.33421750663138</v>
      </c>
      <c r="AF21" s="162">
        <f t="shared" si="7"/>
        <v>548.61803713527888</v>
      </c>
      <c r="AG21" s="162">
        <f t="shared" si="7"/>
        <v>548.61803713527843</v>
      </c>
      <c r="AH21" s="162">
        <f t="shared" si="7"/>
        <v>1097.2360742705569</v>
      </c>
      <c r="AI21" s="162">
        <f t="shared" si="7"/>
        <v>1226.9746115953003</v>
      </c>
      <c r="AJ21" s="162">
        <f t="shared" si="7"/>
        <v>434.8829101932547</v>
      </c>
      <c r="AK21" s="162">
        <f t="shared" si="7"/>
        <v>609.32663887836316</v>
      </c>
      <c r="AL21" s="162">
        <f t="shared" si="7"/>
        <v>3905.7544524441073</v>
      </c>
      <c r="AM21" t="s">
        <v>799</v>
      </c>
    </row>
    <row r="22" spans="1:39" x14ac:dyDescent="0.45">
      <c r="A22" s="166" t="s">
        <v>29</v>
      </c>
      <c r="B22" s="167">
        <v>23</v>
      </c>
      <c r="C22" s="165">
        <v>816.23626373626394</v>
      </c>
      <c r="D22" s="165">
        <v>2469.1786661614251</v>
      </c>
      <c r="E22" s="162">
        <v>3285.414929897689</v>
      </c>
      <c r="F22" s="162">
        <v>962.4327851458886</v>
      </c>
      <c r="G22" s="162">
        <v>2587.3871618037138</v>
      </c>
      <c r="H22" s="162">
        <v>3549.8199469496021</v>
      </c>
      <c r="I22" s="162">
        <v>3781.2156726032595</v>
      </c>
      <c r="J22" s="162">
        <v>4255.3292762410001</v>
      </c>
      <c r="K22" s="162">
        <v>4260.8550056839713</v>
      </c>
      <c r="L22" s="163">
        <f t="shared" si="8"/>
        <v>19132.634831375522</v>
      </c>
      <c r="M22" s="155"/>
      <c r="N22" s="166" t="s">
        <v>29</v>
      </c>
      <c r="O22" s="167">
        <v>23</v>
      </c>
      <c r="P22" s="165">
        <v>816.23626373626394</v>
      </c>
      <c r="Q22" s="165">
        <v>2469.1786661614251</v>
      </c>
      <c r="R22" s="162">
        <v>3285.414929897689</v>
      </c>
      <c r="S22" s="162">
        <v>962.4327851458886</v>
      </c>
      <c r="T22" s="162">
        <v>2587.3871618037138</v>
      </c>
      <c r="U22" s="162">
        <v>3549.8199469496021</v>
      </c>
      <c r="V22" s="162">
        <v>3781.2156726032595</v>
      </c>
      <c r="W22" s="162">
        <v>4255.3292762410001</v>
      </c>
      <c r="X22" s="162">
        <v>4260.8550056839713</v>
      </c>
      <c r="Y22" s="163">
        <f t="shared" si="9"/>
        <v>19132.634831375522</v>
      </c>
      <c r="Z22" s="155"/>
      <c r="AA22" s="166" t="s">
        <v>29</v>
      </c>
      <c r="AB22" s="167">
        <v>23</v>
      </c>
      <c r="AC22" s="165">
        <f t="shared" si="7"/>
        <v>0</v>
      </c>
      <c r="AD22" s="165">
        <f t="shared" si="7"/>
        <v>0</v>
      </c>
      <c r="AE22" s="162">
        <f t="shared" si="7"/>
        <v>0</v>
      </c>
      <c r="AF22" s="162">
        <f t="shared" si="7"/>
        <v>0</v>
      </c>
      <c r="AG22" s="162">
        <f t="shared" si="7"/>
        <v>0</v>
      </c>
      <c r="AH22" s="162">
        <f t="shared" si="7"/>
        <v>0</v>
      </c>
      <c r="AI22" s="162">
        <f t="shared" si="7"/>
        <v>0</v>
      </c>
      <c r="AJ22" s="162">
        <f t="shared" si="7"/>
        <v>0</v>
      </c>
      <c r="AK22" s="162">
        <f t="shared" si="7"/>
        <v>0</v>
      </c>
      <c r="AL22" s="162">
        <f t="shared" si="7"/>
        <v>0</v>
      </c>
      <c r="AM22" t="s">
        <v>795</v>
      </c>
    </row>
    <row r="23" spans="1:39" x14ac:dyDescent="0.45">
      <c r="A23" s="166" t="s">
        <v>21</v>
      </c>
      <c r="B23" s="167">
        <v>24</v>
      </c>
      <c r="C23" s="165">
        <v>4805.3031451307315</v>
      </c>
      <c r="D23" s="165">
        <v>7364.0375142099292</v>
      </c>
      <c r="E23" s="162">
        <v>12169.340659340662</v>
      </c>
      <c r="F23" s="162">
        <v>7665.8659575596821</v>
      </c>
      <c r="G23" s="162">
        <v>5053.3991140583557</v>
      </c>
      <c r="H23" s="162">
        <v>12719.265071618038</v>
      </c>
      <c r="I23" s="162">
        <v>10628.641966517624</v>
      </c>
      <c r="J23" s="162">
        <v>11155.514791013342</v>
      </c>
      <c r="K23" s="162">
        <v>11708.519049300794</v>
      </c>
      <c r="L23" s="163">
        <f t="shared" si="8"/>
        <v>58381.281537790463</v>
      </c>
      <c r="M23" s="155"/>
      <c r="N23" s="166" t="s">
        <v>21</v>
      </c>
      <c r="O23" s="167">
        <v>24</v>
      </c>
      <c r="P23" s="165">
        <v>3678.4365289882539</v>
      </c>
      <c r="Q23" s="165">
        <v>6235.1239105721879</v>
      </c>
      <c r="R23" s="162">
        <v>9913.5604395604423</v>
      </c>
      <c r="S23" s="162">
        <v>6382.6285139522552</v>
      </c>
      <c r="T23" s="162">
        <v>3770.1616704509283</v>
      </c>
      <c r="U23" s="162">
        <v>10152.790184403184</v>
      </c>
      <c r="V23" s="162">
        <v>7726.8139351269429</v>
      </c>
      <c r="W23" s="162">
        <v>7896.6822709336884</v>
      </c>
      <c r="X23" s="162">
        <v>8288.1321368558474</v>
      </c>
      <c r="Y23" s="163">
        <f>R23+U23+V23+W23+X23</f>
        <v>43977.978966880102</v>
      </c>
      <c r="Z23" s="155"/>
      <c r="AA23" s="166" t="s">
        <v>21</v>
      </c>
      <c r="AB23" s="167">
        <v>24</v>
      </c>
      <c r="AC23" s="165">
        <f t="shared" si="7"/>
        <v>-1126.8666161424776</v>
      </c>
      <c r="AD23" s="165">
        <f t="shared" si="7"/>
        <v>-1128.9136036377413</v>
      </c>
      <c r="AE23" s="162">
        <f t="shared" si="7"/>
        <v>-2255.7802197802193</v>
      </c>
      <c r="AF23" s="162">
        <f t="shared" si="7"/>
        <v>-1283.2374436074269</v>
      </c>
      <c r="AG23" s="162">
        <f t="shared" si="7"/>
        <v>-1283.2374436074274</v>
      </c>
      <c r="AH23" s="162">
        <f t="shared" si="7"/>
        <v>-2566.4748872148539</v>
      </c>
      <c r="AI23" s="162">
        <f t="shared" si="7"/>
        <v>-2901.8280313906807</v>
      </c>
      <c r="AJ23" s="162">
        <f t="shared" si="7"/>
        <v>-3258.8325200796535</v>
      </c>
      <c r="AK23" s="162">
        <f t="shared" si="7"/>
        <v>-3420.3869124449466</v>
      </c>
      <c r="AL23" s="162">
        <f t="shared" si="7"/>
        <v>-14403.30257091036</v>
      </c>
      <c r="AM23" t="s">
        <v>800</v>
      </c>
    </row>
    <row r="24" spans="1:39" x14ac:dyDescent="0.45">
      <c r="A24" s="164" t="s">
        <v>22</v>
      </c>
      <c r="B24" s="161">
        <v>25</v>
      </c>
      <c r="C24" s="165">
        <v>28160.796775049264</v>
      </c>
      <c r="D24" s="165">
        <v>28160.796775049264</v>
      </c>
      <c r="E24" s="178">
        <v>56321.593550098529</v>
      </c>
      <c r="F24" s="162">
        <v>28985.1465318191</v>
      </c>
      <c r="G24" s="162">
        <v>28985.1465318191</v>
      </c>
      <c r="H24" s="162">
        <v>57970.293063638201</v>
      </c>
      <c r="I24" s="162">
        <v>60431.636098925512</v>
      </c>
      <c r="J24" s="162">
        <v>62483.397827006207</v>
      </c>
      <c r="K24" s="162">
        <v>67046.49971480055</v>
      </c>
      <c r="L24" s="163">
        <f t="shared" si="8"/>
        <v>304253.42025446898</v>
      </c>
      <c r="M24" s="155"/>
      <c r="N24" s="164" t="s">
        <v>22</v>
      </c>
      <c r="O24" s="161">
        <v>25</v>
      </c>
      <c r="P24" s="165">
        <v>25571.253806157638</v>
      </c>
      <c r="Q24" s="165">
        <v>25571.253806157638</v>
      </c>
      <c r="R24" s="178">
        <v>51142.507612315276</v>
      </c>
      <c r="S24" s="162">
        <v>27990.223640801065</v>
      </c>
      <c r="T24" s="162">
        <v>27990.223640801065</v>
      </c>
      <c r="U24" s="162">
        <v>55980.44728160213</v>
      </c>
      <c r="V24" s="162">
        <v>59817.825714708611</v>
      </c>
      <c r="W24" s="162">
        <v>63051.025690483519</v>
      </c>
      <c r="X24" s="162">
        <v>68853.050377974258</v>
      </c>
      <c r="Y24" s="163">
        <f t="shared" si="9"/>
        <v>298844.85667708376</v>
      </c>
      <c r="Z24" s="155"/>
      <c r="AA24" s="164" t="s">
        <v>22</v>
      </c>
      <c r="AB24" s="161">
        <v>25</v>
      </c>
      <c r="AC24" s="165">
        <f t="shared" si="7"/>
        <v>-2589.5429688916265</v>
      </c>
      <c r="AD24" s="165">
        <f t="shared" si="7"/>
        <v>-2589.5429688916265</v>
      </c>
      <c r="AE24" s="162">
        <f t="shared" si="7"/>
        <v>-5179.085937783253</v>
      </c>
      <c r="AF24" s="162">
        <f t="shared" si="7"/>
        <v>-994.92289101803544</v>
      </c>
      <c r="AG24" s="162">
        <f t="shared" si="7"/>
        <v>-994.92289101803544</v>
      </c>
      <c r="AH24" s="162">
        <f t="shared" si="7"/>
        <v>-1989.8457820360709</v>
      </c>
      <c r="AI24" s="162">
        <f t="shared" si="7"/>
        <v>-613.81038421690027</v>
      </c>
      <c r="AJ24" s="162">
        <f t="shared" si="7"/>
        <v>567.62786347731162</v>
      </c>
      <c r="AK24" s="162">
        <f t="shared" si="7"/>
        <v>1806.550663173708</v>
      </c>
      <c r="AL24" s="162">
        <f t="shared" si="7"/>
        <v>-5408.5635773852118</v>
      </c>
      <c r="AM24" t="s">
        <v>801</v>
      </c>
    </row>
    <row r="25" spans="1:39" x14ac:dyDescent="0.45">
      <c r="A25" s="166" t="s">
        <v>24</v>
      </c>
      <c r="B25" s="167">
        <v>27</v>
      </c>
      <c r="C25" s="165">
        <v>1463.0024327396745</v>
      </c>
      <c r="D25" s="165">
        <v>1463.0024327396745</v>
      </c>
      <c r="E25" s="162">
        <v>2926.0048654793491</v>
      </c>
      <c r="F25" s="162">
        <v>1514.1021835543768</v>
      </c>
      <c r="G25" s="162">
        <v>1514.1021835543768</v>
      </c>
      <c r="H25" s="162">
        <v>3028.2043671087536</v>
      </c>
      <c r="I25" s="162">
        <v>3213.017600121259</v>
      </c>
      <c r="J25" s="162">
        <v>3404.658294675256</v>
      </c>
      <c r="K25" s="162">
        <v>3611.2973871363392</v>
      </c>
      <c r="L25" s="163">
        <f t="shared" si="8"/>
        <v>16183.182514520955</v>
      </c>
      <c r="M25" s="155"/>
      <c r="N25" s="166" t="s">
        <v>24</v>
      </c>
      <c r="O25" s="167">
        <v>27</v>
      </c>
      <c r="P25" s="165">
        <v>1463.0024327396745</v>
      </c>
      <c r="Q25" s="165">
        <v>1463.0024327396745</v>
      </c>
      <c r="R25" s="162">
        <v>2926.0048654793491</v>
      </c>
      <c r="S25" s="162">
        <v>1514.1021835543768</v>
      </c>
      <c r="T25" s="162">
        <v>1514.1021835543768</v>
      </c>
      <c r="U25" s="162">
        <v>3028.2043671087536</v>
      </c>
      <c r="V25" s="162">
        <v>3213.017600121259</v>
      </c>
      <c r="W25" s="162">
        <v>3404.658294675256</v>
      </c>
      <c r="X25" s="162">
        <v>3611.2973871363392</v>
      </c>
      <c r="Y25" s="163">
        <f t="shared" si="9"/>
        <v>16183.182514520955</v>
      </c>
      <c r="Z25" s="155"/>
      <c r="AA25" s="166" t="s">
        <v>24</v>
      </c>
      <c r="AB25" s="167">
        <v>27</v>
      </c>
      <c r="AC25" s="165">
        <f t="shared" si="7"/>
        <v>0</v>
      </c>
      <c r="AD25" s="165">
        <f t="shared" si="7"/>
        <v>0</v>
      </c>
      <c r="AE25" s="162">
        <f t="shared" si="7"/>
        <v>0</v>
      </c>
      <c r="AF25" s="162">
        <f t="shared" si="7"/>
        <v>0</v>
      </c>
      <c r="AG25" s="162">
        <f t="shared" si="7"/>
        <v>0</v>
      </c>
      <c r="AH25" s="162">
        <f t="shared" si="7"/>
        <v>0</v>
      </c>
      <c r="AI25" s="162">
        <f t="shared" si="7"/>
        <v>0</v>
      </c>
      <c r="AJ25" s="162">
        <f t="shared" si="7"/>
        <v>0</v>
      </c>
      <c r="AK25" s="162">
        <f t="shared" si="7"/>
        <v>0</v>
      </c>
      <c r="AL25" s="162">
        <f t="shared" si="7"/>
        <v>0</v>
      </c>
      <c r="AM25" t="s">
        <v>795</v>
      </c>
    </row>
    <row r="26" spans="1:39" x14ac:dyDescent="0.45">
      <c r="A26" s="166" t="s">
        <v>58</v>
      </c>
      <c r="B26" s="167"/>
      <c r="C26" s="168">
        <f>C20+C21+C22+C23+C24+C25</f>
        <v>36376.810954662753</v>
      </c>
      <c r="D26" s="168">
        <f t="shared" ref="D26:L26" si="10">D20+D21+D22+D23+D24+D25</f>
        <v>41943.593448031454</v>
      </c>
      <c r="E26" s="168">
        <f t="shared" si="10"/>
        <v>78320.404402694214</v>
      </c>
      <c r="F26" s="168">
        <f t="shared" si="10"/>
        <v>41428.085760466318</v>
      </c>
      <c r="G26" s="168">
        <f t="shared" si="10"/>
        <v>41136.534460731571</v>
      </c>
      <c r="H26" s="168">
        <f t="shared" si="10"/>
        <v>82564.620221197896</v>
      </c>
      <c r="I26" s="168">
        <f t="shared" si="10"/>
        <v>83405.187579168021</v>
      </c>
      <c r="J26" s="168">
        <f t="shared" si="10"/>
        <v>85153.04998052353</v>
      </c>
      <c r="K26" s="168">
        <f t="shared" si="10"/>
        <v>91515.07866734227</v>
      </c>
      <c r="L26" s="168">
        <f t="shared" si="10"/>
        <v>420958.34085092589</v>
      </c>
      <c r="M26" s="155"/>
      <c r="N26" s="166" t="s">
        <v>58</v>
      </c>
      <c r="O26" s="167"/>
      <c r="P26" s="168">
        <f>P20+P21+P22+P23+P24+P25</f>
        <v>32865.100119154988</v>
      </c>
      <c r="Q26" s="168">
        <f t="shared" ref="Q26:Y26" si="11">Q20+Q21+Q22+Q23+Q24+Q25</f>
        <v>38557.772343482386</v>
      </c>
      <c r="R26" s="168">
        <f t="shared" si="11"/>
        <v>71422.872462637373</v>
      </c>
      <c r="S26" s="168">
        <f t="shared" si="11"/>
        <v>39698.543462976137</v>
      </c>
      <c r="T26" s="168">
        <f t="shared" si="11"/>
        <v>39406.99216324139</v>
      </c>
      <c r="U26" s="168">
        <f t="shared" si="11"/>
        <v>79105.535626217519</v>
      </c>
      <c r="V26" s="168">
        <f t="shared" si="11"/>
        <v>81116.523775155743</v>
      </c>
      <c r="W26" s="168">
        <f t="shared" si="11"/>
        <v>82896.728234114446</v>
      </c>
      <c r="X26" s="168">
        <f t="shared" si="11"/>
        <v>90510.569056949389</v>
      </c>
      <c r="Y26" s="168">
        <f t="shared" si="11"/>
        <v>405052.22915507446</v>
      </c>
      <c r="Z26" s="155"/>
      <c r="AA26" s="166" t="s">
        <v>58</v>
      </c>
      <c r="AB26" s="167"/>
      <c r="AC26" s="168">
        <f>AC20+AC21+AC22+AC23+AC24+AC25</f>
        <v>-3511.710835507768</v>
      </c>
      <c r="AD26" s="168">
        <f t="shared" ref="AD26:AL26" si="12">AD20+AD21+AD22+AD23+AD24+AD25</f>
        <v>-3385.8211045490725</v>
      </c>
      <c r="AE26" s="168">
        <f t="shared" si="12"/>
        <v>-6897.5319400568405</v>
      </c>
      <c r="AF26" s="168">
        <f t="shared" si="12"/>
        <v>-1729.5422974901835</v>
      </c>
      <c r="AG26" s="168">
        <f t="shared" si="12"/>
        <v>-1729.5422974901844</v>
      </c>
      <c r="AH26" s="168">
        <f t="shared" si="12"/>
        <v>-3459.0845949803679</v>
      </c>
      <c r="AI26" s="168">
        <f t="shared" si="12"/>
        <v>-2288.6638040122807</v>
      </c>
      <c r="AJ26" s="168">
        <f t="shared" si="12"/>
        <v>-2256.3217464090872</v>
      </c>
      <c r="AK26" s="168">
        <f t="shared" si="12"/>
        <v>-1004.5096103928754</v>
      </c>
      <c r="AL26" s="168">
        <f t="shared" si="12"/>
        <v>-15906.111695851465</v>
      </c>
    </row>
    <row r="27" spans="1:39" x14ac:dyDescent="0.45">
      <c r="A27" s="179"/>
      <c r="B27" s="167"/>
      <c r="C27" s="170"/>
      <c r="D27" s="170"/>
      <c r="E27" s="171"/>
      <c r="F27" s="171"/>
      <c r="G27" s="171"/>
      <c r="H27" s="171"/>
      <c r="I27" s="172"/>
      <c r="J27" s="170"/>
      <c r="K27" s="170"/>
      <c r="L27" s="170"/>
      <c r="M27" s="155"/>
      <c r="N27" s="179"/>
      <c r="O27" s="167"/>
      <c r="P27" s="170"/>
      <c r="Q27" s="170"/>
      <c r="R27" s="171"/>
      <c r="S27" s="171"/>
      <c r="T27" s="171"/>
      <c r="U27" s="171"/>
      <c r="V27" s="172"/>
      <c r="W27" s="170"/>
      <c r="X27" s="170"/>
      <c r="Y27" s="170"/>
      <c r="Z27" s="155"/>
      <c r="AA27" s="179"/>
      <c r="AB27" s="167"/>
      <c r="AC27" s="170"/>
      <c r="AD27" s="170"/>
      <c r="AE27" s="171"/>
      <c r="AF27" s="171"/>
      <c r="AG27" s="171"/>
      <c r="AH27" s="171"/>
      <c r="AI27" s="172"/>
      <c r="AJ27" s="170"/>
      <c r="AK27" s="170"/>
      <c r="AL27" s="170"/>
    </row>
    <row r="28" spans="1:39" x14ac:dyDescent="0.45">
      <c r="A28" s="173" t="s">
        <v>31</v>
      </c>
      <c r="B28" s="167"/>
      <c r="C28" s="170"/>
      <c r="D28" s="170"/>
      <c r="E28" s="171"/>
      <c r="F28" s="171"/>
      <c r="G28" s="171"/>
      <c r="H28" s="171"/>
      <c r="I28" s="172"/>
      <c r="J28" s="175"/>
      <c r="K28" s="175"/>
      <c r="L28" s="175"/>
      <c r="M28" s="155"/>
      <c r="N28" s="173" t="s">
        <v>31</v>
      </c>
      <c r="O28" s="167"/>
      <c r="P28" s="170"/>
      <c r="Q28" s="170"/>
      <c r="R28" s="171"/>
      <c r="S28" s="171"/>
      <c r="T28" s="171"/>
      <c r="U28" s="171"/>
      <c r="V28" s="172"/>
      <c r="W28" s="175"/>
      <c r="X28" s="175"/>
      <c r="Y28" s="175"/>
      <c r="Z28" s="155"/>
      <c r="AA28" s="173" t="s">
        <v>31</v>
      </c>
      <c r="AB28" s="167"/>
      <c r="AC28" s="170"/>
      <c r="AD28" s="170"/>
      <c r="AE28" s="171"/>
      <c r="AF28" s="171"/>
      <c r="AG28" s="171"/>
      <c r="AH28" s="171"/>
      <c r="AI28" s="172"/>
      <c r="AJ28" s="175"/>
      <c r="AK28" s="175"/>
      <c r="AL28" s="175"/>
    </row>
    <row r="29" spans="1:39" x14ac:dyDescent="0.45">
      <c r="A29" s="166" t="s">
        <v>32</v>
      </c>
      <c r="B29" s="167">
        <v>41</v>
      </c>
      <c r="C29" s="165">
        <f>SUM(C30:C31)</f>
        <v>6584.8005494505496</v>
      </c>
      <c r="D29" s="165">
        <f t="shared" ref="D29:L29" si="13">SUM(D30:D31)</f>
        <v>8048.089560439561</v>
      </c>
      <c r="E29" s="162">
        <f t="shared" si="13"/>
        <v>14632.890109890111</v>
      </c>
      <c r="F29" s="162">
        <f t="shared" si="13"/>
        <v>9645.4457271883311</v>
      </c>
      <c r="G29" s="162">
        <f t="shared" si="13"/>
        <v>11788.878111007958</v>
      </c>
      <c r="H29" s="162">
        <f t="shared" si="13"/>
        <v>21434.323838196287</v>
      </c>
      <c r="I29" s="162">
        <f t="shared" si="13"/>
        <v>29787.315992421376</v>
      </c>
      <c r="J29" s="162">
        <f t="shared" si="13"/>
        <v>19147.622733990149</v>
      </c>
      <c r="K29" s="162">
        <f t="shared" si="13"/>
        <v>33464.77294050777</v>
      </c>
      <c r="L29" s="162">
        <f t="shared" si="13"/>
        <v>118466.92561500569</v>
      </c>
      <c r="M29" s="155"/>
      <c r="N29" s="166" t="s">
        <v>32</v>
      </c>
      <c r="O29" s="167">
        <v>41</v>
      </c>
      <c r="P29" s="165">
        <f>SUM(P30:P31)</f>
        <v>6584.8005494505496</v>
      </c>
      <c r="Q29" s="165">
        <f t="shared" ref="Q29:Y29" si="14">SUM(Q30:Q31)</f>
        <v>8048.089560439561</v>
      </c>
      <c r="R29" s="162">
        <f t="shared" si="14"/>
        <v>14632.890109890111</v>
      </c>
      <c r="S29" s="162">
        <f t="shared" si="14"/>
        <v>9645.4457271883311</v>
      </c>
      <c r="T29" s="162">
        <f t="shared" si="14"/>
        <v>11788.878111007958</v>
      </c>
      <c r="U29" s="162">
        <f t="shared" si="14"/>
        <v>21434.323838196287</v>
      </c>
      <c r="V29" s="162">
        <f t="shared" si="14"/>
        <v>29285.323336112167</v>
      </c>
      <c r="W29" s="162">
        <f t="shared" si="14"/>
        <v>17868.795176203108</v>
      </c>
      <c r="X29" s="162">
        <f t="shared" si="14"/>
        <v>24342.876189844639</v>
      </c>
      <c r="Y29" s="162">
        <f t="shared" si="14"/>
        <v>107564.20865024632</v>
      </c>
      <c r="Z29" s="155"/>
      <c r="AA29" s="166" t="s">
        <v>32</v>
      </c>
      <c r="AB29" s="167">
        <v>41</v>
      </c>
      <c r="AC29" s="165">
        <f t="shared" ref="AC29:AL31" si="15">P29-C29</f>
        <v>0</v>
      </c>
      <c r="AD29" s="165">
        <f t="shared" si="15"/>
        <v>0</v>
      </c>
      <c r="AE29" s="162">
        <f t="shared" si="15"/>
        <v>0</v>
      </c>
      <c r="AF29" s="162">
        <f t="shared" si="15"/>
        <v>0</v>
      </c>
      <c r="AG29" s="162">
        <f t="shared" si="15"/>
        <v>0</v>
      </c>
      <c r="AH29" s="162">
        <f t="shared" si="15"/>
        <v>0</v>
      </c>
      <c r="AI29" s="162">
        <f t="shared" si="15"/>
        <v>-501.99265630920854</v>
      </c>
      <c r="AJ29" s="162">
        <f t="shared" si="15"/>
        <v>-1278.8275577870409</v>
      </c>
      <c r="AK29" s="162">
        <f t="shared" si="15"/>
        <v>-9121.8967506631307</v>
      </c>
      <c r="AL29" s="162">
        <f t="shared" si="15"/>
        <v>-10902.716964759369</v>
      </c>
      <c r="AM29" t="s">
        <v>802</v>
      </c>
    </row>
    <row r="30" spans="1:39" x14ac:dyDescent="0.45">
      <c r="A30" s="166" t="s">
        <v>33</v>
      </c>
      <c r="B30" s="167"/>
      <c r="C30" s="165">
        <v>3767.7107711254266</v>
      </c>
      <c r="D30" s="165">
        <v>4604.9798313755218</v>
      </c>
      <c r="E30" s="162">
        <v>8372.6906025009484</v>
      </c>
      <c r="F30" s="162">
        <v>3859.7630132626009</v>
      </c>
      <c r="G30" s="162">
        <v>4717.4881273209548</v>
      </c>
      <c r="H30" s="162">
        <v>8577.2511405835539</v>
      </c>
      <c r="I30" s="162">
        <v>10109.203865100419</v>
      </c>
      <c r="J30" s="162">
        <v>8149.7057370215998</v>
      </c>
      <c r="K30" s="162">
        <v>6880.9595528609325</v>
      </c>
      <c r="L30" s="163">
        <v>42089.810898067459</v>
      </c>
      <c r="M30" s="155"/>
      <c r="N30" s="166" t="s">
        <v>33</v>
      </c>
      <c r="O30" s="167"/>
      <c r="P30" s="165">
        <v>3767.7107711254266</v>
      </c>
      <c r="Q30" s="165">
        <v>4604.9798313755218</v>
      </c>
      <c r="R30" s="162">
        <v>8372.6906025009484</v>
      </c>
      <c r="S30" s="162">
        <v>3859.7630132626009</v>
      </c>
      <c r="T30" s="162">
        <v>4717.4881273209548</v>
      </c>
      <c r="U30" s="162">
        <v>8577.2511405835539</v>
      </c>
      <c r="V30" s="162">
        <v>10109.203865100419</v>
      </c>
      <c r="W30" s="162">
        <v>8149.7057370215998</v>
      </c>
      <c r="X30" s="162">
        <v>6880.9595528609325</v>
      </c>
      <c r="Y30" s="163">
        <f t="shared" ref="Y30:Y31" si="16">R30+U30+V30+W30+X30</f>
        <v>42089.810898067459</v>
      </c>
      <c r="Z30" s="155"/>
      <c r="AA30" s="166" t="s">
        <v>33</v>
      </c>
      <c r="AB30" s="167"/>
      <c r="AC30" s="165">
        <f t="shared" si="15"/>
        <v>0</v>
      </c>
      <c r="AD30" s="165">
        <f t="shared" si="15"/>
        <v>0</v>
      </c>
      <c r="AE30" s="162">
        <f t="shared" si="15"/>
        <v>0</v>
      </c>
      <c r="AF30" s="162">
        <f t="shared" si="15"/>
        <v>0</v>
      </c>
      <c r="AG30" s="162">
        <f t="shared" si="15"/>
        <v>0</v>
      </c>
      <c r="AH30" s="162">
        <f t="shared" si="15"/>
        <v>0</v>
      </c>
      <c r="AI30" s="162">
        <f t="shared" si="15"/>
        <v>0</v>
      </c>
      <c r="AJ30" s="162">
        <f t="shared" si="15"/>
        <v>0</v>
      </c>
      <c r="AK30" s="162">
        <f t="shared" si="15"/>
        <v>0</v>
      </c>
      <c r="AL30" s="162">
        <f t="shared" si="15"/>
        <v>0</v>
      </c>
    </row>
    <row r="31" spans="1:39" x14ac:dyDescent="0.45">
      <c r="A31" s="180" t="s">
        <v>34</v>
      </c>
      <c r="B31" s="167"/>
      <c r="C31" s="165">
        <v>2817.089778325123</v>
      </c>
      <c r="D31" s="165">
        <v>3443.1097290640396</v>
      </c>
      <c r="E31" s="162">
        <v>6260.199507389164</v>
      </c>
      <c r="F31" s="162">
        <v>5785.6827139257302</v>
      </c>
      <c r="G31" s="162">
        <v>7071.3899836870023</v>
      </c>
      <c r="H31" s="162">
        <v>12857.072697612733</v>
      </c>
      <c r="I31" s="162">
        <v>19678.112127320957</v>
      </c>
      <c r="J31" s="162">
        <v>10997.91699696855</v>
      </c>
      <c r="K31" s="162">
        <v>26583.813387646835</v>
      </c>
      <c r="L31" s="163">
        <v>76377.114716938231</v>
      </c>
      <c r="M31" s="155"/>
      <c r="N31" s="180" t="s">
        <v>34</v>
      </c>
      <c r="O31" s="167"/>
      <c r="P31" s="165">
        <v>2817.089778325123</v>
      </c>
      <c r="Q31" s="165">
        <v>3443.1097290640396</v>
      </c>
      <c r="R31" s="162">
        <v>6260.199507389164</v>
      </c>
      <c r="S31" s="162">
        <v>5785.6827139257302</v>
      </c>
      <c r="T31" s="162">
        <v>7071.3899836870023</v>
      </c>
      <c r="U31" s="162">
        <v>12857.072697612733</v>
      </c>
      <c r="V31" s="162">
        <v>19176.119471011749</v>
      </c>
      <c r="W31" s="162">
        <v>9719.0894391815073</v>
      </c>
      <c r="X31" s="162">
        <v>17461.916636983708</v>
      </c>
      <c r="Y31" s="163">
        <f t="shared" si="16"/>
        <v>65474.397752178862</v>
      </c>
      <c r="Z31" s="155"/>
      <c r="AA31" s="180" t="s">
        <v>34</v>
      </c>
      <c r="AB31" s="167"/>
      <c r="AC31" s="165">
        <f t="shared" si="15"/>
        <v>0</v>
      </c>
      <c r="AD31" s="165">
        <f t="shared" si="15"/>
        <v>0</v>
      </c>
      <c r="AE31" s="162">
        <f t="shared" si="15"/>
        <v>0</v>
      </c>
      <c r="AF31" s="162">
        <f t="shared" si="15"/>
        <v>0</v>
      </c>
      <c r="AG31" s="162">
        <f t="shared" si="15"/>
        <v>0</v>
      </c>
      <c r="AH31" s="162">
        <f t="shared" si="15"/>
        <v>0</v>
      </c>
      <c r="AI31" s="162">
        <f t="shared" si="15"/>
        <v>-501.99265630920854</v>
      </c>
      <c r="AJ31" s="162">
        <f t="shared" si="15"/>
        <v>-1278.8275577870427</v>
      </c>
      <c r="AK31" s="162">
        <f t="shared" si="15"/>
        <v>-9121.896750663127</v>
      </c>
      <c r="AL31" s="162">
        <f t="shared" si="15"/>
        <v>-10902.716964759369</v>
      </c>
    </row>
    <row r="32" spans="1:39" x14ac:dyDescent="0.45">
      <c r="A32" s="181"/>
      <c r="B32" s="167"/>
      <c r="C32" s="176"/>
      <c r="D32" s="176"/>
      <c r="E32" s="162"/>
      <c r="F32" s="162"/>
      <c r="G32" s="162"/>
      <c r="H32" s="162"/>
      <c r="I32" s="162"/>
      <c r="J32" s="162"/>
      <c r="K32" s="162"/>
      <c r="L32" s="163"/>
      <c r="M32" s="155"/>
      <c r="N32" s="181"/>
      <c r="O32" s="167"/>
      <c r="P32" s="176"/>
      <c r="Q32" s="176"/>
      <c r="R32" s="162"/>
      <c r="S32" s="162"/>
      <c r="T32" s="162"/>
      <c r="U32" s="162"/>
      <c r="V32" s="162"/>
      <c r="W32" s="162"/>
      <c r="X32" s="162"/>
      <c r="Y32" s="163"/>
      <c r="Z32" s="155"/>
      <c r="AA32" s="181"/>
      <c r="AB32" s="167"/>
      <c r="AC32" s="176"/>
      <c r="AD32" s="176"/>
      <c r="AE32" s="162"/>
      <c r="AF32" s="162"/>
      <c r="AG32" s="162"/>
      <c r="AH32" s="162"/>
      <c r="AI32" s="162"/>
      <c r="AJ32" s="162"/>
      <c r="AK32" s="162"/>
      <c r="AL32" s="163"/>
    </row>
    <row r="33" spans="1:39" x14ac:dyDescent="0.45">
      <c r="A33" s="164" t="s">
        <v>35</v>
      </c>
      <c r="B33" s="161">
        <v>42</v>
      </c>
      <c r="C33" s="165">
        <f>SUM(C34:C38)</f>
        <v>19465.281072928181</v>
      </c>
      <c r="D33" s="165">
        <f t="shared" ref="D33:L33" si="17">SUM(D34:D38)</f>
        <v>19404.040072549247</v>
      </c>
      <c r="E33" s="162">
        <f t="shared" si="17"/>
        <v>38869.321145477421</v>
      </c>
      <c r="F33" s="162">
        <f t="shared" si="17"/>
        <v>15574.286818372091</v>
      </c>
      <c r="G33" s="162">
        <f t="shared" si="17"/>
        <v>22224.73933826599</v>
      </c>
      <c r="H33" s="162">
        <f t="shared" si="17"/>
        <v>37800.02615663808</v>
      </c>
      <c r="I33" s="162">
        <f t="shared" si="17"/>
        <v>33581.266600288604</v>
      </c>
      <c r="J33" s="162">
        <f t="shared" si="17"/>
        <v>49775.531459674428</v>
      </c>
      <c r="K33" s="162">
        <f t="shared" si="17"/>
        <v>54834.19090635921</v>
      </c>
      <c r="L33" s="162">
        <f t="shared" si="17"/>
        <v>214860.33626843776</v>
      </c>
      <c r="M33" s="155"/>
      <c r="N33" s="164" t="s">
        <v>35</v>
      </c>
      <c r="O33" s="161">
        <v>42</v>
      </c>
      <c r="P33" s="165">
        <f>SUM(P34:P38)</f>
        <v>18165.416351442775</v>
      </c>
      <c r="Q33" s="165">
        <f t="shared" ref="Q33:Y33" si="18">SUM(Q34:Q38)</f>
        <v>18728.337912640192</v>
      </c>
      <c r="R33" s="162">
        <f t="shared" si="18"/>
        <v>36893.754264082963</v>
      </c>
      <c r="S33" s="162">
        <f t="shared" si="18"/>
        <v>15438.145279910554</v>
      </c>
      <c r="T33" s="162">
        <f t="shared" si="18"/>
        <v>22159.499974870767</v>
      </c>
      <c r="U33" s="162">
        <f t="shared" si="18"/>
        <v>37597.645254781324</v>
      </c>
      <c r="V33" s="162">
        <f t="shared" si="18"/>
        <v>36380.000105404186</v>
      </c>
      <c r="W33" s="162">
        <f t="shared" si="18"/>
        <v>32630.897552891562</v>
      </c>
      <c r="X33" s="162">
        <f t="shared" si="18"/>
        <v>51488.656946525938</v>
      </c>
      <c r="Y33" s="162">
        <f t="shared" si="18"/>
        <v>194990.95412368598</v>
      </c>
      <c r="Z33" s="155"/>
      <c r="AA33" s="164" t="s">
        <v>35</v>
      </c>
      <c r="AB33" s="161">
        <v>42</v>
      </c>
      <c r="AC33" s="165">
        <f t="shared" ref="AC33:AL41" si="19">P33-C33</f>
        <v>-1299.8647214854063</v>
      </c>
      <c r="AD33" s="165">
        <f t="shared" si="19"/>
        <v>-675.7021599090549</v>
      </c>
      <c r="AE33" s="162">
        <f t="shared" si="19"/>
        <v>-1975.5668813944576</v>
      </c>
      <c r="AF33" s="162">
        <f t="shared" si="19"/>
        <v>-136.14153846153749</v>
      </c>
      <c r="AG33" s="162">
        <f t="shared" si="19"/>
        <v>-65.239363395223336</v>
      </c>
      <c r="AH33" s="162">
        <f t="shared" si="19"/>
        <v>-202.38090185675537</v>
      </c>
      <c r="AI33" s="162">
        <f t="shared" si="19"/>
        <v>2798.7335051155824</v>
      </c>
      <c r="AJ33" s="162">
        <f t="shared" si="19"/>
        <v>-17144.633906782867</v>
      </c>
      <c r="AK33" s="162">
        <f t="shared" si="19"/>
        <v>-3345.5339598332721</v>
      </c>
      <c r="AL33" s="162">
        <f t="shared" si="19"/>
        <v>-19869.382144751784</v>
      </c>
    </row>
    <row r="34" spans="1:39" x14ac:dyDescent="0.45">
      <c r="A34" s="180" t="s">
        <v>36</v>
      </c>
      <c r="B34" s="161">
        <v>421</v>
      </c>
      <c r="C34" s="165">
        <v>279.86311157918345</v>
      </c>
      <c r="D34" s="165">
        <v>279.86311157918345</v>
      </c>
      <c r="E34" s="162">
        <v>559.72622315836691</v>
      </c>
      <c r="F34" s="162">
        <v>344.3568448972897</v>
      </c>
      <c r="G34" s="162">
        <v>344.3568448972897</v>
      </c>
      <c r="H34" s="162">
        <v>688.71368979457941</v>
      </c>
      <c r="I34" s="162">
        <v>1893.4780440172922</v>
      </c>
      <c r="J34" s="162">
        <v>739.84654114468333</v>
      </c>
      <c r="K34" s="162">
        <v>883.52565436982218</v>
      </c>
      <c r="L34" s="163">
        <f>E34+H34+I34+J34+K34</f>
        <v>4765.2901524847439</v>
      </c>
      <c r="M34" s="155"/>
      <c r="N34" s="180" t="s">
        <v>36</v>
      </c>
      <c r="O34" s="161">
        <v>421</v>
      </c>
      <c r="P34" s="165">
        <v>279.86311157918334</v>
      </c>
      <c r="Q34" s="165">
        <v>279.86311157918334</v>
      </c>
      <c r="R34" s="162">
        <v>559.72622315836668</v>
      </c>
      <c r="S34" s="162">
        <v>344.3568448972897</v>
      </c>
      <c r="T34" s="162">
        <v>344.3568448972897</v>
      </c>
      <c r="U34" s="162">
        <v>688.71368979457941</v>
      </c>
      <c r="V34" s="162">
        <v>1893.4780440172924</v>
      </c>
      <c r="W34" s="162">
        <v>739.84654114468333</v>
      </c>
      <c r="X34" s="162">
        <v>883.52565436982206</v>
      </c>
      <c r="Y34" s="163">
        <f>R34+U34+V34+W34+X34</f>
        <v>4765.2901524847439</v>
      </c>
      <c r="Z34" s="155"/>
      <c r="AA34" s="180" t="s">
        <v>36</v>
      </c>
      <c r="AB34" s="161">
        <v>421</v>
      </c>
      <c r="AC34" s="165">
        <f t="shared" si="19"/>
        <v>0</v>
      </c>
      <c r="AD34" s="165">
        <f t="shared" si="19"/>
        <v>0</v>
      </c>
      <c r="AE34" s="162">
        <f t="shared" si="19"/>
        <v>0</v>
      </c>
      <c r="AF34" s="162">
        <f t="shared" si="19"/>
        <v>0</v>
      </c>
      <c r="AG34" s="162">
        <f t="shared" si="19"/>
        <v>0</v>
      </c>
      <c r="AH34" s="162">
        <f t="shared" si="19"/>
        <v>0</v>
      </c>
      <c r="AI34" s="162">
        <f t="shared" si="19"/>
        <v>0</v>
      </c>
      <c r="AJ34" s="162">
        <f t="shared" si="19"/>
        <v>0</v>
      </c>
      <c r="AK34" s="162">
        <f t="shared" si="19"/>
        <v>0</v>
      </c>
      <c r="AL34" s="162">
        <f t="shared" si="19"/>
        <v>0</v>
      </c>
      <c r="AM34" t="s">
        <v>795</v>
      </c>
    </row>
    <row r="35" spans="1:39" x14ac:dyDescent="0.45">
      <c r="A35" s="180" t="s">
        <v>37</v>
      </c>
      <c r="B35" s="161">
        <v>423</v>
      </c>
      <c r="C35" s="165">
        <v>2696.9060250094735</v>
      </c>
      <c r="D35" s="165">
        <v>2957.8969306555514</v>
      </c>
      <c r="E35" s="162">
        <v>5654.8029556650254</v>
      </c>
      <c r="F35" s="162">
        <v>1342.8079575596821</v>
      </c>
      <c r="G35" s="162">
        <v>1060.6615384615386</v>
      </c>
      <c r="H35" s="162">
        <v>2403.46949602122</v>
      </c>
      <c r="I35" s="162">
        <v>1387.0147783251234</v>
      </c>
      <c r="J35" s="162">
        <v>3234.4416445623347</v>
      </c>
      <c r="K35" s="162">
        <v>1229.7319439181508</v>
      </c>
      <c r="L35" s="163">
        <f t="shared" ref="L35:L38" si="20">E35+H35+I35+J35+K35</f>
        <v>13909.460818491852</v>
      </c>
      <c r="M35" s="155"/>
      <c r="N35" s="180" t="s">
        <v>37</v>
      </c>
      <c r="O35" s="161">
        <v>423</v>
      </c>
      <c r="P35" s="165">
        <v>2696.906025009474</v>
      </c>
      <c r="Q35" s="165">
        <v>2957.8969306555518</v>
      </c>
      <c r="R35" s="162">
        <v>5654.8029556650254</v>
      </c>
      <c r="S35" s="162">
        <v>1865.301326259947</v>
      </c>
      <c r="T35" s="162">
        <v>1583.1549071618037</v>
      </c>
      <c r="U35" s="162">
        <v>3448.4562334217508</v>
      </c>
      <c r="V35" s="162">
        <v>3520.8836680560826</v>
      </c>
      <c r="W35" s="162">
        <v>3234.4416445623342</v>
      </c>
      <c r="X35" s="162">
        <v>1229.731943918151</v>
      </c>
      <c r="Y35" s="163">
        <f t="shared" ref="Y35:Y38" si="21">R35+U35+V35+W35+X35</f>
        <v>17088.316445623343</v>
      </c>
      <c r="Z35" s="155"/>
      <c r="AA35" s="180" t="s">
        <v>37</v>
      </c>
      <c r="AB35" s="161">
        <v>423</v>
      </c>
      <c r="AC35" s="165">
        <f t="shared" si="19"/>
        <v>0</v>
      </c>
      <c r="AD35" s="165">
        <f t="shared" si="19"/>
        <v>0</v>
      </c>
      <c r="AE35" s="162">
        <f t="shared" si="19"/>
        <v>0</v>
      </c>
      <c r="AF35" s="162">
        <f t="shared" si="19"/>
        <v>522.49336870026491</v>
      </c>
      <c r="AG35" s="162">
        <f t="shared" si="19"/>
        <v>522.49336870026514</v>
      </c>
      <c r="AH35" s="162">
        <f t="shared" si="19"/>
        <v>1044.9867374005307</v>
      </c>
      <c r="AI35" s="162">
        <f t="shared" si="19"/>
        <v>2133.8688897309594</v>
      </c>
      <c r="AJ35" s="162">
        <f t="shared" si="19"/>
        <v>0</v>
      </c>
      <c r="AK35" s="162">
        <f t="shared" si="19"/>
        <v>0</v>
      </c>
      <c r="AL35" s="162">
        <f t="shared" si="19"/>
        <v>3178.8556271314901</v>
      </c>
      <c r="AM35" t="s">
        <v>803</v>
      </c>
    </row>
    <row r="36" spans="1:39" x14ac:dyDescent="0.45">
      <c r="A36" s="180" t="s">
        <v>38</v>
      </c>
      <c r="B36" s="161">
        <v>4222</v>
      </c>
      <c r="C36" s="165">
        <v>2630</v>
      </c>
      <c r="D36" s="165">
        <v>2272</v>
      </c>
      <c r="E36" s="162">
        <v>4903</v>
      </c>
      <c r="F36" s="162">
        <v>2168</v>
      </c>
      <c r="G36" s="162">
        <v>2210</v>
      </c>
      <c r="H36" s="162">
        <v>4378</v>
      </c>
      <c r="I36" s="162">
        <v>4493</v>
      </c>
      <c r="J36" s="162">
        <v>3840</v>
      </c>
      <c r="K36" s="162">
        <v>4540</v>
      </c>
      <c r="L36" s="163">
        <f t="shared" si="20"/>
        <v>22154</v>
      </c>
      <c r="M36" s="155"/>
      <c r="N36" s="180" t="s">
        <v>38</v>
      </c>
      <c r="O36" s="161">
        <v>4222</v>
      </c>
      <c r="P36" s="165">
        <v>2927.1921182266015</v>
      </c>
      <c r="Q36" s="165">
        <v>2476.8548692686627</v>
      </c>
      <c r="R36" s="162">
        <v>5404.0469874952641</v>
      </c>
      <c r="S36" s="162">
        <v>1645.8541114058355</v>
      </c>
      <c r="T36" s="162">
        <v>1687.6535809018567</v>
      </c>
      <c r="U36" s="162">
        <v>3333.5076923076922</v>
      </c>
      <c r="V36" s="162">
        <v>6108.1996968548701</v>
      </c>
      <c r="W36" s="162">
        <v>3288.8020083364913</v>
      </c>
      <c r="X36" s="162">
        <v>3434.3865100416829</v>
      </c>
      <c r="Y36" s="163">
        <f t="shared" si="21"/>
        <v>21568.942895036002</v>
      </c>
      <c r="Z36" s="155"/>
      <c r="AA36" s="180" t="s">
        <v>38</v>
      </c>
      <c r="AB36" s="161">
        <v>4222</v>
      </c>
      <c r="AC36" s="165">
        <f t="shared" si="19"/>
        <v>297.19211822660145</v>
      </c>
      <c r="AD36" s="165">
        <f t="shared" si="19"/>
        <v>204.8548692686627</v>
      </c>
      <c r="AE36" s="162">
        <f t="shared" si="19"/>
        <v>501.04698749526415</v>
      </c>
      <c r="AF36" s="162">
        <f t="shared" si="19"/>
        <v>-522.14588859416449</v>
      </c>
      <c r="AG36" s="162">
        <f t="shared" si="19"/>
        <v>-522.34641909814331</v>
      </c>
      <c r="AH36" s="162">
        <f t="shared" si="19"/>
        <v>-1044.4923076923078</v>
      </c>
      <c r="AI36" s="162">
        <f t="shared" si="19"/>
        <v>1615.1996968548701</v>
      </c>
      <c r="AJ36" s="162">
        <f t="shared" si="19"/>
        <v>-551.19799166350867</v>
      </c>
      <c r="AK36" s="162">
        <f t="shared" si="19"/>
        <v>-1105.6134899583171</v>
      </c>
      <c r="AL36" s="162">
        <f t="shared" si="19"/>
        <v>-585.05710496399843</v>
      </c>
    </row>
    <row r="37" spans="1:39" x14ac:dyDescent="0.45">
      <c r="A37" s="180" t="s">
        <v>39</v>
      </c>
      <c r="B37" s="161">
        <v>4220</v>
      </c>
      <c r="C37" s="165">
        <v>13357</v>
      </c>
      <c r="D37" s="165">
        <v>13490</v>
      </c>
      <c r="E37" s="162">
        <v>26846</v>
      </c>
      <c r="F37" s="162">
        <v>11484</v>
      </c>
      <c r="G37" s="162">
        <v>18291</v>
      </c>
      <c r="H37" s="162">
        <v>29776</v>
      </c>
      <c r="I37" s="162">
        <v>25381</v>
      </c>
      <c r="J37" s="162">
        <v>41472</v>
      </c>
      <c r="K37" s="162">
        <v>47627</v>
      </c>
      <c r="L37" s="163">
        <f t="shared" si="20"/>
        <v>171102</v>
      </c>
      <c r="M37" s="155"/>
      <c r="N37" s="180" t="s">
        <v>39</v>
      </c>
      <c r="O37" s="161">
        <v>4220</v>
      </c>
      <c r="P37" s="165">
        <v>11759.94316028799</v>
      </c>
      <c r="Q37" s="165">
        <v>12609.442970822283</v>
      </c>
      <c r="R37" s="162">
        <v>24369.386131110274</v>
      </c>
      <c r="S37" s="162">
        <v>11347.510981432362</v>
      </c>
      <c r="T37" s="162">
        <v>18225.613687002653</v>
      </c>
      <c r="U37" s="162">
        <v>29573.124668435015</v>
      </c>
      <c r="V37" s="162">
        <v>24430.66491852975</v>
      </c>
      <c r="W37" s="162">
        <v>24878.56408488064</v>
      </c>
      <c r="X37" s="162">
        <v>45387.079530125047</v>
      </c>
      <c r="Y37" s="163">
        <f t="shared" si="21"/>
        <v>148638.81933308073</v>
      </c>
      <c r="Z37" s="155"/>
      <c r="AA37" s="180" t="s">
        <v>39</v>
      </c>
      <c r="AB37" s="161">
        <v>4220</v>
      </c>
      <c r="AC37" s="165">
        <f t="shared" si="19"/>
        <v>-1597.0568397120096</v>
      </c>
      <c r="AD37" s="165">
        <f t="shared" si="19"/>
        <v>-880.55702917771669</v>
      </c>
      <c r="AE37" s="162">
        <f t="shared" si="19"/>
        <v>-2476.6138688897263</v>
      </c>
      <c r="AF37" s="162">
        <f t="shared" si="19"/>
        <v>-136.48901856763769</v>
      </c>
      <c r="AG37" s="162">
        <f t="shared" si="19"/>
        <v>-65.386312997346977</v>
      </c>
      <c r="AH37" s="162">
        <f t="shared" si="19"/>
        <v>-202.87533156498466</v>
      </c>
      <c r="AI37" s="162">
        <f t="shared" si="19"/>
        <v>-950.33508147024986</v>
      </c>
      <c r="AJ37" s="162">
        <f t="shared" si="19"/>
        <v>-16593.43591511936</v>
      </c>
      <c r="AK37" s="162">
        <f t="shared" si="19"/>
        <v>-2239.9204698749527</v>
      </c>
      <c r="AL37" s="162">
        <f t="shared" si="19"/>
        <v>-22463.180666919274</v>
      </c>
      <c r="AM37" t="s">
        <v>804</v>
      </c>
    </row>
    <row r="38" spans="1:39" x14ac:dyDescent="0.45">
      <c r="A38" s="180" t="s">
        <v>40</v>
      </c>
      <c r="B38" s="161">
        <v>424</v>
      </c>
      <c r="C38" s="165">
        <v>501.51193633952255</v>
      </c>
      <c r="D38" s="165">
        <v>404.28003031451311</v>
      </c>
      <c r="E38" s="162">
        <v>905.79196665403583</v>
      </c>
      <c r="F38" s="162">
        <v>235.12201591511939</v>
      </c>
      <c r="G38" s="162">
        <v>318.72095490716185</v>
      </c>
      <c r="H38" s="162">
        <v>553.84297082228125</v>
      </c>
      <c r="I38" s="162">
        <v>426.77377794619179</v>
      </c>
      <c r="J38" s="162">
        <v>489.24327396741188</v>
      </c>
      <c r="K38" s="162">
        <v>553.93330807123914</v>
      </c>
      <c r="L38" s="163">
        <f t="shared" si="20"/>
        <v>2929.5852974611598</v>
      </c>
      <c r="M38" s="155"/>
      <c r="N38" s="180" t="s">
        <v>40</v>
      </c>
      <c r="O38" s="161">
        <v>424</v>
      </c>
      <c r="P38" s="165">
        <v>501.51193633952261</v>
      </c>
      <c r="Q38" s="165">
        <v>404.28003031451317</v>
      </c>
      <c r="R38" s="162">
        <v>905.79196665403583</v>
      </c>
      <c r="S38" s="162">
        <v>235.12201591511936</v>
      </c>
      <c r="T38" s="162">
        <v>318.7209549071618</v>
      </c>
      <c r="U38" s="162">
        <v>553.84297082228125</v>
      </c>
      <c r="V38" s="162">
        <v>426.77377794619179</v>
      </c>
      <c r="W38" s="162">
        <v>489.24327396741188</v>
      </c>
      <c r="X38" s="162">
        <v>553.93330807123914</v>
      </c>
      <c r="Y38" s="163">
        <f t="shared" si="21"/>
        <v>2929.5852974611598</v>
      </c>
      <c r="Z38" s="155"/>
      <c r="AA38" s="180" t="s">
        <v>40</v>
      </c>
      <c r="AB38" s="161">
        <v>424</v>
      </c>
      <c r="AC38" s="165">
        <f t="shared" si="19"/>
        <v>0</v>
      </c>
      <c r="AD38" s="165">
        <f t="shared" si="19"/>
        <v>0</v>
      </c>
      <c r="AE38" s="162">
        <f t="shared" si="19"/>
        <v>0</v>
      </c>
      <c r="AF38" s="162">
        <f t="shared" si="19"/>
        <v>0</v>
      </c>
      <c r="AG38" s="162">
        <f t="shared" si="19"/>
        <v>0</v>
      </c>
      <c r="AH38" s="162">
        <f t="shared" si="19"/>
        <v>0</v>
      </c>
      <c r="AI38" s="162">
        <f t="shared" si="19"/>
        <v>0</v>
      </c>
      <c r="AJ38" s="162">
        <f t="shared" si="19"/>
        <v>0</v>
      </c>
      <c r="AK38" s="162">
        <f t="shared" si="19"/>
        <v>0</v>
      </c>
      <c r="AL38" s="162">
        <f t="shared" si="19"/>
        <v>0</v>
      </c>
    </row>
    <row r="39" spans="1:39" x14ac:dyDescent="0.45">
      <c r="A39" s="164" t="s">
        <v>41</v>
      </c>
      <c r="B39" s="161">
        <v>43</v>
      </c>
      <c r="C39" s="165">
        <v>704.99272830617667</v>
      </c>
      <c r="D39" s="165">
        <v>900.43909435392209</v>
      </c>
      <c r="E39" s="162">
        <v>1605.4318226600988</v>
      </c>
      <c r="F39" s="162">
        <v>719.79731458885942</v>
      </c>
      <c r="G39" s="162">
        <v>919.34798196286465</v>
      </c>
      <c r="H39" s="162">
        <v>1639.1452965517242</v>
      </c>
      <c r="I39" s="162">
        <v>1780.7135884804854</v>
      </c>
      <c r="J39" s="162">
        <v>2143.9216485107995</v>
      </c>
      <c r="K39" s="162">
        <v>1849.0293823417962</v>
      </c>
      <c r="L39" s="163">
        <f>E39+H39+I39+J39+K39</f>
        <v>9018.2417385449044</v>
      </c>
      <c r="M39" s="155"/>
      <c r="N39" s="164" t="s">
        <v>41</v>
      </c>
      <c r="O39" s="161">
        <v>43</v>
      </c>
      <c r="P39" s="165">
        <v>704.99272830617667</v>
      </c>
      <c r="Q39" s="165">
        <v>900.43909435392209</v>
      </c>
      <c r="R39" s="162">
        <v>1605.4318226600988</v>
      </c>
      <c r="S39" s="162">
        <v>719.79731458885942</v>
      </c>
      <c r="T39" s="162">
        <v>919.34798196286465</v>
      </c>
      <c r="U39" s="162">
        <v>1639.1452965517242</v>
      </c>
      <c r="V39" s="162">
        <v>1780.7135884804854</v>
      </c>
      <c r="W39" s="162">
        <v>2143.9216485107995</v>
      </c>
      <c r="X39" s="162">
        <v>1849.0293823417962</v>
      </c>
      <c r="Y39" s="163">
        <f>R39+U39+V39+W39+X39</f>
        <v>9018.2417385449044</v>
      </c>
      <c r="Z39" s="155"/>
      <c r="AA39" s="164" t="s">
        <v>41</v>
      </c>
      <c r="AB39" s="161">
        <v>43</v>
      </c>
      <c r="AC39" s="165">
        <f t="shared" si="19"/>
        <v>0</v>
      </c>
      <c r="AD39" s="165">
        <f t="shared" si="19"/>
        <v>0</v>
      </c>
      <c r="AE39" s="162">
        <f t="shared" si="19"/>
        <v>0</v>
      </c>
      <c r="AF39" s="162">
        <f t="shared" si="19"/>
        <v>0</v>
      </c>
      <c r="AG39" s="162">
        <f t="shared" si="19"/>
        <v>0</v>
      </c>
      <c r="AH39" s="162">
        <f t="shared" si="19"/>
        <v>0</v>
      </c>
      <c r="AI39" s="162">
        <f t="shared" si="19"/>
        <v>0</v>
      </c>
      <c r="AJ39" s="162">
        <f t="shared" si="19"/>
        <v>0</v>
      </c>
      <c r="AK39" s="162">
        <f t="shared" si="19"/>
        <v>0</v>
      </c>
      <c r="AL39" s="162">
        <f t="shared" si="19"/>
        <v>0</v>
      </c>
    </row>
    <row r="40" spans="1:39" x14ac:dyDescent="0.45">
      <c r="A40" s="164" t="s">
        <v>42</v>
      </c>
      <c r="B40" s="161">
        <v>44</v>
      </c>
      <c r="C40" s="165">
        <v>5168.643425539979</v>
      </c>
      <c r="D40" s="165">
        <v>5117.4687381583944</v>
      </c>
      <c r="E40" s="162">
        <v>10286.112163698373</v>
      </c>
      <c r="F40" s="162">
        <v>2398.2445623342178</v>
      </c>
      <c r="G40" s="162">
        <v>2189.2472148541115</v>
      </c>
      <c r="H40" s="162">
        <v>4587.4917771883293</v>
      </c>
      <c r="I40" s="162">
        <v>12605.830466085641</v>
      </c>
      <c r="J40" s="162">
        <v>3739.9930276619934</v>
      </c>
      <c r="K40" s="162">
        <v>3434.3865100416824</v>
      </c>
      <c r="L40" s="163">
        <f t="shared" ref="L40:L41" si="22">E40+H40+I40+J40+K40</f>
        <v>34653.813944676018</v>
      </c>
      <c r="M40" s="155"/>
      <c r="N40" s="164" t="s">
        <v>42</v>
      </c>
      <c r="O40" s="161">
        <v>44</v>
      </c>
      <c r="P40" s="165">
        <v>3019.3065555134526</v>
      </c>
      <c r="Q40" s="165">
        <v>6294.4865479348255</v>
      </c>
      <c r="R40" s="162">
        <v>9313.7931034482772</v>
      </c>
      <c r="S40" s="162">
        <v>4226.9713527851463</v>
      </c>
      <c r="T40" s="162">
        <v>4017.9740053050396</v>
      </c>
      <c r="U40" s="162">
        <v>8244.9453580901863</v>
      </c>
      <c r="V40" s="162">
        <v>9405.0271314892016</v>
      </c>
      <c r="W40" s="162">
        <v>4283.5966654035619</v>
      </c>
      <c r="X40" s="162">
        <v>4320.6798029556649</v>
      </c>
      <c r="Y40" s="163">
        <f t="shared" ref="Y40:Y41" si="23">R40+U40+V40+W40+X40</f>
        <v>35568.042061386892</v>
      </c>
      <c r="Z40" s="155"/>
      <c r="AA40" s="164" t="s">
        <v>42</v>
      </c>
      <c r="AB40" s="161">
        <v>44</v>
      </c>
      <c r="AC40" s="165">
        <f t="shared" si="19"/>
        <v>-2149.3368700265264</v>
      </c>
      <c r="AD40" s="165">
        <f t="shared" si="19"/>
        <v>1177.017809776431</v>
      </c>
      <c r="AE40" s="162">
        <f t="shared" si="19"/>
        <v>-972.3190602500963</v>
      </c>
      <c r="AF40" s="162">
        <f t="shared" si="19"/>
        <v>1828.7267904509285</v>
      </c>
      <c r="AG40" s="162">
        <f t="shared" si="19"/>
        <v>1828.7267904509281</v>
      </c>
      <c r="AH40" s="162">
        <f t="shared" si="19"/>
        <v>3657.4535809018571</v>
      </c>
      <c r="AI40" s="162">
        <f t="shared" si="19"/>
        <v>-3200.8033345964395</v>
      </c>
      <c r="AJ40" s="162">
        <f t="shared" si="19"/>
        <v>543.60363774156849</v>
      </c>
      <c r="AK40" s="162">
        <f t="shared" si="19"/>
        <v>886.29329291398244</v>
      </c>
      <c r="AL40" s="162">
        <f t="shared" si="19"/>
        <v>914.22811671087402</v>
      </c>
      <c r="AM40" t="s">
        <v>805</v>
      </c>
    </row>
    <row r="41" spans="1:39" x14ac:dyDescent="0.45">
      <c r="A41" s="164" t="s">
        <v>43</v>
      </c>
      <c r="B41" s="161">
        <v>45</v>
      </c>
      <c r="C41" s="165">
        <v>2903.6517620310728</v>
      </c>
      <c r="D41" s="165">
        <v>10920.821576354681</v>
      </c>
      <c r="E41" s="162">
        <v>13824.473338385753</v>
      </c>
      <c r="F41" s="162">
        <v>7057.317931034484</v>
      </c>
      <c r="G41" s="162">
        <v>7788.8086472148543</v>
      </c>
      <c r="H41" s="162">
        <v>14846.126578249337</v>
      </c>
      <c r="I41" s="162">
        <v>14411.083546798032</v>
      </c>
      <c r="J41" s="162">
        <v>14684.908669950741</v>
      </c>
      <c r="K41" s="162">
        <v>14963.954384236455</v>
      </c>
      <c r="L41" s="163">
        <f t="shared" si="22"/>
        <v>72730.546517620314</v>
      </c>
      <c r="M41" s="155"/>
      <c r="N41" s="164" t="s">
        <v>43</v>
      </c>
      <c r="O41" s="161">
        <v>45</v>
      </c>
      <c r="P41" s="165">
        <v>2903.6517620310728</v>
      </c>
      <c r="Q41" s="165">
        <v>10920.821576354681</v>
      </c>
      <c r="R41" s="162">
        <v>13824.473338385753</v>
      </c>
      <c r="S41" s="162">
        <v>7057.317931034484</v>
      </c>
      <c r="T41" s="162">
        <v>7057.317931034484</v>
      </c>
      <c r="U41" s="162">
        <v>14114.635862068968</v>
      </c>
      <c r="V41" s="162">
        <v>14411.083546798032</v>
      </c>
      <c r="W41" s="162">
        <v>14684.908669950741</v>
      </c>
      <c r="X41" s="162">
        <v>14963.954384236455</v>
      </c>
      <c r="Y41" s="163">
        <f t="shared" si="23"/>
        <v>71999.055801439943</v>
      </c>
      <c r="Z41" s="155"/>
      <c r="AA41" s="164" t="s">
        <v>43</v>
      </c>
      <c r="AB41" s="161">
        <v>45</v>
      </c>
      <c r="AC41" s="165">
        <f t="shared" si="19"/>
        <v>0</v>
      </c>
      <c r="AD41" s="165">
        <f t="shared" si="19"/>
        <v>0</v>
      </c>
      <c r="AE41" s="162">
        <f t="shared" si="19"/>
        <v>0</v>
      </c>
      <c r="AF41" s="162">
        <f t="shared" si="19"/>
        <v>0</v>
      </c>
      <c r="AG41" s="162">
        <f t="shared" si="19"/>
        <v>-731.49071618037033</v>
      </c>
      <c r="AH41" s="162">
        <f t="shared" si="19"/>
        <v>-731.49071618036942</v>
      </c>
      <c r="AI41" s="162">
        <f t="shared" si="19"/>
        <v>0</v>
      </c>
      <c r="AJ41" s="162">
        <f t="shared" si="19"/>
        <v>0</v>
      </c>
      <c r="AK41" s="162">
        <f t="shared" si="19"/>
        <v>0</v>
      </c>
      <c r="AL41" s="162">
        <f t="shared" si="19"/>
        <v>-731.49071618037124</v>
      </c>
      <c r="AM41" t="s">
        <v>806</v>
      </c>
    </row>
    <row r="42" spans="1:39" x14ac:dyDescent="0.45">
      <c r="A42" s="164" t="s">
        <v>59</v>
      </c>
      <c r="B42" s="161"/>
      <c r="C42" s="168">
        <f>C29+C33+C39+C40+C41</f>
        <v>34827.36953825596</v>
      </c>
      <c r="D42" s="168">
        <f t="shared" ref="D42:L42" si="24">D29+D33+D39+D40+D41</f>
        <v>44390.859041855809</v>
      </c>
      <c r="E42" s="168">
        <f t="shared" si="24"/>
        <v>79218.228580111754</v>
      </c>
      <c r="F42" s="168">
        <f t="shared" si="24"/>
        <v>35395.092353517983</v>
      </c>
      <c r="G42" s="168">
        <f t="shared" si="24"/>
        <v>44911.021293305785</v>
      </c>
      <c r="H42" s="168">
        <f t="shared" si="24"/>
        <v>80307.113646823753</v>
      </c>
      <c r="I42" s="168">
        <f t="shared" si="24"/>
        <v>92166.210194074141</v>
      </c>
      <c r="J42" s="168">
        <f t="shared" si="24"/>
        <v>89491.977539788131</v>
      </c>
      <c r="K42" s="168">
        <f t="shared" si="24"/>
        <v>108546.33412348691</v>
      </c>
      <c r="L42" s="168">
        <f t="shared" si="24"/>
        <v>449729.86408428469</v>
      </c>
      <c r="M42" s="155"/>
      <c r="N42" s="164" t="s">
        <v>59</v>
      </c>
      <c r="O42" s="161"/>
      <c r="P42" s="168">
        <f>P29+P33+P39+P40+P41</f>
        <v>31378.167946744026</v>
      </c>
      <c r="Q42" s="168">
        <f t="shared" ref="Q42:Y42" si="25">Q29+Q33+Q39+Q40+Q41</f>
        <v>44892.174691723187</v>
      </c>
      <c r="R42" s="168">
        <f t="shared" si="25"/>
        <v>76270.342638467206</v>
      </c>
      <c r="S42" s="168">
        <f t="shared" si="25"/>
        <v>37087.677605507371</v>
      </c>
      <c r="T42" s="168">
        <f t="shared" si="25"/>
        <v>45943.018004181111</v>
      </c>
      <c r="U42" s="168">
        <f t="shared" si="25"/>
        <v>83030.695609688497</v>
      </c>
      <c r="V42" s="168">
        <f t="shared" si="25"/>
        <v>91262.147708284072</v>
      </c>
      <c r="W42" s="168">
        <f t="shared" si="25"/>
        <v>71612.119712959771</v>
      </c>
      <c r="X42" s="168">
        <f t="shared" si="25"/>
        <v>96965.196705904498</v>
      </c>
      <c r="Y42" s="168">
        <f t="shared" si="25"/>
        <v>419140.502375304</v>
      </c>
      <c r="Z42" s="155"/>
      <c r="AA42" s="164" t="s">
        <v>59</v>
      </c>
      <c r="AB42" s="161"/>
      <c r="AC42" s="168">
        <f>AC29+AC33+AC39+AC40+AC41</f>
        <v>-3449.2015915119327</v>
      </c>
      <c r="AD42" s="168">
        <f t="shared" ref="AD42:AL42" si="26">AD29+AD33+AD39+AD40+AD41</f>
        <v>501.31564986737612</v>
      </c>
      <c r="AE42" s="168">
        <f t="shared" si="26"/>
        <v>-2947.8859416445539</v>
      </c>
      <c r="AF42" s="168">
        <f t="shared" si="26"/>
        <v>1692.5852519893911</v>
      </c>
      <c r="AG42" s="168">
        <f t="shared" si="26"/>
        <v>1031.9967108753344</v>
      </c>
      <c r="AH42" s="168">
        <f t="shared" si="26"/>
        <v>2723.5819628647323</v>
      </c>
      <c r="AI42" s="168">
        <f t="shared" si="26"/>
        <v>-904.06248579006569</v>
      </c>
      <c r="AJ42" s="168">
        <f t="shared" si="26"/>
        <v>-17879.857826828338</v>
      </c>
      <c r="AK42" s="168">
        <f t="shared" si="26"/>
        <v>-11581.13741758242</v>
      </c>
      <c r="AL42" s="168">
        <f t="shared" si="26"/>
        <v>-30589.36170898065</v>
      </c>
    </row>
    <row r="43" spans="1:39" x14ac:dyDescent="0.45">
      <c r="B43" s="156"/>
      <c r="C43" s="182"/>
      <c r="D43" s="182"/>
      <c r="E43" s="183">
        <v>26185</v>
      </c>
      <c r="F43" s="183">
        <v>47430.524538814483</v>
      </c>
      <c r="G43" s="183"/>
      <c r="H43" s="183">
        <v>24984</v>
      </c>
      <c r="I43" s="183">
        <v>57863.954050875589</v>
      </c>
      <c r="J43" s="182"/>
      <c r="K43" s="182"/>
      <c r="L43" s="182"/>
      <c r="M43" s="155"/>
      <c r="O43" s="156"/>
      <c r="P43" s="182"/>
      <c r="Q43" s="182"/>
      <c r="R43" s="183">
        <v>26185</v>
      </c>
      <c r="S43" s="183">
        <v>47430.524538814483</v>
      </c>
      <c r="T43" s="183"/>
      <c r="U43" s="183">
        <v>24984</v>
      </c>
      <c r="V43" s="183">
        <v>57863.954050875589</v>
      </c>
      <c r="W43" s="182"/>
      <c r="X43" s="182"/>
      <c r="Y43" s="182"/>
      <c r="Z43" s="155"/>
      <c r="AB43" s="156"/>
      <c r="AC43" s="182"/>
      <c r="AD43" s="182"/>
      <c r="AE43" s="183">
        <v>26185</v>
      </c>
      <c r="AF43" s="183">
        <v>47430.524538814483</v>
      </c>
      <c r="AG43" s="183"/>
      <c r="AH43" s="183">
        <v>24984</v>
      </c>
      <c r="AI43" s="183">
        <v>57863.954050875589</v>
      </c>
      <c r="AJ43" s="182"/>
      <c r="AK43" s="182"/>
      <c r="AL43" s="182"/>
    </row>
    <row r="44" spans="1:39" x14ac:dyDescent="0.45">
      <c r="A44" s="511" t="s">
        <v>49</v>
      </c>
      <c r="B44" s="512"/>
      <c r="C44" s="184">
        <f>C42+C26+C17</f>
        <v>136697.96145407823</v>
      </c>
      <c r="D44" s="184">
        <f t="shared" ref="D44:L44" si="27">D42+D26+D17</f>
        <v>171896.61534684064</v>
      </c>
      <c r="E44" s="184">
        <f t="shared" si="27"/>
        <v>308594.57680091891</v>
      </c>
      <c r="F44" s="184">
        <f t="shared" si="27"/>
        <v>130504.56089024423</v>
      </c>
      <c r="G44" s="184">
        <f t="shared" si="27"/>
        <v>183823.57875432912</v>
      </c>
      <c r="H44" s="184">
        <f t="shared" si="27"/>
        <v>314329.13964457333</v>
      </c>
      <c r="I44" s="184">
        <f t="shared" si="27"/>
        <v>324626.32957251463</v>
      </c>
      <c r="J44" s="184">
        <f t="shared" si="27"/>
        <v>332808.89897315518</v>
      </c>
      <c r="K44" s="184">
        <f t="shared" si="27"/>
        <v>355255.28247282235</v>
      </c>
      <c r="L44" s="184">
        <f t="shared" si="27"/>
        <v>1635614.2274639844</v>
      </c>
      <c r="M44" s="155"/>
      <c r="N44" s="511" t="s">
        <v>49</v>
      </c>
      <c r="O44" s="512"/>
      <c r="P44" s="184">
        <f>P42+P26+P17</f>
        <v>127525.20841735791</v>
      </c>
      <c r="Q44" s="184">
        <f t="shared" ref="Q44" si="28">Q42+Q26+Q17</f>
        <v>166261.91157120408</v>
      </c>
      <c r="R44" s="184">
        <f>R42+R26+R17</f>
        <v>293787.11998856196</v>
      </c>
      <c r="S44" s="184">
        <f t="shared" ref="S44:Y44" si="29">S42+S26+S17</f>
        <v>127908.62814287661</v>
      </c>
      <c r="T44" s="184">
        <f t="shared" si="29"/>
        <v>177727.19419338059</v>
      </c>
      <c r="U44" s="184">
        <f t="shared" si="29"/>
        <v>305635.8223362572</v>
      </c>
      <c r="V44" s="184">
        <f t="shared" si="29"/>
        <v>317808.18531473639</v>
      </c>
      <c r="W44" s="184">
        <f t="shared" si="29"/>
        <v>305698.42366191116</v>
      </c>
      <c r="X44" s="184">
        <f t="shared" si="29"/>
        <v>352726.34416343947</v>
      </c>
      <c r="Y44" s="184">
        <f t="shared" si="29"/>
        <v>1575655.895464906</v>
      </c>
      <c r="Z44" s="155"/>
      <c r="AA44" s="511" t="s">
        <v>49</v>
      </c>
      <c r="AB44" s="512"/>
      <c r="AC44" s="184">
        <f>AC42+AC26+AC17</f>
        <v>-9172.7530367203472</v>
      </c>
      <c r="AD44" s="184">
        <f t="shared" ref="AD44:AL44" si="30">AD42+AD26+AD17</f>
        <v>-5634.7037756366044</v>
      </c>
      <c r="AE44" s="184">
        <f t="shared" si="30"/>
        <v>-14807.456812356948</v>
      </c>
      <c r="AF44" s="184">
        <f t="shared" si="30"/>
        <v>-2595.9327473676344</v>
      </c>
      <c r="AG44" s="184">
        <f t="shared" si="30"/>
        <v>-6096.3845609485397</v>
      </c>
      <c r="AH44" s="184">
        <f t="shared" si="30"/>
        <v>-8693.3173083161673</v>
      </c>
      <c r="AI44" s="184">
        <f t="shared" si="30"/>
        <v>-6818.1442577782454</v>
      </c>
      <c r="AJ44" s="184">
        <f t="shared" si="30"/>
        <v>-27110.475311244008</v>
      </c>
      <c r="AK44" s="184">
        <f t="shared" si="30"/>
        <v>-2528.9383093828819</v>
      </c>
      <c r="AL44" s="184">
        <f t="shared" si="30"/>
        <v>-59958.33199907832</v>
      </c>
    </row>
    <row r="45" spans="1:39" x14ac:dyDescent="0.45">
      <c r="A45" s="511" t="s">
        <v>766</v>
      </c>
      <c r="B45" s="512"/>
      <c r="C45" s="101">
        <v>8947.2577586206917</v>
      </c>
      <c r="D45" s="101">
        <v>8914.9767658203873</v>
      </c>
      <c r="E45" s="101">
        <v>17862.234524441079</v>
      </c>
      <c r="F45" s="102">
        <v>9196.2905596816981</v>
      </c>
      <c r="G45" s="102">
        <v>9196.2905596816981</v>
      </c>
      <c r="H45" s="101">
        <v>18392.581119363396</v>
      </c>
      <c r="I45" s="101">
        <v>16502.054359605914</v>
      </c>
      <c r="J45" s="101">
        <v>16324.250988762185</v>
      </c>
      <c r="K45" s="101">
        <v>15285.505528162183</v>
      </c>
      <c r="L45" s="101">
        <v>84366.626520334758</v>
      </c>
      <c r="M45" s="155"/>
      <c r="N45" s="511" t="s">
        <v>766</v>
      </c>
      <c r="O45" s="512"/>
      <c r="P45" s="101">
        <v>8693.0014418340288</v>
      </c>
      <c r="Q45" s="101">
        <v>8681.1903239863605</v>
      </c>
      <c r="R45" s="101">
        <v>17374.191765820389</v>
      </c>
      <c r="S45" s="102">
        <v>8821.5321909814338</v>
      </c>
      <c r="T45" s="102">
        <v>8821.5321909814338</v>
      </c>
      <c r="U45" s="101">
        <v>17643.064381962868</v>
      </c>
      <c r="V45" s="101">
        <v>16431.401960666921</v>
      </c>
      <c r="W45" s="101">
        <v>15966.717875066086</v>
      </c>
      <c r="X45" s="101">
        <v>15009.039366164805</v>
      </c>
      <c r="Y45" s="163">
        <f t="shared" ref="Y45" si="31">R45+U45+V45+W45+X45</f>
        <v>82424.415349681076</v>
      </c>
      <c r="Z45" s="155"/>
      <c r="AA45" s="511" t="s">
        <v>766</v>
      </c>
      <c r="AB45" s="512"/>
      <c r="AC45" s="101">
        <f t="shared" ref="AC45:AL45" si="32">P45-C45</f>
        <v>-254.25631678666286</v>
      </c>
      <c r="AD45" s="101">
        <f t="shared" si="32"/>
        <v>-233.78644183402685</v>
      </c>
      <c r="AE45" s="101">
        <f t="shared" si="32"/>
        <v>-488.04275862068971</v>
      </c>
      <c r="AF45" s="102">
        <f t="shared" si="32"/>
        <v>-374.75836870026433</v>
      </c>
      <c r="AG45" s="102">
        <f t="shared" si="32"/>
        <v>-374.75836870026433</v>
      </c>
      <c r="AH45" s="101">
        <f t="shared" si="32"/>
        <v>-749.51673740052865</v>
      </c>
      <c r="AI45" s="101">
        <f t="shared" si="32"/>
        <v>-70.652398938993429</v>
      </c>
      <c r="AJ45" s="101">
        <f t="shared" si="32"/>
        <v>-357.53311369609946</v>
      </c>
      <c r="AK45" s="101">
        <f t="shared" si="32"/>
        <v>-276.46616199737764</v>
      </c>
      <c r="AL45" s="163">
        <f t="shared" si="32"/>
        <v>-1942.2111706536816</v>
      </c>
    </row>
    <row r="46" spans="1:39" x14ac:dyDescent="0.45">
      <c r="A46" s="511" t="s">
        <v>807</v>
      </c>
      <c r="B46" s="512"/>
      <c r="C46" s="101">
        <f>C44+C45</f>
        <v>145645.21921269892</v>
      </c>
      <c r="D46" s="101">
        <f t="shared" ref="D46:L46" si="33">D44+D45</f>
        <v>180811.59211266102</v>
      </c>
      <c r="E46" s="101">
        <f t="shared" si="33"/>
        <v>326456.81132535997</v>
      </c>
      <c r="F46" s="101">
        <f t="shared" si="33"/>
        <v>139700.85144992592</v>
      </c>
      <c r="G46" s="101">
        <f t="shared" si="33"/>
        <v>193019.86931401081</v>
      </c>
      <c r="H46" s="101">
        <f t="shared" si="33"/>
        <v>332721.7207639367</v>
      </c>
      <c r="I46" s="101">
        <f t="shared" si="33"/>
        <v>341128.38393212052</v>
      </c>
      <c r="J46" s="101">
        <f t="shared" si="33"/>
        <v>349133.14996191737</v>
      </c>
      <c r="K46" s="101">
        <f t="shared" si="33"/>
        <v>370540.78800098452</v>
      </c>
      <c r="L46" s="101">
        <f t="shared" si="33"/>
        <v>1719980.8539843191</v>
      </c>
      <c r="M46" s="155"/>
      <c r="N46" s="511" t="s">
        <v>807</v>
      </c>
      <c r="O46" s="512"/>
      <c r="P46" s="101">
        <f>P44+P45</f>
        <v>136218.20985919193</v>
      </c>
      <c r="Q46" s="101">
        <f t="shared" ref="Q46:Y46" si="34">Q44+Q45</f>
        <v>174943.10189519043</v>
      </c>
      <c r="R46" s="101">
        <f t="shared" si="34"/>
        <v>311161.31175438233</v>
      </c>
      <c r="S46" s="101">
        <f t="shared" si="34"/>
        <v>136730.16033385805</v>
      </c>
      <c r="T46" s="101">
        <f t="shared" si="34"/>
        <v>186548.72638436203</v>
      </c>
      <c r="U46" s="101">
        <f t="shared" si="34"/>
        <v>323278.88671822008</v>
      </c>
      <c r="V46" s="101">
        <f t="shared" si="34"/>
        <v>334239.58727540332</v>
      </c>
      <c r="W46" s="101">
        <f t="shared" si="34"/>
        <v>321665.14153697726</v>
      </c>
      <c r="X46" s="101">
        <f t="shared" si="34"/>
        <v>367735.3835296043</v>
      </c>
      <c r="Y46" s="101">
        <f t="shared" si="34"/>
        <v>1658080.3108145872</v>
      </c>
      <c r="Z46" s="155"/>
      <c r="AA46" s="510" t="s">
        <v>807</v>
      </c>
      <c r="AB46" s="510"/>
      <c r="AC46" s="101">
        <f>AC44+AC45</f>
        <v>-9427.00935350701</v>
      </c>
      <c r="AD46" s="101">
        <f t="shared" ref="AD46:AL46" si="35">AD44+AD45</f>
        <v>-5868.4902174706313</v>
      </c>
      <c r="AE46" s="101">
        <f t="shared" si="35"/>
        <v>-15295.499570977638</v>
      </c>
      <c r="AF46" s="101">
        <f t="shared" si="35"/>
        <v>-2970.6911160678987</v>
      </c>
      <c r="AG46" s="101">
        <f t="shared" si="35"/>
        <v>-6471.1429296488041</v>
      </c>
      <c r="AH46" s="101">
        <f t="shared" si="35"/>
        <v>-9442.834045716696</v>
      </c>
      <c r="AI46" s="101">
        <f t="shared" si="35"/>
        <v>-6888.7966567172389</v>
      </c>
      <c r="AJ46" s="101">
        <f t="shared" si="35"/>
        <v>-27468.008424940108</v>
      </c>
      <c r="AK46" s="101">
        <f t="shared" si="35"/>
        <v>-2805.4044713802596</v>
      </c>
      <c r="AL46" s="101">
        <f t="shared" si="35"/>
        <v>-61900.543169732002</v>
      </c>
    </row>
    <row r="47" spans="1:39" ht="23.75" customHeight="1" x14ac:dyDescent="0.45">
      <c r="A47" s="511" t="s">
        <v>808</v>
      </c>
      <c r="B47" s="513"/>
      <c r="C47" s="101"/>
      <c r="D47" s="101"/>
      <c r="E47" s="101"/>
      <c r="F47" s="101"/>
      <c r="G47" s="101"/>
      <c r="H47" s="101"/>
      <c r="I47" s="101"/>
      <c r="J47" s="101"/>
      <c r="K47" s="101"/>
      <c r="L47" s="101"/>
      <c r="M47" s="155"/>
      <c r="N47" s="185" t="s">
        <v>809</v>
      </c>
      <c r="O47" s="186"/>
      <c r="P47" s="101"/>
      <c r="Q47" s="101"/>
      <c r="R47" s="101">
        <v>241</v>
      </c>
      <c r="S47" s="101"/>
      <c r="T47" s="101"/>
      <c r="U47" s="101">
        <v>246</v>
      </c>
      <c r="V47" s="101">
        <v>301</v>
      </c>
      <c r="W47" s="101">
        <v>512</v>
      </c>
      <c r="X47" s="101">
        <v>14914</v>
      </c>
      <c r="Y47" s="101">
        <v>16214</v>
      </c>
      <c r="Z47" s="155"/>
      <c r="AA47" s="185" t="s">
        <v>809</v>
      </c>
      <c r="AB47" s="186"/>
      <c r="AC47" s="101"/>
      <c r="AD47" s="101"/>
      <c r="AE47" s="101">
        <f>R47-E47</f>
        <v>241</v>
      </c>
      <c r="AF47" s="101">
        <f t="shared" ref="AF47:AL47" si="36">S47-F47</f>
        <v>0</v>
      </c>
      <c r="AG47" s="101">
        <f t="shared" si="36"/>
        <v>0</v>
      </c>
      <c r="AH47" s="101">
        <f t="shared" si="36"/>
        <v>246</v>
      </c>
      <c r="AI47" s="101">
        <f t="shared" si="36"/>
        <v>301</v>
      </c>
      <c r="AJ47" s="101">
        <f t="shared" si="36"/>
        <v>512</v>
      </c>
      <c r="AK47" s="101">
        <f t="shared" si="36"/>
        <v>14914</v>
      </c>
      <c r="AL47" s="101">
        <f t="shared" si="36"/>
        <v>16214</v>
      </c>
    </row>
    <row r="48" spans="1:39" x14ac:dyDescent="0.45">
      <c r="A48" s="511" t="s">
        <v>810</v>
      </c>
      <c r="B48" s="512"/>
      <c r="C48" s="101">
        <f>AFUDC!C38</f>
        <v>0</v>
      </c>
      <c r="D48" s="101">
        <f>AFUDC!D38</f>
        <v>0</v>
      </c>
      <c r="E48" s="101">
        <f>AFUDC!E38</f>
        <v>7776.8579430162317</v>
      </c>
      <c r="F48" s="101">
        <f>AFUDC!F38</f>
        <v>0</v>
      </c>
      <c r="G48" s="101">
        <f>AFUDC!G38</f>
        <v>0</v>
      </c>
      <c r="H48" s="101">
        <f>AFUDC!H38</f>
        <v>5269.1943537575489</v>
      </c>
      <c r="I48" s="101">
        <f>AFUDC!I38</f>
        <v>7362.3567219529268</v>
      </c>
      <c r="J48" s="101">
        <f>AFUDC!J38</f>
        <v>6834.0516799097413</v>
      </c>
      <c r="K48" s="101">
        <f>AFUDC!K38</f>
        <v>10028.139174684873</v>
      </c>
      <c r="L48" s="101">
        <f>AFUDC!L38</f>
        <v>37270.59987332132</v>
      </c>
      <c r="N48" s="511" t="s">
        <v>810</v>
      </c>
      <c r="O48" s="512"/>
      <c r="P48" s="101">
        <v>0</v>
      </c>
      <c r="Q48" s="101">
        <v>0</v>
      </c>
      <c r="R48" s="101">
        <v>7776.8579430162317</v>
      </c>
      <c r="S48" s="101">
        <v>0</v>
      </c>
      <c r="T48" s="101">
        <v>0</v>
      </c>
      <c r="U48" s="101">
        <v>5269.1943537575489</v>
      </c>
      <c r="V48" s="101">
        <v>7362.3567219529268</v>
      </c>
      <c r="W48" s="101">
        <v>6834.0516799097413</v>
      </c>
      <c r="X48" s="101">
        <v>10028.139174684873</v>
      </c>
      <c r="Y48" s="101">
        <v>37270.59987332132</v>
      </c>
      <c r="AA48" s="511" t="s">
        <v>810</v>
      </c>
      <c r="AB48" s="512"/>
      <c r="AC48" s="101">
        <f>P48-C48</f>
        <v>0</v>
      </c>
      <c r="AD48" s="101">
        <f t="shared" ref="AD48:AL49" si="37">Q48-D48</f>
        <v>0</v>
      </c>
      <c r="AE48" s="101">
        <f t="shared" si="37"/>
        <v>0</v>
      </c>
      <c r="AF48" s="101">
        <f t="shared" si="37"/>
        <v>0</v>
      </c>
      <c r="AG48" s="101">
        <f t="shared" si="37"/>
        <v>0</v>
      </c>
      <c r="AH48" s="101">
        <f t="shared" si="37"/>
        <v>0</v>
      </c>
      <c r="AI48" s="101">
        <f t="shared" si="37"/>
        <v>0</v>
      </c>
      <c r="AJ48" s="101">
        <f t="shared" si="37"/>
        <v>0</v>
      </c>
      <c r="AK48" s="101">
        <f t="shared" si="37"/>
        <v>0</v>
      </c>
      <c r="AL48" s="101">
        <f t="shared" si="37"/>
        <v>0</v>
      </c>
    </row>
    <row r="49" spans="1:38" x14ac:dyDescent="0.45">
      <c r="A49" s="510" t="s">
        <v>811</v>
      </c>
      <c r="B49" s="510"/>
      <c r="C49" s="101"/>
      <c r="D49" s="101"/>
      <c r="E49" s="101">
        <f>E46+E48</f>
        <v>334233.66926837619</v>
      </c>
      <c r="F49" s="101"/>
      <c r="G49" s="101"/>
      <c r="H49" s="101">
        <f t="shared" ref="H49:L49" si="38">H46+H48</f>
        <v>337990.91511769424</v>
      </c>
      <c r="I49" s="101">
        <f t="shared" si="38"/>
        <v>348490.74065407342</v>
      </c>
      <c r="J49" s="101">
        <f t="shared" si="38"/>
        <v>355967.20164182712</v>
      </c>
      <c r="K49" s="101">
        <f t="shared" si="38"/>
        <v>380568.92717566941</v>
      </c>
      <c r="L49" s="101">
        <f t="shared" si="38"/>
        <v>1757251.4538576405</v>
      </c>
      <c r="N49" s="510" t="s">
        <v>812</v>
      </c>
      <c r="O49" s="510"/>
      <c r="P49" s="101"/>
      <c r="Q49" s="101"/>
      <c r="R49" s="101">
        <f>R46+R48-R47</f>
        <v>318697.16969739855</v>
      </c>
      <c r="S49" s="101">
        <f t="shared" ref="S49:Y49" si="39">S46+S48-S47</f>
        <v>136730.16033385805</v>
      </c>
      <c r="T49" s="101">
        <f t="shared" si="39"/>
        <v>186548.72638436203</v>
      </c>
      <c r="U49" s="101">
        <f t="shared" si="39"/>
        <v>328302.08107197762</v>
      </c>
      <c r="V49" s="101">
        <f t="shared" si="39"/>
        <v>341300.94399735623</v>
      </c>
      <c r="W49" s="101">
        <f t="shared" si="39"/>
        <v>327987.19321688701</v>
      </c>
      <c r="X49" s="101">
        <f t="shared" si="39"/>
        <v>362849.52270428918</v>
      </c>
      <c r="Y49" s="101">
        <f t="shared" si="39"/>
        <v>1679136.9106879085</v>
      </c>
      <c r="AA49" s="510" t="s">
        <v>811</v>
      </c>
      <c r="AB49" s="510"/>
      <c r="AC49" s="101">
        <f>P49-C49</f>
        <v>0</v>
      </c>
      <c r="AD49" s="101">
        <f t="shared" si="37"/>
        <v>0</v>
      </c>
      <c r="AE49" s="101">
        <f t="shared" si="37"/>
        <v>-15536.499570977641</v>
      </c>
      <c r="AF49" s="101">
        <f t="shared" si="37"/>
        <v>136730.16033385805</v>
      </c>
      <c r="AG49" s="101">
        <f t="shared" si="37"/>
        <v>186548.72638436203</v>
      </c>
      <c r="AH49" s="101">
        <f t="shared" si="37"/>
        <v>-9688.8340457166196</v>
      </c>
      <c r="AI49" s="101">
        <f t="shared" si="37"/>
        <v>-7189.796656717197</v>
      </c>
      <c r="AJ49" s="101">
        <f t="shared" si="37"/>
        <v>-27980.008424940112</v>
      </c>
      <c r="AK49" s="101">
        <f t="shared" si="37"/>
        <v>-17719.404471380229</v>
      </c>
      <c r="AL49" s="101">
        <f t="shared" si="37"/>
        <v>-78114.543169731973</v>
      </c>
    </row>
  </sheetData>
  <mergeCells count="36">
    <mergeCell ref="A1:L1"/>
    <mergeCell ref="N1:Y1"/>
    <mergeCell ref="AA1:AL1"/>
    <mergeCell ref="A2:L2"/>
    <mergeCell ref="N2:Y2"/>
    <mergeCell ref="AA2:AL2"/>
    <mergeCell ref="AL6:AL7"/>
    <mergeCell ref="A3:L3"/>
    <mergeCell ref="N3:Y3"/>
    <mergeCell ref="AA3:AL3"/>
    <mergeCell ref="A4:L4"/>
    <mergeCell ref="N4:Y4"/>
    <mergeCell ref="J5:L5"/>
    <mergeCell ref="W5:Y5"/>
    <mergeCell ref="AJ5:AL5"/>
    <mergeCell ref="C6:K6"/>
    <mergeCell ref="L6:L7"/>
    <mergeCell ref="P6:X6"/>
    <mergeCell ref="Y6:Y7"/>
    <mergeCell ref="AC6:AK6"/>
    <mergeCell ref="A44:B44"/>
    <mergeCell ref="N44:O44"/>
    <mergeCell ref="AA44:AB44"/>
    <mergeCell ref="A45:B45"/>
    <mergeCell ref="N45:O45"/>
    <mergeCell ref="AA45:AB45"/>
    <mergeCell ref="A49:B49"/>
    <mergeCell ref="N49:O49"/>
    <mergeCell ref="AA49:AB49"/>
    <mergeCell ref="A46:B46"/>
    <mergeCell ref="N46:O46"/>
    <mergeCell ref="AA46:AB46"/>
    <mergeCell ref="A47:B47"/>
    <mergeCell ref="A48:B48"/>
    <mergeCell ref="N48:O48"/>
    <mergeCell ref="AA48:AB48"/>
  </mergeCells>
  <pageMargins left="0.25" right="0.25" top="0.75" bottom="0.75" header="0.3" footer="0.3"/>
  <pageSetup paperSize="5"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915E-AD21-45AE-A660-1B6216A3B71A}">
  <sheetPr>
    <tabColor theme="4" tint="-0.249977111117893"/>
    <pageSetUpPr fitToPage="1"/>
  </sheetPr>
  <dimension ref="A2:AM49"/>
  <sheetViews>
    <sheetView view="pageBreakPreview" topLeftCell="A13" zoomScaleNormal="100" zoomScaleSheetLayoutView="100" workbookViewId="0">
      <selection activeCell="AI22" sqref="AI22"/>
    </sheetView>
  </sheetViews>
  <sheetFormatPr defaultRowHeight="14.25" x14ac:dyDescent="0.45"/>
  <cols>
    <col min="1" max="1" width="21.46484375" customWidth="1"/>
    <col min="2" max="2" width="4.33203125" bestFit="1" customWidth="1"/>
    <col min="3" max="3" width="9.33203125" hidden="1" customWidth="1"/>
    <col min="4" max="4" width="8.53125" hidden="1" customWidth="1"/>
    <col min="5" max="5" width="11.33203125" customWidth="1"/>
    <col min="6" max="6" width="9" hidden="1" customWidth="1"/>
    <col min="7" max="7" width="0" hidden="1" customWidth="1"/>
    <col min="8" max="8" width="10.86328125" customWidth="1"/>
    <col min="9" max="9" width="10.33203125" customWidth="1"/>
    <col min="10" max="10" width="10" customWidth="1"/>
    <col min="11" max="11" width="10.33203125" customWidth="1"/>
    <col min="12" max="12" width="10" customWidth="1"/>
    <col min="13" max="13" width="4.33203125" customWidth="1"/>
    <col min="14" max="14" width="19" customWidth="1"/>
    <col min="15" max="15" width="4.33203125" bestFit="1" customWidth="1"/>
    <col min="16" max="17" width="8.53125" hidden="1" customWidth="1"/>
    <col min="18" max="18" width="10.1328125" customWidth="1"/>
    <col min="19" max="20" width="8.53125" hidden="1" customWidth="1"/>
    <col min="21" max="21" width="9.33203125" customWidth="1"/>
    <col min="22" max="22" width="10.53125" customWidth="1"/>
    <col min="26" max="26" width="5.53125" customWidth="1"/>
    <col min="27" max="27" width="20.53125" customWidth="1"/>
    <col min="29" max="30" width="8.53125" hidden="1" customWidth="1"/>
    <col min="31" max="31" width="9.46484375" customWidth="1"/>
    <col min="32" max="33" width="8.53125" hidden="1" customWidth="1"/>
    <col min="39" max="39" width="82.33203125" bestFit="1" customWidth="1"/>
  </cols>
  <sheetData>
    <row r="2" spans="1:39" x14ac:dyDescent="0.45">
      <c r="J2" s="516">
        <v>44994</v>
      </c>
      <c r="K2" s="516"/>
      <c r="L2" s="516"/>
      <c r="V2" s="516">
        <v>45008</v>
      </c>
      <c r="W2" s="516"/>
      <c r="X2" s="516"/>
      <c r="Y2" s="187"/>
    </row>
    <row r="3" spans="1:39" ht="14.75" customHeight="1" x14ac:dyDescent="0.45">
      <c r="B3" s="156"/>
      <c r="C3" s="523" t="s">
        <v>813</v>
      </c>
      <c r="D3" s="523"/>
      <c r="E3" s="523"/>
      <c r="F3" s="523"/>
      <c r="G3" s="523"/>
      <c r="H3" s="523"/>
      <c r="I3" s="523"/>
      <c r="J3" s="523"/>
      <c r="K3" s="523"/>
      <c r="L3" s="514" t="s">
        <v>4</v>
      </c>
      <c r="P3" s="524" t="s">
        <v>814</v>
      </c>
      <c r="Q3" s="524"/>
      <c r="R3" s="524"/>
      <c r="S3" s="524"/>
      <c r="T3" s="524"/>
      <c r="U3" s="524"/>
      <c r="V3" s="524"/>
      <c r="W3" s="524"/>
      <c r="X3" s="524"/>
      <c r="Y3" s="514" t="s">
        <v>4</v>
      </c>
      <c r="AC3" s="522" t="s">
        <v>815</v>
      </c>
      <c r="AD3" s="522"/>
      <c r="AE3" s="522"/>
      <c r="AF3" s="522"/>
      <c r="AG3" s="522"/>
      <c r="AH3" s="522"/>
      <c r="AI3" s="522"/>
      <c r="AJ3" s="522"/>
      <c r="AK3" s="522"/>
      <c r="AL3" s="514" t="s">
        <v>4</v>
      </c>
    </row>
    <row r="4" spans="1:39" ht="43.15" x14ac:dyDescent="0.45">
      <c r="B4" s="156"/>
      <c r="C4" s="157" t="s">
        <v>5</v>
      </c>
      <c r="D4" s="157" t="s">
        <v>6</v>
      </c>
      <c r="E4" s="158" t="s">
        <v>7</v>
      </c>
      <c r="F4" s="157" t="s">
        <v>8</v>
      </c>
      <c r="G4" s="157" t="s">
        <v>9</v>
      </c>
      <c r="H4" s="158" t="s">
        <v>10</v>
      </c>
      <c r="I4" s="158" t="s">
        <v>11</v>
      </c>
      <c r="J4" s="158" t="s">
        <v>12</v>
      </c>
      <c r="K4" s="158" t="s">
        <v>13</v>
      </c>
      <c r="L4" s="514"/>
      <c r="P4" s="188" t="s">
        <v>53</v>
      </c>
      <c r="Q4" s="188" t="s">
        <v>54</v>
      </c>
      <c r="R4" s="158" t="s">
        <v>7</v>
      </c>
      <c r="S4" s="188" t="s">
        <v>55</v>
      </c>
      <c r="T4" s="188" t="s">
        <v>56</v>
      </c>
      <c r="U4" s="158" t="s">
        <v>10</v>
      </c>
      <c r="V4" s="158" t="s">
        <v>11</v>
      </c>
      <c r="W4" s="158" t="s">
        <v>12</v>
      </c>
      <c r="X4" s="158" t="s">
        <v>13</v>
      </c>
      <c r="Y4" s="514"/>
      <c r="AC4" s="188" t="s">
        <v>53</v>
      </c>
      <c r="AD4" s="188" t="s">
        <v>54</v>
      </c>
      <c r="AE4" s="158" t="s">
        <v>7</v>
      </c>
      <c r="AF4" s="188" t="s">
        <v>55</v>
      </c>
      <c r="AG4" s="188" t="s">
        <v>56</v>
      </c>
      <c r="AH4" s="158" t="s">
        <v>10</v>
      </c>
      <c r="AI4" s="158" t="s">
        <v>11</v>
      </c>
      <c r="AJ4" s="158" t="s">
        <v>12</v>
      </c>
      <c r="AK4" s="158" t="s">
        <v>13</v>
      </c>
      <c r="AL4" s="514"/>
      <c r="AM4" s="159" t="s">
        <v>792</v>
      </c>
    </row>
    <row r="5" spans="1:39" x14ac:dyDescent="0.45">
      <c r="A5" s="160" t="s">
        <v>14</v>
      </c>
      <c r="B5" s="161"/>
      <c r="C5" s="162"/>
      <c r="D5" s="162"/>
      <c r="E5" s="162"/>
      <c r="F5" s="162"/>
      <c r="G5" s="162"/>
      <c r="H5" s="162"/>
      <c r="I5" s="162"/>
      <c r="J5" s="163"/>
      <c r="K5" s="163"/>
      <c r="L5" s="163"/>
      <c r="N5" s="160" t="s">
        <v>14</v>
      </c>
      <c r="O5" s="161"/>
      <c r="P5" s="162"/>
      <c r="Q5" s="162"/>
      <c r="R5" s="162"/>
      <c r="S5" s="162"/>
      <c r="T5" s="162"/>
      <c r="U5" s="162"/>
      <c r="V5" s="162"/>
      <c r="W5" s="163"/>
      <c r="X5" s="163"/>
      <c r="Y5" s="163"/>
      <c r="AA5" s="160" t="s">
        <v>14</v>
      </c>
      <c r="AB5" s="161"/>
      <c r="AC5" s="162"/>
      <c r="AD5" s="162"/>
      <c r="AE5" s="162"/>
      <c r="AF5" s="162"/>
      <c r="AG5" s="162"/>
      <c r="AH5" s="162"/>
      <c r="AI5" s="162"/>
      <c r="AJ5" s="163"/>
      <c r="AK5" s="163"/>
      <c r="AL5" s="163"/>
    </row>
    <row r="6" spans="1:39" x14ac:dyDescent="0.45">
      <c r="A6" s="164" t="s">
        <v>15</v>
      </c>
      <c r="B6" s="161">
        <v>11</v>
      </c>
      <c r="C6" s="162">
        <v>1596.6502463054192</v>
      </c>
      <c r="D6" s="162">
        <v>2652.8957938613116</v>
      </c>
      <c r="E6" s="162">
        <v>4249.5460401667306</v>
      </c>
      <c r="F6" s="162">
        <v>1559.3814588859418</v>
      </c>
      <c r="G6" s="162">
        <v>4678.144376657825</v>
      </c>
      <c r="H6" s="162">
        <v>6237.5258355437672</v>
      </c>
      <c r="I6" s="162">
        <v>4996.4540053050405</v>
      </c>
      <c r="J6" s="162">
        <v>3447.5342705570292</v>
      </c>
      <c r="K6" s="162">
        <v>5354.3193558165976</v>
      </c>
      <c r="L6" s="163">
        <f t="shared" ref="L6:L14" si="0">E6+H6+I6+J6+K6</f>
        <v>24285.379507389167</v>
      </c>
      <c r="N6" s="164" t="s">
        <v>15</v>
      </c>
      <c r="O6" s="161">
        <v>11</v>
      </c>
      <c r="P6" s="162">
        <v>1655.5801080933807</v>
      </c>
      <c r="Q6" s="162">
        <v>2711.8256556492738</v>
      </c>
      <c r="R6" s="162">
        <v>4367.405763742654</v>
      </c>
      <c r="S6" s="162">
        <v>1604.2744963284945</v>
      </c>
      <c r="T6" s="162">
        <v>4812.823488985483</v>
      </c>
      <c r="U6" s="162">
        <v>6417.0979853139779</v>
      </c>
      <c r="V6" s="162">
        <v>5177.9597120654362</v>
      </c>
      <c r="W6" s="162">
        <v>3533.2703182915434</v>
      </c>
      <c r="X6" s="162">
        <v>5559.7486984047573</v>
      </c>
      <c r="Y6" s="163">
        <v>25055.482477818368</v>
      </c>
      <c r="AA6" s="164" t="s">
        <v>15</v>
      </c>
      <c r="AB6" s="161">
        <v>11</v>
      </c>
      <c r="AC6" s="162">
        <f>P6-C6</f>
        <v>58.929861787961499</v>
      </c>
      <c r="AD6" s="162">
        <f t="shared" ref="AD6:AL15" si="1">Q6-D6</f>
        <v>58.929861787962182</v>
      </c>
      <c r="AE6" s="162">
        <f t="shared" si="1"/>
        <v>117.85972357592345</v>
      </c>
      <c r="AF6" s="162">
        <f t="shared" si="1"/>
        <v>44.893037442552668</v>
      </c>
      <c r="AG6" s="162">
        <f t="shared" si="1"/>
        <v>134.679112327658</v>
      </c>
      <c r="AH6" s="162">
        <f t="shared" si="1"/>
        <v>179.57214977021067</v>
      </c>
      <c r="AI6" s="162">
        <f t="shared" si="1"/>
        <v>181.5057067603957</v>
      </c>
      <c r="AJ6" s="162">
        <f t="shared" si="1"/>
        <v>85.736047734514159</v>
      </c>
      <c r="AK6" s="162">
        <f t="shared" si="1"/>
        <v>205.42934258815967</v>
      </c>
      <c r="AL6" s="162">
        <f t="shared" si="1"/>
        <v>770.10297042920138</v>
      </c>
      <c r="AM6" t="s">
        <v>816</v>
      </c>
    </row>
    <row r="7" spans="1:39" x14ac:dyDescent="0.45">
      <c r="A7" s="166" t="s">
        <v>16</v>
      </c>
      <c r="B7" s="167">
        <v>12</v>
      </c>
      <c r="C7" s="162">
        <v>14460.097754452445</v>
      </c>
      <c r="D7" s="162">
        <v>15634.125938992043</v>
      </c>
      <c r="E7" s="162">
        <v>30094.223693444488</v>
      </c>
      <c r="F7" s="162">
        <v>6869.0693177188323</v>
      </c>
      <c r="G7" s="162">
        <v>20607.2079531565</v>
      </c>
      <c r="H7" s="162">
        <v>27476.277270875329</v>
      </c>
      <c r="I7" s="162">
        <v>27119.651264448657</v>
      </c>
      <c r="J7" s="162">
        <v>34139.580482682839</v>
      </c>
      <c r="K7" s="162">
        <v>44502.346113406587</v>
      </c>
      <c r="L7" s="163">
        <f t="shared" si="0"/>
        <v>163332.07882485789</v>
      </c>
      <c r="N7" s="164" t="s">
        <v>16</v>
      </c>
      <c r="O7" s="161" t="s">
        <v>17</v>
      </c>
      <c r="P7" s="162">
        <v>14917.909839928918</v>
      </c>
      <c r="Q7" s="162">
        <v>16091.93802446852</v>
      </c>
      <c r="R7" s="162">
        <v>31009.847864397438</v>
      </c>
      <c r="S7" s="162">
        <v>7198.4438878546807</v>
      </c>
      <c r="T7" s="162">
        <v>21595.33166356404</v>
      </c>
      <c r="U7" s="162">
        <v>28793.775551418723</v>
      </c>
      <c r="V7" s="162">
        <v>29062.668279031124</v>
      </c>
      <c r="W7" s="162">
        <v>36312.015105617531</v>
      </c>
      <c r="X7" s="162">
        <v>32835.076974290088</v>
      </c>
      <c r="Y7" s="163">
        <v>158013.38377475488</v>
      </c>
      <c r="AA7" s="164" t="s">
        <v>16</v>
      </c>
      <c r="AB7" s="161" t="s">
        <v>17</v>
      </c>
      <c r="AC7" s="162">
        <f>(P7+P8)-C7</f>
        <v>584.81208547647293</v>
      </c>
      <c r="AD7" s="162">
        <f t="shared" ref="AD7:AL7" si="2">(Q7+Q8)-D7</f>
        <v>584.81208547647657</v>
      </c>
      <c r="AE7" s="162">
        <f t="shared" si="2"/>
        <v>1169.6241709529495</v>
      </c>
      <c r="AF7" s="162">
        <f t="shared" si="2"/>
        <v>464.87457013584844</v>
      </c>
      <c r="AG7" s="162">
        <f t="shared" si="2"/>
        <v>1123.6237104075408</v>
      </c>
      <c r="AH7" s="162">
        <f t="shared" si="2"/>
        <v>1588.4982805433938</v>
      </c>
      <c r="AI7" s="162">
        <f t="shared" si="2"/>
        <v>2290.0170145824668</v>
      </c>
      <c r="AJ7" s="162">
        <f t="shared" si="2"/>
        <v>2765.434622934692</v>
      </c>
      <c r="AK7" s="162">
        <f t="shared" si="2"/>
        <v>4284.730860883501</v>
      </c>
      <c r="AL7" s="162">
        <f t="shared" si="2"/>
        <v>12098.304949896992</v>
      </c>
      <c r="AM7" t="s">
        <v>817</v>
      </c>
    </row>
    <row r="8" spans="1:39" x14ac:dyDescent="0.45">
      <c r="A8" s="166"/>
      <c r="B8" s="167"/>
      <c r="C8" s="162"/>
      <c r="D8" s="162"/>
      <c r="E8" s="162"/>
      <c r="F8" s="162"/>
      <c r="G8" s="162"/>
      <c r="H8" s="162"/>
      <c r="I8" s="162"/>
      <c r="J8" s="162"/>
      <c r="K8" s="162"/>
      <c r="L8" s="163"/>
      <c r="N8" s="189" t="s">
        <v>18</v>
      </c>
      <c r="O8" s="190" t="s">
        <v>19</v>
      </c>
      <c r="P8" s="191">
        <v>127</v>
      </c>
      <c r="Q8" s="191">
        <v>127</v>
      </c>
      <c r="R8" s="191">
        <v>254</v>
      </c>
      <c r="S8" s="191">
        <v>135.5</v>
      </c>
      <c r="T8" s="191">
        <v>135.5</v>
      </c>
      <c r="U8" s="191">
        <v>271</v>
      </c>
      <c r="V8" s="191">
        <v>347</v>
      </c>
      <c r="W8" s="191">
        <v>593</v>
      </c>
      <c r="X8" s="191">
        <v>15952</v>
      </c>
      <c r="Y8" s="192">
        <v>17417</v>
      </c>
      <c r="AA8" s="189" t="s">
        <v>18</v>
      </c>
      <c r="AB8" s="190" t="s">
        <v>19</v>
      </c>
      <c r="AC8" s="162"/>
      <c r="AD8" s="162"/>
      <c r="AE8" s="162"/>
      <c r="AF8" s="162"/>
      <c r="AG8" s="162"/>
      <c r="AH8" s="162"/>
      <c r="AI8" s="162"/>
      <c r="AJ8" s="162"/>
      <c r="AK8" s="162"/>
      <c r="AL8" s="162"/>
    </row>
    <row r="9" spans="1:39" x14ac:dyDescent="0.45">
      <c r="A9" s="166" t="s">
        <v>20</v>
      </c>
      <c r="B9" s="167">
        <v>13</v>
      </c>
      <c r="C9" s="162">
        <v>6608.8444645699146</v>
      </c>
      <c r="D9" s="162">
        <v>18335.642803334602</v>
      </c>
      <c r="E9" s="162">
        <v>24944.487267904515</v>
      </c>
      <c r="F9" s="162">
        <v>4894.7834509018576</v>
      </c>
      <c r="G9" s="162">
        <v>14684.350352705575</v>
      </c>
      <c r="H9" s="162">
        <v>19579.13380360743</v>
      </c>
      <c r="I9" s="162">
        <v>21687.08673787041</v>
      </c>
      <c r="J9" s="162">
        <v>21613.208788647215</v>
      </c>
      <c r="K9" s="162">
        <v>21897.764714020461</v>
      </c>
      <c r="L9" s="163">
        <f t="shared" si="0"/>
        <v>109721.68131205003</v>
      </c>
      <c r="N9" s="164" t="s">
        <v>20</v>
      </c>
      <c r="O9" s="161">
        <v>13</v>
      </c>
      <c r="P9" s="162">
        <v>7251.6222995351727</v>
      </c>
      <c r="Q9" s="162">
        <v>18978.420638299856</v>
      </c>
      <c r="R9" s="162">
        <v>26230.042937835031</v>
      </c>
      <c r="S9" s="162">
        <v>5054.8490947933833</v>
      </c>
      <c r="T9" s="162">
        <v>15164.547284380151</v>
      </c>
      <c r="U9" s="162">
        <v>20219.396379173533</v>
      </c>
      <c r="V9" s="162">
        <v>22589.389609232032</v>
      </c>
      <c r="W9" s="162">
        <v>22874.168074872385</v>
      </c>
      <c r="X9" s="162">
        <v>22731.243886461481</v>
      </c>
      <c r="Y9" s="163">
        <v>114644.24088757447</v>
      </c>
      <c r="AA9" s="164" t="s">
        <v>20</v>
      </c>
      <c r="AB9" s="161">
        <v>13</v>
      </c>
      <c r="AC9" s="162">
        <f t="shared" ref="AC9:AC15" si="3">P9-C9</f>
        <v>642.77783496525808</v>
      </c>
      <c r="AD9" s="162">
        <f t="shared" si="1"/>
        <v>642.77783496525444</v>
      </c>
      <c r="AE9" s="162">
        <f t="shared" si="1"/>
        <v>1285.5556699305162</v>
      </c>
      <c r="AF9" s="162">
        <f t="shared" si="1"/>
        <v>160.06564389152572</v>
      </c>
      <c r="AG9" s="162">
        <f t="shared" si="1"/>
        <v>480.19693167457626</v>
      </c>
      <c r="AH9" s="162">
        <f t="shared" si="1"/>
        <v>640.2625755661029</v>
      </c>
      <c r="AI9" s="162">
        <f t="shared" si="1"/>
        <v>902.30287136162224</v>
      </c>
      <c r="AJ9" s="162">
        <f t="shared" si="1"/>
        <v>1260.9592862251702</v>
      </c>
      <c r="AK9" s="162">
        <f t="shared" si="1"/>
        <v>833.47917244102064</v>
      </c>
      <c r="AL9" s="162">
        <f t="shared" si="1"/>
        <v>4922.5595755244431</v>
      </c>
      <c r="AM9" t="s">
        <v>816</v>
      </c>
    </row>
    <row r="10" spans="1:39" x14ac:dyDescent="0.45">
      <c r="A10" s="166" t="s">
        <v>21</v>
      </c>
      <c r="B10" s="167">
        <v>14</v>
      </c>
      <c r="C10" s="162">
        <v>6280.1893637741578</v>
      </c>
      <c r="D10" s="162">
        <v>6280.1893637741578</v>
      </c>
      <c r="E10" s="162">
        <v>12560.378727548316</v>
      </c>
      <c r="F10" s="162">
        <v>6521.721473633952</v>
      </c>
      <c r="G10" s="162">
        <v>6521.721473633952</v>
      </c>
      <c r="H10" s="162">
        <v>13043.442947267904</v>
      </c>
      <c r="I10" s="162">
        <v>13543.43858608564</v>
      </c>
      <c r="J10" s="162">
        <v>14213.889381776433</v>
      </c>
      <c r="K10" s="162">
        <v>14918.680307101176</v>
      </c>
      <c r="L10" s="163">
        <f t="shared" si="0"/>
        <v>68279.829949779465</v>
      </c>
      <c r="N10" s="164" t="s">
        <v>21</v>
      </c>
      <c r="O10" s="161">
        <v>14</v>
      </c>
      <c r="P10" s="162">
        <v>6344.2434207785927</v>
      </c>
      <c r="Q10" s="162">
        <v>6344.2434207785927</v>
      </c>
      <c r="R10" s="162">
        <v>12688.486841557185</v>
      </c>
      <c r="S10" s="162">
        <v>6650.5483487865968</v>
      </c>
      <c r="T10" s="162">
        <v>6650.5483487865968</v>
      </c>
      <c r="U10" s="162">
        <v>13301.096697573194</v>
      </c>
      <c r="V10" s="162">
        <v>13766.314832412228</v>
      </c>
      <c r="W10" s="162">
        <v>14426.008394636732</v>
      </c>
      <c r="X10" s="162">
        <v>15155.940810405888</v>
      </c>
      <c r="Y10" s="163">
        <v>69337.84757658522</v>
      </c>
      <c r="AA10" s="164" t="s">
        <v>21</v>
      </c>
      <c r="AB10" s="161">
        <v>14</v>
      </c>
      <c r="AC10" s="162">
        <f t="shared" si="3"/>
        <v>64.054057004434981</v>
      </c>
      <c r="AD10" s="162">
        <f t="shared" si="1"/>
        <v>64.054057004434981</v>
      </c>
      <c r="AE10" s="162">
        <f t="shared" si="1"/>
        <v>128.10811400886996</v>
      </c>
      <c r="AF10" s="162">
        <f t="shared" si="1"/>
        <v>128.82687515264479</v>
      </c>
      <c r="AG10" s="162">
        <f t="shared" si="1"/>
        <v>128.82687515264479</v>
      </c>
      <c r="AH10" s="162">
        <f t="shared" si="1"/>
        <v>257.65375030528958</v>
      </c>
      <c r="AI10" s="162">
        <f t="shared" si="1"/>
        <v>222.87624632658844</v>
      </c>
      <c r="AJ10" s="162">
        <f t="shared" si="1"/>
        <v>212.11901286029934</v>
      </c>
      <c r="AK10" s="162">
        <f t="shared" si="1"/>
        <v>237.26050330471116</v>
      </c>
      <c r="AL10" s="162">
        <f t="shared" si="1"/>
        <v>1058.0176268057548</v>
      </c>
      <c r="AM10" t="s">
        <v>816</v>
      </c>
    </row>
    <row r="11" spans="1:39" x14ac:dyDescent="0.45">
      <c r="A11" s="166" t="s">
        <v>22</v>
      </c>
      <c r="B11" s="167">
        <v>15</v>
      </c>
      <c r="C11" s="162">
        <v>23018.886131110274</v>
      </c>
      <c r="D11" s="162">
        <v>29145.5197044335</v>
      </c>
      <c r="E11" s="162">
        <v>52164.405835543774</v>
      </c>
      <c r="F11" s="162">
        <v>20788.7467066313</v>
      </c>
      <c r="G11" s="162">
        <v>35397.055203183023</v>
      </c>
      <c r="H11" s="162">
        <v>56185.801909814327</v>
      </c>
      <c r="I11" s="162">
        <v>57198.355589238359</v>
      </c>
      <c r="J11" s="162">
        <v>56494.008052292542</v>
      </c>
      <c r="K11" s="162">
        <v>56891.72040545661</v>
      </c>
      <c r="L11" s="163">
        <f t="shared" si="0"/>
        <v>278934.29179234558</v>
      </c>
      <c r="N11" s="164" t="s">
        <v>22</v>
      </c>
      <c r="O11" s="161">
        <v>15</v>
      </c>
      <c r="P11" s="162">
        <v>23159.676334424119</v>
      </c>
      <c r="Q11" s="162">
        <v>29287.355014924091</v>
      </c>
      <c r="R11" s="162">
        <v>52447.03134934821</v>
      </c>
      <c r="S11" s="162">
        <v>20839.311660398744</v>
      </c>
      <c r="T11" s="162">
        <v>35483.152286624892</v>
      </c>
      <c r="U11" s="162">
        <v>56322.463947023636</v>
      </c>
      <c r="V11" s="162">
        <v>57449.406067662305</v>
      </c>
      <c r="W11" s="162">
        <v>56759.100463219853</v>
      </c>
      <c r="X11" s="162">
        <v>57213.156576861402</v>
      </c>
      <c r="Y11" s="163">
        <v>280191.15840411541</v>
      </c>
      <c r="AA11" s="164" t="s">
        <v>22</v>
      </c>
      <c r="AB11" s="161">
        <v>15</v>
      </c>
      <c r="AC11" s="162">
        <f t="shared" si="3"/>
        <v>140.79020331384527</v>
      </c>
      <c r="AD11" s="162">
        <f t="shared" si="1"/>
        <v>141.83531049059093</v>
      </c>
      <c r="AE11" s="162">
        <f t="shared" si="1"/>
        <v>282.6255138044362</v>
      </c>
      <c r="AF11" s="162">
        <f t="shared" si="1"/>
        <v>50.564953767443512</v>
      </c>
      <c r="AG11" s="162">
        <f t="shared" si="1"/>
        <v>86.097083441869472</v>
      </c>
      <c r="AH11" s="162">
        <f t="shared" si="1"/>
        <v>136.66203720930935</v>
      </c>
      <c r="AI11" s="162">
        <f t="shared" si="1"/>
        <v>251.05047842394561</v>
      </c>
      <c r="AJ11" s="162">
        <f t="shared" si="1"/>
        <v>265.09241092731099</v>
      </c>
      <c r="AK11" s="162">
        <f t="shared" si="1"/>
        <v>321.43617140479182</v>
      </c>
      <c r="AL11" s="162">
        <f t="shared" si="1"/>
        <v>1256.8666117698303</v>
      </c>
      <c r="AM11" t="s">
        <v>816</v>
      </c>
    </row>
    <row r="12" spans="1:39" x14ac:dyDescent="0.45">
      <c r="A12" s="166" t="s">
        <v>23</v>
      </c>
      <c r="B12" s="167">
        <v>16</v>
      </c>
      <c r="C12" s="162">
        <v>8820.0336205001895</v>
      </c>
      <c r="D12" s="162">
        <v>8820.0336205001895</v>
      </c>
      <c r="E12" s="162">
        <v>17640.067241000379</v>
      </c>
      <c r="F12" s="162">
        <v>8221.6790889023869</v>
      </c>
      <c r="G12" s="162">
        <v>8221.6790889023869</v>
      </c>
      <c r="H12" s="162">
        <v>16443.358177804774</v>
      </c>
      <c r="I12" s="162">
        <v>16255.248462899433</v>
      </c>
      <c r="J12" s="162">
        <v>16564.114579578098</v>
      </c>
      <c r="K12" s="162">
        <v>16878.869358668206</v>
      </c>
      <c r="L12" s="163">
        <f t="shared" si="0"/>
        <v>83781.657819950895</v>
      </c>
      <c r="N12" s="164" t="s">
        <v>23</v>
      </c>
      <c r="O12" s="161">
        <v>16</v>
      </c>
      <c r="P12" s="162">
        <v>8820.0336205001895</v>
      </c>
      <c r="Q12" s="162">
        <v>8820.0336205001895</v>
      </c>
      <c r="R12" s="162">
        <v>17640.067241000379</v>
      </c>
      <c r="S12" s="162">
        <v>8221.6790889023869</v>
      </c>
      <c r="T12" s="162">
        <v>8221.6790889023869</v>
      </c>
      <c r="U12" s="162">
        <v>16443.358177804774</v>
      </c>
      <c r="V12" s="162">
        <v>16255.248462899433</v>
      </c>
      <c r="W12" s="162">
        <v>16564.114579578098</v>
      </c>
      <c r="X12" s="162">
        <v>16878.869358668206</v>
      </c>
      <c r="Y12" s="163">
        <v>83781.657819950895</v>
      </c>
      <c r="AA12" s="164" t="s">
        <v>23</v>
      </c>
      <c r="AB12" s="161">
        <v>16</v>
      </c>
      <c r="AC12" s="162">
        <f t="shared" si="3"/>
        <v>0</v>
      </c>
      <c r="AD12" s="162">
        <f t="shared" si="1"/>
        <v>0</v>
      </c>
      <c r="AE12" s="162">
        <f t="shared" si="1"/>
        <v>0</v>
      </c>
      <c r="AF12" s="162">
        <f t="shared" si="1"/>
        <v>0</v>
      </c>
      <c r="AG12" s="162">
        <f t="shared" si="1"/>
        <v>0</v>
      </c>
      <c r="AH12" s="162">
        <f t="shared" si="1"/>
        <v>0</v>
      </c>
      <c r="AI12" s="162">
        <f t="shared" si="1"/>
        <v>0</v>
      </c>
      <c r="AJ12" s="162">
        <f t="shared" si="1"/>
        <v>0</v>
      </c>
      <c r="AK12" s="162">
        <f t="shared" si="1"/>
        <v>0</v>
      </c>
      <c r="AL12" s="162">
        <f t="shared" si="1"/>
        <v>0</v>
      </c>
    </row>
    <row r="13" spans="1:39" x14ac:dyDescent="0.45">
      <c r="A13" s="166" t="s">
        <v>24</v>
      </c>
      <c r="B13" s="167">
        <v>17</v>
      </c>
      <c r="C13" s="162">
        <v>1661.0443789314138</v>
      </c>
      <c r="D13" s="162">
        <v>1107.3629192876092</v>
      </c>
      <c r="E13" s="162">
        <v>2768.4072982190228</v>
      </c>
      <c r="F13" s="162">
        <v>1413.2714132625995</v>
      </c>
      <c r="G13" s="162">
        <v>1413.2714132625995</v>
      </c>
      <c r="H13" s="162">
        <v>2826.542826525199</v>
      </c>
      <c r="I13" s="162">
        <v>2885.9083025388409</v>
      </c>
      <c r="J13" s="162">
        <v>2940.7434711633196</v>
      </c>
      <c r="K13" s="162">
        <v>2996.6240953391439</v>
      </c>
      <c r="L13" s="163">
        <f t="shared" si="0"/>
        <v>14418.225993785527</v>
      </c>
      <c r="N13" s="164" t="s">
        <v>24</v>
      </c>
      <c r="O13" s="161">
        <v>17</v>
      </c>
      <c r="P13" s="162">
        <v>1661.0443789314138</v>
      </c>
      <c r="Q13" s="162">
        <v>1107.3629192876092</v>
      </c>
      <c r="R13" s="162">
        <v>2768.4072982190228</v>
      </c>
      <c r="S13" s="162">
        <v>1413.2714132625995</v>
      </c>
      <c r="T13" s="162">
        <v>1413.2714132625995</v>
      </c>
      <c r="U13" s="162">
        <v>2826.542826525199</v>
      </c>
      <c r="V13" s="162">
        <v>2885.9083025388409</v>
      </c>
      <c r="W13" s="162">
        <v>2940.7434711633196</v>
      </c>
      <c r="X13" s="162">
        <v>2996.6240953391439</v>
      </c>
      <c r="Y13" s="163">
        <v>14418.225993785527</v>
      </c>
      <c r="AA13" s="164" t="s">
        <v>24</v>
      </c>
      <c r="AB13" s="161">
        <v>17</v>
      </c>
      <c r="AC13" s="162">
        <f t="shared" si="3"/>
        <v>0</v>
      </c>
      <c r="AD13" s="162">
        <f t="shared" si="1"/>
        <v>0</v>
      </c>
      <c r="AE13" s="162">
        <f t="shared" si="1"/>
        <v>0</v>
      </c>
      <c r="AF13" s="162">
        <f t="shared" si="1"/>
        <v>0</v>
      </c>
      <c r="AG13" s="162">
        <f t="shared" si="1"/>
        <v>0</v>
      </c>
      <c r="AH13" s="162">
        <f t="shared" si="1"/>
        <v>0</v>
      </c>
      <c r="AI13" s="162">
        <f t="shared" si="1"/>
        <v>0</v>
      </c>
      <c r="AJ13" s="162">
        <f t="shared" si="1"/>
        <v>0</v>
      </c>
      <c r="AK13" s="162">
        <f t="shared" si="1"/>
        <v>0</v>
      </c>
      <c r="AL13" s="162">
        <f t="shared" si="1"/>
        <v>0</v>
      </c>
    </row>
    <row r="14" spans="1:39" x14ac:dyDescent="0.45">
      <c r="A14" s="166" t="s">
        <v>25</v>
      </c>
      <c r="B14" s="167">
        <v>19</v>
      </c>
      <c r="C14" s="162">
        <v>836.19439181508153</v>
      </c>
      <c r="D14" s="162">
        <v>836.19439181508153</v>
      </c>
      <c r="E14" s="162">
        <v>1672.3887836301631</v>
      </c>
      <c r="F14" s="162">
        <v>853.75416445623341</v>
      </c>
      <c r="G14" s="162">
        <v>853.75416445623341</v>
      </c>
      <c r="H14" s="162">
        <v>1707.5083289124668</v>
      </c>
      <c r="I14" s="162">
        <v>1743.3708829101936</v>
      </c>
      <c r="J14" s="162">
        <v>1776.4966881394469</v>
      </c>
      <c r="K14" s="162">
        <v>1810.2540507768094</v>
      </c>
      <c r="L14" s="163">
        <f t="shared" si="0"/>
        <v>8710.0187343690795</v>
      </c>
      <c r="N14" s="164" t="s">
        <v>25</v>
      </c>
      <c r="O14" s="161">
        <v>19</v>
      </c>
      <c r="P14" s="162">
        <v>841.30879994773363</v>
      </c>
      <c r="Q14" s="162">
        <v>840.26369277098604</v>
      </c>
      <c r="R14" s="162">
        <v>1681.5724927187198</v>
      </c>
      <c r="S14" s="162">
        <v>855.83077063474445</v>
      </c>
      <c r="T14" s="162">
        <v>855.83077063474445</v>
      </c>
      <c r="U14" s="162">
        <v>1711.6615412694889</v>
      </c>
      <c r="V14" s="162">
        <v>1751.022747893307</v>
      </c>
      <c r="W14" s="162">
        <v>1784.8327189203987</v>
      </c>
      <c r="X14" s="162">
        <v>1820.4819209696032</v>
      </c>
      <c r="Y14" s="163">
        <v>8749.5714217715176</v>
      </c>
      <c r="AA14" s="164" t="s">
        <v>25</v>
      </c>
      <c r="AB14" s="161">
        <v>19</v>
      </c>
      <c r="AC14" s="162">
        <f t="shared" si="3"/>
        <v>5.1144081326521018</v>
      </c>
      <c r="AD14" s="162">
        <f t="shared" si="1"/>
        <v>4.0693009559045095</v>
      </c>
      <c r="AE14" s="162">
        <f t="shared" si="1"/>
        <v>9.183709088556725</v>
      </c>
      <c r="AF14" s="162">
        <f t="shared" si="1"/>
        <v>2.0766061785110423</v>
      </c>
      <c r="AG14" s="162">
        <f t="shared" si="1"/>
        <v>2.0766061785110423</v>
      </c>
      <c r="AH14" s="162">
        <f t="shared" si="1"/>
        <v>4.1532123570220847</v>
      </c>
      <c r="AI14" s="162">
        <f t="shared" si="1"/>
        <v>7.6518649831134553</v>
      </c>
      <c r="AJ14" s="162">
        <f t="shared" si="1"/>
        <v>8.3360307809518872</v>
      </c>
      <c r="AK14" s="162">
        <f t="shared" si="1"/>
        <v>10.227870192793716</v>
      </c>
      <c r="AL14" s="162">
        <f t="shared" si="1"/>
        <v>39.552687402438096</v>
      </c>
    </row>
    <row r="15" spans="1:39" x14ac:dyDescent="0.45">
      <c r="A15" s="166" t="s">
        <v>57</v>
      </c>
      <c r="B15" s="167"/>
      <c r="C15" s="184">
        <f>C6+C7+C9+C10+C11+C12+C13+C14</f>
        <v>63281.940351458892</v>
      </c>
      <c r="D15" s="184">
        <f t="shared" ref="D15:L15" si="4">D6+D7+D9+D10+D11+D12+D13+D14</f>
        <v>82811.964535998501</v>
      </c>
      <c r="E15" s="184">
        <f t="shared" si="4"/>
        <v>146093.90488745738</v>
      </c>
      <c r="F15" s="184">
        <f t="shared" si="4"/>
        <v>51122.407074393093</v>
      </c>
      <c r="G15" s="184">
        <f t="shared" si="4"/>
        <v>92377.184025958079</v>
      </c>
      <c r="H15" s="184">
        <f t="shared" si="4"/>
        <v>143499.59110035119</v>
      </c>
      <c r="I15" s="184">
        <f t="shared" si="4"/>
        <v>145429.51383129659</v>
      </c>
      <c r="J15" s="184">
        <f t="shared" si="4"/>
        <v>151189.57571483694</v>
      </c>
      <c r="K15" s="184">
        <f t="shared" si="4"/>
        <v>165250.5784005856</v>
      </c>
      <c r="L15" s="184">
        <f t="shared" si="4"/>
        <v>751463.16393452755</v>
      </c>
      <c r="N15" s="166" t="s">
        <v>57</v>
      </c>
      <c r="O15" s="167"/>
      <c r="P15" s="168">
        <f>SUM(P6:P14)</f>
        <v>64778.418802139524</v>
      </c>
      <c r="Q15" s="168">
        <f t="shared" ref="Q15:Y15" si="5">SUM(Q6:Q14)</f>
        <v>84308.442986679118</v>
      </c>
      <c r="R15" s="168">
        <f t="shared" si="5"/>
        <v>149086.86178881864</v>
      </c>
      <c r="S15" s="168">
        <f t="shared" si="5"/>
        <v>51973.708760961636</v>
      </c>
      <c r="T15" s="168">
        <f t="shared" si="5"/>
        <v>94332.684345140893</v>
      </c>
      <c r="U15" s="168">
        <f t="shared" si="5"/>
        <v>146306.39310610251</v>
      </c>
      <c r="V15" s="168">
        <f t="shared" si="5"/>
        <v>149284.91801373471</v>
      </c>
      <c r="W15" s="168">
        <f t="shared" si="5"/>
        <v>155787.25312629988</v>
      </c>
      <c r="X15" s="168">
        <f t="shared" si="5"/>
        <v>171143.14232140058</v>
      </c>
      <c r="Y15" s="168">
        <f t="shared" si="5"/>
        <v>771608.56835635635</v>
      </c>
      <c r="AA15" s="166" t="s">
        <v>57</v>
      </c>
      <c r="AB15" s="167"/>
      <c r="AC15" s="184">
        <f t="shared" si="3"/>
        <v>1496.4784506806318</v>
      </c>
      <c r="AD15" s="184">
        <f t="shared" si="1"/>
        <v>1496.4784506806172</v>
      </c>
      <c r="AE15" s="184">
        <f t="shared" si="1"/>
        <v>2992.9569013612636</v>
      </c>
      <c r="AF15" s="184">
        <f t="shared" si="1"/>
        <v>851.30168656854221</v>
      </c>
      <c r="AG15" s="184">
        <f t="shared" si="1"/>
        <v>1955.5003191828146</v>
      </c>
      <c r="AH15" s="184">
        <f t="shared" si="1"/>
        <v>2806.8020057513204</v>
      </c>
      <c r="AI15" s="184">
        <f t="shared" si="1"/>
        <v>3855.4041824381275</v>
      </c>
      <c r="AJ15" s="184">
        <f t="shared" si="1"/>
        <v>4597.677411462937</v>
      </c>
      <c r="AK15" s="184">
        <f t="shared" si="1"/>
        <v>5892.5639208149805</v>
      </c>
      <c r="AL15" s="184">
        <f t="shared" si="1"/>
        <v>20145.404421828804</v>
      </c>
    </row>
    <row r="16" spans="1:39" x14ac:dyDescent="0.45">
      <c r="A16" s="169"/>
      <c r="B16" s="167"/>
      <c r="C16" s="193"/>
      <c r="D16" s="193"/>
      <c r="E16" s="194">
        <v>86879</v>
      </c>
      <c r="F16" s="194"/>
      <c r="G16" s="194"/>
      <c r="H16" s="194">
        <v>84347</v>
      </c>
      <c r="I16" s="195"/>
      <c r="J16" s="195"/>
      <c r="K16" s="193"/>
      <c r="L16" s="193"/>
      <c r="N16" s="169"/>
      <c r="O16" s="167"/>
      <c r="P16" s="170"/>
      <c r="Q16" s="170"/>
      <c r="R16" s="171">
        <v>86879</v>
      </c>
      <c r="S16" s="171"/>
      <c r="T16" s="171"/>
      <c r="U16" s="171">
        <v>84347</v>
      </c>
      <c r="V16" s="172"/>
      <c r="W16" s="172"/>
      <c r="X16" s="170"/>
      <c r="Y16" s="170"/>
      <c r="AA16" s="169"/>
      <c r="AB16" s="167"/>
      <c r="AC16" s="170"/>
      <c r="AD16" s="170"/>
      <c r="AE16" s="171">
        <v>86879</v>
      </c>
      <c r="AF16" s="171"/>
      <c r="AG16" s="171"/>
      <c r="AH16" s="171">
        <v>84347</v>
      </c>
      <c r="AI16" s="172"/>
      <c r="AJ16" s="172"/>
      <c r="AK16" s="170"/>
      <c r="AL16" s="170"/>
    </row>
    <row r="17" spans="1:39" x14ac:dyDescent="0.45">
      <c r="A17" s="173" t="s">
        <v>27</v>
      </c>
      <c r="B17" s="167"/>
      <c r="C17" s="193"/>
      <c r="D17" s="193"/>
      <c r="E17" s="194">
        <v>63936.166913982568</v>
      </c>
      <c r="F17" s="194"/>
      <c r="G17" s="194"/>
      <c r="H17" s="194">
        <v>66717.072768594167</v>
      </c>
      <c r="I17" s="195"/>
      <c r="J17" s="196"/>
      <c r="K17" s="197"/>
      <c r="L17" s="197"/>
      <c r="N17" s="173" t="s">
        <v>27</v>
      </c>
      <c r="O17" s="167"/>
      <c r="P17" s="170"/>
      <c r="Q17" s="170"/>
      <c r="R17" s="171">
        <v>61953.861788818642</v>
      </c>
      <c r="S17" s="171"/>
      <c r="T17" s="171"/>
      <c r="U17" s="171">
        <v>61688.393106102507</v>
      </c>
      <c r="V17" s="172"/>
      <c r="W17" s="174"/>
      <c r="X17" s="175"/>
      <c r="Y17" s="175"/>
      <c r="AA17" s="173" t="s">
        <v>27</v>
      </c>
      <c r="AB17" s="167"/>
      <c r="AC17" s="170"/>
      <c r="AD17" s="170"/>
      <c r="AE17" s="171">
        <v>61953.861788818642</v>
      </c>
      <c r="AF17" s="171"/>
      <c r="AG17" s="171"/>
      <c r="AH17" s="171">
        <v>61688.393106102507</v>
      </c>
      <c r="AI17" s="172"/>
      <c r="AJ17" s="174"/>
      <c r="AK17" s="175"/>
      <c r="AL17" s="175"/>
    </row>
    <row r="18" spans="1:39" x14ac:dyDescent="0.45">
      <c r="A18" s="166" t="s">
        <v>28</v>
      </c>
      <c r="B18" s="167">
        <v>21</v>
      </c>
      <c r="C18" s="162">
        <v>0</v>
      </c>
      <c r="D18" s="162">
        <v>0</v>
      </c>
      <c r="E18" s="162">
        <v>0</v>
      </c>
      <c r="F18" s="162">
        <v>0</v>
      </c>
      <c r="G18" s="162">
        <v>0</v>
      </c>
      <c r="H18" s="162">
        <v>0</v>
      </c>
      <c r="I18" s="162">
        <v>0</v>
      </c>
      <c r="J18" s="162">
        <v>0</v>
      </c>
      <c r="K18" s="162">
        <v>0</v>
      </c>
      <c r="L18" s="163">
        <v>0</v>
      </c>
      <c r="N18" s="166" t="s">
        <v>28</v>
      </c>
      <c r="O18" s="167">
        <v>21</v>
      </c>
      <c r="P18" s="176">
        <v>0</v>
      </c>
      <c r="Q18" s="176">
        <v>0</v>
      </c>
      <c r="R18" s="176">
        <v>0</v>
      </c>
      <c r="S18" s="176">
        <v>0</v>
      </c>
      <c r="T18" s="176">
        <v>0</v>
      </c>
      <c r="U18" s="176">
        <v>0</v>
      </c>
      <c r="V18" s="176">
        <v>0</v>
      </c>
      <c r="W18" s="176">
        <v>0</v>
      </c>
      <c r="X18" s="176">
        <v>0</v>
      </c>
      <c r="Y18" s="177">
        <v>0</v>
      </c>
      <c r="AA18" s="166" t="s">
        <v>28</v>
      </c>
      <c r="AB18" s="167">
        <v>21</v>
      </c>
      <c r="AC18" s="176">
        <f>P18-C18</f>
        <v>0</v>
      </c>
      <c r="AD18" s="176">
        <f t="shared" ref="AD18:AL24" si="6">Q18-D18</f>
        <v>0</v>
      </c>
      <c r="AE18" s="176">
        <f t="shared" si="6"/>
        <v>0</v>
      </c>
      <c r="AF18" s="176">
        <f t="shared" si="6"/>
        <v>0</v>
      </c>
      <c r="AG18" s="176">
        <f t="shared" si="6"/>
        <v>0</v>
      </c>
      <c r="AH18" s="176">
        <f t="shared" si="6"/>
        <v>0</v>
      </c>
      <c r="AI18" s="176">
        <f t="shared" si="6"/>
        <v>0</v>
      </c>
      <c r="AJ18" s="176">
        <f t="shared" si="6"/>
        <v>0</v>
      </c>
      <c r="AK18" s="176">
        <f t="shared" si="6"/>
        <v>0</v>
      </c>
      <c r="AL18" s="176">
        <f t="shared" si="6"/>
        <v>0</v>
      </c>
    </row>
    <row r="19" spans="1:39" x14ac:dyDescent="0.45">
      <c r="A19" s="166" t="s">
        <v>16</v>
      </c>
      <c r="B19" s="167">
        <v>22</v>
      </c>
      <c r="C19" s="162">
        <v>1336.1710875331569</v>
      </c>
      <c r="D19" s="162">
        <v>2819.2135278514593</v>
      </c>
      <c r="E19" s="162">
        <v>4155.3846153846162</v>
      </c>
      <c r="F19" s="162">
        <v>2849.1563395225467</v>
      </c>
      <c r="G19" s="162">
        <v>3545.1175066312999</v>
      </c>
      <c r="H19" s="162">
        <v>6394.2738461538465</v>
      </c>
      <c r="I19" s="162">
        <v>6577.6508525956806</v>
      </c>
      <c r="J19" s="162">
        <v>4289.0327017809777</v>
      </c>
      <c r="K19" s="162">
        <v>5497.2341492989772</v>
      </c>
      <c r="L19" s="163">
        <f t="shared" ref="L19:L23" si="7">E19+H19+I19+J19+K19</f>
        <v>26913.576165214097</v>
      </c>
      <c r="N19" s="164" t="s">
        <v>16</v>
      </c>
      <c r="O19" s="161">
        <v>22</v>
      </c>
      <c r="P19" s="162">
        <v>1378.5815009921862</v>
      </c>
      <c r="Q19" s="162">
        <v>2861.623941310489</v>
      </c>
      <c r="R19" s="162">
        <v>4240.2054423026757</v>
      </c>
      <c r="S19" s="162">
        <v>2975.4475936863914</v>
      </c>
      <c r="T19" s="162">
        <v>3671.4087607951446</v>
      </c>
      <c r="U19" s="162">
        <v>6646.856354481537</v>
      </c>
      <c r="V19" s="162">
        <v>6817.9423327662444</v>
      </c>
      <c r="W19" s="162">
        <v>4493.3499438668514</v>
      </c>
      <c r="X19" s="162">
        <v>5671.7030756243757</v>
      </c>
      <c r="Y19" s="163">
        <v>27870.057149041684</v>
      </c>
      <c r="AA19" s="164" t="s">
        <v>16</v>
      </c>
      <c r="AB19" s="161">
        <v>22</v>
      </c>
      <c r="AC19" s="176">
        <f t="shared" ref="AC19:AC24" si="8">P19-C19</f>
        <v>42.410413459029314</v>
      </c>
      <c r="AD19" s="176">
        <f t="shared" si="6"/>
        <v>42.410413459029769</v>
      </c>
      <c r="AE19" s="176">
        <f t="shared" si="6"/>
        <v>84.820826918059538</v>
      </c>
      <c r="AF19" s="176">
        <f t="shared" si="6"/>
        <v>126.29125416384477</v>
      </c>
      <c r="AG19" s="176">
        <f t="shared" si="6"/>
        <v>126.29125416384477</v>
      </c>
      <c r="AH19" s="176">
        <f t="shared" si="6"/>
        <v>252.58250832769045</v>
      </c>
      <c r="AI19" s="176">
        <f t="shared" si="6"/>
        <v>240.29148017056377</v>
      </c>
      <c r="AJ19" s="176">
        <f t="shared" si="6"/>
        <v>204.31724208587366</v>
      </c>
      <c r="AK19" s="176">
        <f t="shared" si="6"/>
        <v>174.46892632539857</v>
      </c>
      <c r="AL19" s="176">
        <f t="shared" si="6"/>
        <v>956.4809838275869</v>
      </c>
      <c r="AM19" t="s">
        <v>816</v>
      </c>
    </row>
    <row r="20" spans="1:39" x14ac:dyDescent="0.45">
      <c r="A20" s="166" t="s">
        <v>29</v>
      </c>
      <c r="B20" s="167">
        <v>23</v>
      </c>
      <c r="C20" s="162">
        <v>816.23626373626394</v>
      </c>
      <c r="D20" s="162">
        <v>2469.1786661614251</v>
      </c>
      <c r="E20" s="162">
        <v>3285.414929897689</v>
      </c>
      <c r="F20" s="162">
        <v>962.4327851458886</v>
      </c>
      <c r="G20" s="162">
        <v>2587.3871618037138</v>
      </c>
      <c r="H20" s="162">
        <v>3549.8199469496021</v>
      </c>
      <c r="I20" s="162">
        <v>3781.2156726032595</v>
      </c>
      <c r="J20" s="162">
        <v>4255.3292762410001</v>
      </c>
      <c r="K20" s="162">
        <v>4260.8550056839713</v>
      </c>
      <c r="L20" s="163">
        <f t="shared" si="7"/>
        <v>19132.634831375522</v>
      </c>
      <c r="N20" s="164" t="s">
        <v>29</v>
      </c>
      <c r="O20" s="161">
        <v>23</v>
      </c>
      <c r="P20" s="162">
        <v>825.32132945909314</v>
      </c>
      <c r="Q20" s="162">
        <v>2478.2637318842544</v>
      </c>
      <c r="R20" s="162">
        <v>3303.5850613433477</v>
      </c>
      <c r="S20" s="162">
        <v>983.38216485849239</v>
      </c>
      <c r="T20" s="162">
        <v>2608.3365415163175</v>
      </c>
      <c r="U20" s="162">
        <v>3591.7187063748097</v>
      </c>
      <c r="V20" s="162">
        <v>3819.8701985969105</v>
      </c>
      <c r="W20" s="162">
        <v>4376.2018316932399</v>
      </c>
      <c r="X20" s="162">
        <v>4337.1837312251282</v>
      </c>
      <c r="Y20" s="163">
        <v>19428.559529233433</v>
      </c>
      <c r="AA20" s="164" t="s">
        <v>29</v>
      </c>
      <c r="AB20" s="161">
        <v>23</v>
      </c>
      <c r="AC20" s="176">
        <f t="shared" si="8"/>
        <v>9.0850657228291993</v>
      </c>
      <c r="AD20" s="176">
        <f t="shared" si="6"/>
        <v>9.085065722829313</v>
      </c>
      <c r="AE20" s="176">
        <f t="shared" si="6"/>
        <v>18.170131445658626</v>
      </c>
      <c r="AF20" s="176">
        <f t="shared" si="6"/>
        <v>20.949379712603786</v>
      </c>
      <c r="AG20" s="176">
        <f t="shared" si="6"/>
        <v>20.949379712603786</v>
      </c>
      <c r="AH20" s="176">
        <f t="shared" si="6"/>
        <v>41.898759425207572</v>
      </c>
      <c r="AI20" s="176">
        <f t="shared" si="6"/>
        <v>38.654525993651077</v>
      </c>
      <c r="AJ20" s="176">
        <f t="shared" si="6"/>
        <v>120.87255545223979</v>
      </c>
      <c r="AK20" s="176">
        <f t="shared" si="6"/>
        <v>76.328725541156928</v>
      </c>
      <c r="AL20" s="176">
        <f t="shared" si="6"/>
        <v>295.92469785791036</v>
      </c>
      <c r="AM20" t="s">
        <v>816</v>
      </c>
    </row>
    <row r="21" spans="1:39" x14ac:dyDescent="0.45">
      <c r="A21" s="166" t="s">
        <v>21</v>
      </c>
      <c r="B21" s="167">
        <v>24</v>
      </c>
      <c r="C21" s="162">
        <v>3678.4365289882539</v>
      </c>
      <c r="D21" s="162">
        <v>6235.1239105721879</v>
      </c>
      <c r="E21" s="162">
        <v>9913.5604395604423</v>
      </c>
      <c r="F21" s="162">
        <v>6382.6285139522552</v>
      </c>
      <c r="G21" s="162">
        <v>3770.1616704509283</v>
      </c>
      <c r="H21" s="162">
        <v>10152.790184403184</v>
      </c>
      <c r="I21" s="162">
        <v>7726.8139351269429</v>
      </c>
      <c r="J21" s="162">
        <v>7896.6822709336884</v>
      </c>
      <c r="K21" s="162">
        <v>8288.1321368558474</v>
      </c>
      <c r="L21" s="163">
        <f>E21+H21+I21+J21+K21</f>
        <v>43977.978966880102</v>
      </c>
      <c r="N21" s="164" t="s">
        <v>21</v>
      </c>
      <c r="O21" s="161">
        <v>24</v>
      </c>
      <c r="P21" s="162">
        <v>3699.2523798976918</v>
      </c>
      <c r="Q21" s="162">
        <v>6255.9397614816253</v>
      </c>
      <c r="R21" s="162">
        <v>9955.192141379317</v>
      </c>
      <c r="S21" s="162">
        <v>6492.8141800383055</v>
      </c>
      <c r="T21" s="162">
        <v>3880.3473365369791</v>
      </c>
      <c r="U21" s="162">
        <v>10373.161516575283</v>
      </c>
      <c r="V21" s="162">
        <v>7738.3148745764674</v>
      </c>
      <c r="W21" s="162">
        <v>7908.2496832470488</v>
      </c>
      <c r="X21" s="162">
        <v>8313.0663672826322</v>
      </c>
      <c r="Y21" s="163">
        <v>44287.984583060745</v>
      </c>
      <c r="AA21" s="164" t="s">
        <v>21</v>
      </c>
      <c r="AB21" s="161">
        <v>24</v>
      </c>
      <c r="AC21" s="176">
        <f t="shared" si="8"/>
        <v>20.815850909437813</v>
      </c>
      <c r="AD21" s="176">
        <f t="shared" si="6"/>
        <v>20.815850909437358</v>
      </c>
      <c r="AE21" s="176">
        <f t="shared" si="6"/>
        <v>41.631701818874717</v>
      </c>
      <c r="AF21" s="176">
        <f t="shared" si="6"/>
        <v>110.18566608605033</v>
      </c>
      <c r="AG21" s="176">
        <f t="shared" si="6"/>
        <v>110.18566608605079</v>
      </c>
      <c r="AH21" s="176">
        <f t="shared" si="6"/>
        <v>220.37133217209885</v>
      </c>
      <c r="AI21" s="176">
        <f t="shared" si="6"/>
        <v>11.500939449524594</v>
      </c>
      <c r="AJ21" s="176">
        <f t="shared" si="6"/>
        <v>11.567412313360364</v>
      </c>
      <c r="AK21" s="176">
        <f t="shared" si="6"/>
        <v>24.934230426784779</v>
      </c>
      <c r="AL21" s="176">
        <f t="shared" si="6"/>
        <v>310.00561618064239</v>
      </c>
      <c r="AM21" t="s">
        <v>816</v>
      </c>
    </row>
    <row r="22" spans="1:39" x14ac:dyDescent="0.45">
      <c r="A22" s="164" t="s">
        <v>22</v>
      </c>
      <c r="B22" s="161">
        <v>25</v>
      </c>
      <c r="C22" s="162">
        <v>25571.253806157638</v>
      </c>
      <c r="D22" s="162">
        <v>25571.253806157638</v>
      </c>
      <c r="E22" s="178">
        <v>51142.507612315276</v>
      </c>
      <c r="F22" s="162">
        <v>27990.223640801065</v>
      </c>
      <c r="G22" s="162">
        <v>27990.223640801065</v>
      </c>
      <c r="H22" s="162">
        <v>55980.44728160213</v>
      </c>
      <c r="I22" s="162">
        <v>59817.825714708611</v>
      </c>
      <c r="J22" s="162">
        <v>63051.025690483519</v>
      </c>
      <c r="K22" s="162">
        <v>68853.050377974258</v>
      </c>
      <c r="L22" s="163">
        <f t="shared" si="7"/>
        <v>298844.85667708376</v>
      </c>
      <c r="N22" s="164" t="s">
        <v>22</v>
      </c>
      <c r="O22" s="161">
        <v>25</v>
      </c>
      <c r="P22" s="162">
        <v>25790.252524392668</v>
      </c>
      <c r="Q22" s="162">
        <v>25790.252524392668</v>
      </c>
      <c r="R22" s="178">
        <v>51580.505048785337</v>
      </c>
      <c r="S22" s="162">
        <v>28186.965275955994</v>
      </c>
      <c r="T22" s="162">
        <v>28186.965275955994</v>
      </c>
      <c r="U22" s="162">
        <v>56373.930551911988</v>
      </c>
      <c r="V22" s="162">
        <v>60381.71773883378</v>
      </c>
      <c r="W22" s="162">
        <v>63691.484361416486</v>
      </c>
      <c r="X22" s="162">
        <v>69912.142733878252</v>
      </c>
      <c r="Y22" s="163">
        <v>301939.78043482581</v>
      </c>
      <c r="AA22" s="164" t="s">
        <v>22</v>
      </c>
      <c r="AB22" s="161">
        <v>25</v>
      </c>
      <c r="AC22" s="176">
        <f t="shared" si="8"/>
        <v>218.99871823503054</v>
      </c>
      <c r="AD22" s="176">
        <f t="shared" si="6"/>
        <v>218.99871823503054</v>
      </c>
      <c r="AE22" s="176">
        <f t="shared" si="6"/>
        <v>437.99743647006107</v>
      </c>
      <c r="AF22" s="176">
        <f t="shared" si="6"/>
        <v>196.7416351549291</v>
      </c>
      <c r="AG22" s="176">
        <f t="shared" si="6"/>
        <v>196.7416351549291</v>
      </c>
      <c r="AH22" s="176">
        <f t="shared" si="6"/>
        <v>393.4832703098582</v>
      </c>
      <c r="AI22" s="176">
        <f t="shared" si="6"/>
        <v>563.89202412516897</v>
      </c>
      <c r="AJ22" s="176">
        <f t="shared" si="6"/>
        <v>640.45867093296692</v>
      </c>
      <c r="AK22" s="176">
        <f t="shared" si="6"/>
        <v>1059.0923559039948</v>
      </c>
      <c r="AL22" s="176">
        <f t="shared" si="6"/>
        <v>3094.9237577420427</v>
      </c>
      <c r="AM22" t="s">
        <v>816</v>
      </c>
    </row>
    <row r="23" spans="1:39" x14ac:dyDescent="0.45">
      <c r="A23" s="166" t="s">
        <v>24</v>
      </c>
      <c r="B23" s="167">
        <v>27</v>
      </c>
      <c r="C23" s="162">
        <v>1463.0024327396745</v>
      </c>
      <c r="D23" s="162">
        <v>1463.0024327396745</v>
      </c>
      <c r="E23" s="162">
        <v>2926.0048654793491</v>
      </c>
      <c r="F23" s="162">
        <v>1514.1021835543768</v>
      </c>
      <c r="G23" s="162">
        <v>1514.1021835543768</v>
      </c>
      <c r="H23" s="162">
        <v>3028.2043671087536</v>
      </c>
      <c r="I23" s="162">
        <v>3213.017600121259</v>
      </c>
      <c r="J23" s="162">
        <v>3404.658294675256</v>
      </c>
      <c r="K23" s="162">
        <v>3611.2973871363392</v>
      </c>
      <c r="L23" s="163">
        <f t="shared" si="7"/>
        <v>16183.182514520955</v>
      </c>
      <c r="N23" s="164" t="s">
        <v>24</v>
      </c>
      <c r="O23" s="161">
        <v>27</v>
      </c>
      <c r="P23" s="162">
        <v>1463.0024327396745</v>
      </c>
      <c r="Q23" s="162">
        <v>1463.0024327396745</v>
      </c>
      <c r="R23" s="162">
        <v>2926.0048654793491</v>
      </c>
      <c r="S23" s="162">
        <v>1514.1021835543768</v>
      </c>
      <c r="T23" s="162">
        <v>1514.1021835543768</v>
      </c>
      <c r="U23" s="162">
        <v>3028.2043671087536</v>
      </c>
      <c r="V23" s="162">
        <v>3213.017600121259</v>
      </c>
      <c r="W23" s="162">
        <v>3404.658294675256</v>
      </c>
      <c r="X23" s="162">
        <v>3611.2973871363392</v>
      </c>
      <c r="Y23" s="163">
        <v>16183.182514520955</v>
      </c>
      <c r="AA23" s="164" t="s">
        <v>24</v>
      </c>
      <c r="AB23" s="161">
        <v>27</v>
      </c>
      <c r="AC23" s="176">
        <f t="shared" si="8"/>
        <v>0</v>
      </c>
      <c r="AD23" s="176">
        <f t="shared" si="6"/>
        <v>0</v>
      </c>
      <c r="AE23" s="176">
        <f t="shared" si="6"/>
        <v>0</v>
      </c>
      <c r="AF23" s="176">
        <f t="shared" si="6"/>
        <v>0</v>
      </c>
      <c r="AG23" s="176">
        <f t="shared" si="6"/>
        <v>0</v>
      </c>
      <c r="AH23" s="176">
        <f t="shared" si="6"/>
        <v>0</v>
      </c>
      <c r="AI23" s="176">
        <f t="shared" si="6"/>
        <v>0</v>
      </c>
      <c r="AJ23" s="176">
        <f t="shared" si="6"/>
        <v>0</v>
      </c>
      <c r="AK23" s="176">
        <f t="shared" si="6"/>
        <v>0</v>
      </c>
      <c r="AL23" s="176">
        <f t="shared" si="6"/>
        <v>0</v>
      </c>
    </row>
    <row r="24" spans="1:39" x14ac:dyDescent="0.45">
      <c r="A24" s="166" t="s">
        <v>58</v>
      </c>
      <c r="B24" s="167"/>
      <c r="C24" s="184">
        <f>C18+C19+C20+C21+C22+C23</f>
        <v>32865.100119154988</v>
      </c>
      <c r="D24" s="184">
        <f t="shared" ref="D24:L24" si="9">D18+D19+D20+D21+D22+D23</f>
        <v>38557.772343482386</v>
      </c>
      <c r="E24" s="184">
        <f t="shared" si="9"/>
        <v>71422.872462637373</v>
      </c>
      <c r="F24" s="184">
        <f t="shared" si="9"/>
        <v>39698.543462976137</v>
      </c>
      <c r="G24" s="184">
        <f t="shared" si="9"/>
        <v>39406.99216324139</v>
      </c>
      <c r="H24" s="184">
        <f t="shared" si="9"/>
        <v>79105.535626217519</v>
      </c>
      <c r="I24" s="184">
        <f t="shared" si="9"/>
        <v>81116.523775155743</v>
      </c>
      <c r="J24" s="184">
        <f t="shared" si="9"/>
        <v>82896.728234114446</v>
      </c>
      <c r="K24" s="184">
        <f t="shared" si="9"/>
        <v>90510.569056949389</v>
      </c>
      <c r="L24" s="184">
        <f t="shared" si="9"/>
        <v>405052.22915507446</v>
      </c>
      <c r="N24" s="164" t="s">
        <v>58</v>
      </c>
      <c r="O24" s="161"/>
      <c r="P24" s="184">
        <v>33156.410167481314</v>
      </c>
      <c r="Q24" s="184">
        <v>38849.082391808712</v>
      </c>
      <c r="R24" s="184">
        <v>72005.492559290025</v>
      </c>
      <c r="S24" s="184">
        <v>40152.711398093561</v>
      </c>
      <c r="T24" s="184">
        <v>39861.160098358814</v>
      </c>
      <c r="U24" s="184">
        <v>80013.871496452368</v>
      </c>
      <c r="V24" s="184">
        <v>81970.86274489465</v>
      </c>
      <c r="W24" s="184">
        <v>83873.944114898884</v>
      </c>
      <c r="X24" s="184">
        <v>91845.393295146714</v>
      </c>
      <c r="Y24" s="184">
        <v>409709.56421068258</v>
      </c>
      <c r="AA24" s="164" t="s">
        <v>58</v>
      </c>
      <c r="AB24" s="161"/>
      <c r="AC24" s="168">
        <f t="shared" si="8"/>
        <v>291.31004832632607</v>
      </c>
      <c r="AD24" s="168">
        <f t="shared" si="6"/>
        <v>291.31004832632607</v>
      </c>
      <c r="AE24" s="168">
        <f t="shared" si="6"/>
        <v>582.62009665265214</v>
      </c>
      <c r="AF24" s="168">
        <f t="shared" si="6"/>
        <v>454.16793511742435</v>
      </c>
      <c r="AG24" s="168">
        <f t="shared" si="6"/>
        <v>454.16793511742435</v>
      </c>
      <c r="AH24" s="168">
        <f t="shared" si="6"/>
        <v>908.3358702348487</v>
      </c>
      <c r="AI24" s="168">
        <f t="shared" si="6"/>
        <v>854.3389697389066</v>
      </c>
      <c r="AJ24" s="168">
        <f t="shared" si="6"/>
        <v>977.21588078443892</v>
      </c>
      <c r="AK24" s="168">
        <f t="shared" si="6"/>
        <v>1334.824238197325</v>
      </c>
      <c r="AL24" s="168">
        <f t="shared" si="6"/>
        <v>4657.3350556081277</v>
      </c>
    </row>
    <row r="25" spans="1:39" x14ac:dyDescent="0.45">
      <c r="A25" s="179"/>
      <c r="B25" s="167"/>
      <c r="C25" s="193"/>
      <c r="D25" s="193"/>
      <c r="E25" s="194"/>
      <c r="F25" s="194"/>
      <c r="G25" s="194"/>
      <c r="H25" s="194"/>
      <c r="I25" s="195"/>
      <c r="J25" s="193"/>
      <c r="K25" s="193"/>
      <c r="L25" s="193"/>
      <c r="N25" s="179"/>
      <c r="O25" s="167"/>
      <c r="P25" s="170"/>
      <c r="Q25" s="170"/>
      <c r="R25" s="171"/>
      <c r="S25" s="171"/>
      <c r="T25" s="171"/>
      <c r="U25" s="171"/>
      <c r="V25" s="172"/>
      <c r="W25" s="170"/>
      <c r="X25" s="170"/>
      <c r="Y25" s="170"/>
      <c r="AA25" s="179"/>
      <c r="AB25" s="167"/>
      <c r="AC25" s="170"/>
      <c r="AD25" s="170"/>
      <c r="AE25" s="171"/>
      <c r="AF25" s="171"/>
      <c r="AG25" s="171"/>
      <c r="AH25" s="171"/>
      <c r="AI25" s="172"/>
      <c r="AJ25" s="170"/>
      <c r="AK25" s="170"/>
      <c r="AL25" s="170"/>
    </row>
    <row r="26" spans="1:39" x14ac:dyDescent="0.45">
      <c r="A26" s="173" t="s">
        <v>31</v>
      </c>
      <c r="B26" s="167"/>
      <c r="C26" s="193"/>
      <c r="D26" s="193"/>
      <c r="E26" s="194"/>
      <c r="F26" s="194"/>
      <c r="G26" s="194"/>
      <c r="H26" s="194"/>
      <c r="I26" s="195"/>
      <c r="J26" s="197"/>
      <c r="K26" s="197"/>
      <c r="L26" s="197"/>
      <c r="N26" s="173" t="s">
        <v>31</v>
      </c>
      <c r="O26" s="167"/>
      <c r="P26" s="170"/>
      <c r="Q26" s="170"/>
      <c r="R26" s="171"/>
      <c r="S26" s="171"/>
      <c r="T26" s="171"/>
      <c r="U26" s="171"/>
      <c r="V26" s="172"/>
      <c r="W26" s="175"/>
      <c r="X26" s="175"/>
      <c r="Y26" s="175"/>
      <c r="AA26" s="173" t="s">
        <v>31</v>
      </c>
      <c r="AB26" s="167"/>
      <c r="AC26" s="170"/>
      <c r="AD26" s="170"/>
      <c r="AE26" s="171"/>
      <c r="AF26" s="171"/>
      <c r="AG26" s="171"/>
      <c r="AH26" s="171"/>
      <c r="AI26" s="172"/>
      <c r="AJ26" s="175"/>
      <c r="AK26" s="175"/>
      <c r="AL26" s="175"/>
    </row>
    <row r="27" spans="1:39" x14ac:dyDescent="0.45">
      <c r="A27" s="166" t="s">
        <v>32</v>
      </c>
      <c r="B27" s="167">
        <v>41</v>
      </c>
      <c r="C27" s="162">
        <f>SUM(C28:C29)</f>
        <v>6584.8005494505496</v>
      </c>
      <c r="D27" s="162">
        <f t="shared" ref="D27:L27" si="10">SUM(D28:D29)</f>
        <v>8048.089560439561</v>
      </c>
      <c r="E27" s="162">
        <f t="shared" si="10"/>
        <v>14632.890109890111</v>
      </c>
      <c r="F27" s="162">
        <f t="shared" si="10"/>
        <v>9645.4457271883311</v>
      </c>
      <c r="G27" s="162">
        <f t="shared" si="10"/>
        <v>11788.878111007958</v>
      </c>
      <c r="H27" s="162">
        <f t="shared" si="10"/>
        <v>21434.323838196287</v>
      </c>
      <c r="I27" s="162">
        <f t="shared" si="10"/>
        <v>29285.323336112167</v>
      </c>
      <c r="J27" s="162">
        <f t="shared" si="10"/>
        <v>17868.795176203108</v>
      </c>
      <c r="K27" s="162">
        <f t="shared" si="10"/>
        <v>24342.876189844639</v>
      </c>
      <c r="L27" s="162">
        <f t="shared" si="10"/>
        <v>107564.20865024632</v>
      </c>
      <c r="N27" s="164" t="s">
        <v>32</v>
      </c>
      <c r="O27" s="161">
        <v>41</v>
      </c>
      <c r="P27" s="162">
        <v>8008.1030452314908</v>
      </c>
      <c r="Q27" s="162">
        <v>9471.3920562205021</v>
      </c>
      <c r="R27" s="162">
        <v>17479.495101451997</v>
      </c>
      <c r="S27" s="162">
        <v>9926.4334734046406</v>
      </c>
      <c r="T27" s="162">
        <v>12069.865857224268</v>
      </c>
      <c r="U27" s="162">
        <v>21996.299330628906</v>
      </c>
      <c r="V27" s="162">
        <v>30628.226376503018</v>
      </c>
      <c r="W27" s="162">
        <v>18292.562237753948</v>
      </c>
      <c r="X27" s="162">
        <v>25801.993592028455</v>
      </c>
      <c r="Y27" s="163">
        <v>114198.57663836633</v>
      </c>
      <c r="AA27" s="164" t="s">
        <v>32</v>
      </c>
      <c r="AB27" s="161">
        <v>41</v>
      </c>
      <c r="AC27" s="162">
        <f>P27-C27</f>
        <v>1423.3024957809412</v>
      </c>
      <c r="AD27" s="162">
        <f t="shared" ref="AD27:AL29" si="11">Q27-D27</f>
        <v>1423.3024957809412</v>
      </c>
      <c r="AE27" s="162">
        <f t="shared" si="11"/>
        <v>2846.604991561886</v>
      </c>
      <c r="AF27" s="162">
        <f t="shared" si="11"/>
        <v>280.98774621630946</v>
      </c>
      <c r="AG27" s="162">
        <f t="shared" si="11"/>
        <v>280.98774621630946</v>
      </c>
      <c r="AH27" s="162">
        <f t="shared" si="11"/>
        <v>561.97549243261892</v>
      </c>
      <c r="AI27" s="162">
        <f t="shared" si="11"/>
        <v>1342.9030403908509</v>
      </c>
      <c r="AJ27" s="162">
        <f t="shared" si="11"/>
        <v>423.76706155083957</v>
      </c>
      <c r="AK27" s="162">
        <f t="shared" si="11"/>
        <v>1459.117402183816</v>
      </c>
      <c r="AL27" s="162">
        <f t="shared" si="11"/>
        <v>6634.3679881200078</v>
      </c>
      <c r="AM27" t="s">
        <v>816</v>
      </c>
    </row>
    <row r="28" spans="1:39" x14ac:dyDescent="0.45">
      <c r="A28" s="166" t="s">
        <v>33</v>
      </c>
      <c r="B28" s="167"/>
      <c r="C28" s="162">
        <v>3767.7107711254266</v>
      </c>
      <c r="D28" s="162">
        <v>4604.9798313755218</v>
      </c>
      <c r="E28" s="162">
        <v>8372.6906025009484</v>
      </c>
      <c r="F28" s="162">
        <v>3859.7630132626009</v>
      </c>
      <c r="G28" s="162">
        <v>4717.4881273209548</v>
      </c>
      <c r="H28" s="162">
        <v>8577.2511405835539</v>
      </c>
      <c r="I28" s="162">
        <v>10109.203865100419</v>
      </c>
      <c r="J28" s="162">
        <v>8149.7057370215998</v>
      </c>
      <c r="K28" s="162">
        <v>6880.9595528609325</v>
      </c>
      <c r="L28" s="163">
        <f t="shared" ref="L28:L29" si="12">E28+H28+I28+J28+K28</f>
        <v>42089.810898067459</v>
      </c>
      <c r="N28" s="164" t="s">
        <v>33</v>
      </c>
      <c r="O28" s="161"/>
      <c r="P28" s="162">
        <v>4560.8258603074028</v>
      </c>
      <c r="Q28" s="162">
        <v>5398.0949205574962</v>
      </c>
      <c r="R28" s="162">
        <v>9958.9207808648989</v>
      </c>
      <c r="S28" s="162">
        <v>3968.1287239680209</v>
      </c>
      <c r="T28" s="162">
        <v>4825.8538380263763</v>
      </c>
      <c r="U28" s="162">
        <v>8793.9825619943949</v>
      </c>
      <c r="V28" s="162">
        <v>10554.488425300015</v>
      </c>
      <c r="W28" s="162">
        <v>8336.606060237953</v>
      </c>
      <c r="X28" s="162">
        <v>7275.6539557599244</v>
      </c>
      <c r="Y28" s="163">
        <v>44919.651784157184</v>
      </c>
      <c r="AA28" s="164" t="s">
        <v>33</v>
      </c>
      <c r="AB28" s="161"/>
      <c r="AC28" s="162">
        <f t="shared" ref="AC28:AC29" si="13">P28-C28</f>
        <v>793.11508918197615</v>
      </c>
      <c r="AD28" s="162">
        <f t="shared" si="11"/>
        <v>793.11508918197433</v>
      </c>
      <c r="AE28" s="162">
        <f t="shared" si="11"/>
        <v>1586.2301783639505</v>
      </c>
      <c r="AF28" s="162">
        <f t="shared" si="11"/>
        <v>108.36571070542004</v>
      </c>
      <c r="AG28" s="162">
        <f t="shared" si="11"/>
        <v>108.36571070542141</v>
      </c>
      <c r="AH28" s="162">
        <f t="shared" si="11"/>
        <v>216.73142141084099</v>
      </c>
      <c r="AI28" s="162">
        <f t="shared" si="11"/>
        <v>445.28456019959594</v>
      </c>
      <c r="AJ28" s="162">
        <f t="shared" si="11"/>
        <v>186.90032321635317</v>
      </c>
      <c r="AK28" s="162">
        <f t="shared" si="11"/>
        <v>394.69440289899194</v>
      </c>
      <c r="AL28" s="162">
        <f t="shared" si="11"/>
        <v>2829.8408860897252</v>
      </c>
      <c r="AM28" t="s">
        <v>816</v>
      </c>
    </row>
    <row r="29" spans="1:39" x14ac:dyDescent="0.45">
      <c r="A29" s="180" t="s">
        <v>34</v>
      </c>
      <c r="B29" s="167"/>
      <c r="C29" s="162">
        <v>2817.089778325123</v>
      </c>
      <c r="D29" s="162">
        <v>3443.1097290640396</v>
      </c>
      <c r="E29" s="162">
        <v>6260.199507389164</v>
      </c>
      <c r="F29" s="162">
        <v>5785.6827139257302</v>
      </c>
      <c r="G29" s="162">
        <v>7071.3899836870023</v>
      </c>
      <c r="H29" s="162">
        <v>12857.072697612733</v>
      </c>
      <c r="I29" s="162">
        <v>19176.119471011749</v>
      </c>
      <c r="J29" s="162">
        <v>9719.0894391815073</v>
      </c>
      <c r="K29" s="162">
        <v>17461.916636983708</v>
      </c>
      <c r="L29" s="163">
        <f t="shared" si="12"/>
        <v>65474.397752178862</v>
      </c>
      <c r="N29" s="180" t="s">
        <v>34</v>
      </c>
      <c r="O29" s="161"/>
      <c r="P29" s="162">
        <v>3447.2771849240885</v>
      </c>
      <c r="Q29" s="162">
        <v>4073.297135663006</v>
      </c>
      <c r="R29" s="162">
        <v>7520.5743205870949</v>
      </c>
      <c r="S29" s="162">
        <v>5958.3047494366192</v>
      </c>
      <c r="T29" s="162">
        <v>7244.0120191978913</v>
      </c>
      <c r="U29" s="162">
        <v>13202.316768634511</v>
      </c>
      <c r="V29" s="162">
        <v>20073.737951203002</v>
      </c>
      <c r="W29" s="162">
        <v>9955.9561775159946</v>
      </c>
      <c r="X29" s="162">
        <v>18526.339636268531</v>
      </c>
      <c r="Y29" s="163">
        <v>69278.924854209137</v>
      </c>
      <c r="AA29" s="180" t="s">
        <v>34</v>
      </c>
      <c r="AB29" s="161"/>
      <c r="AC29" s="162">
        <f t="shared" si="13"/>
        <v>630.18740659896548</v>
      </c>
      <c r="AD29" s="162">
        <f t="shared" si="11"/>
        <v>630.18740659896639</v>
      </c>
      <c r="AE29" s="162">
        <f t="shared" si="11"/>
        <v>1260.374813197931</v>
      </c>
      <c r="AF29" s="162">
        <f t="shared" si="11"/>
        <v>172.62203551088896</v>
      </c>
      <c r="AG29" s="162">
        <f t="shared" si="11"/>
        <v>172.62203551088896</v>
      </c>
      <c r="AH29" s="162">
        <f t="shared" si="11"/>
        <v>345.24407102177793</v>
      </c>
      <c r="AI29" s="162">
        <f t="shared" si="11"/>
        <v>897.61848019125318</v>
      </c>
      <c r="AJ29" s="162">
        <f t="shared" si="11"/>
        <v>236.86673833448731</v>
      </c>
      <c r="AK29" s="162">
        <f t="shared" si="11"/>
        <v>1064.4229992848232</v>
      </c>
      <c r="AL29" s="162">
        <f t="shared" si="11"/>
        <v>3804.5271020302753</v>
      </c>
      <c r="AM29" t="s">
        <v>816</v>
      </c>
    </row>
    <row r="30" spans="1:39" x14ac:dyDescent="0.45">
      <c r="A30" s="181"/>
      <c r="B30" s="167"/>
      <c r="C30" s="162"/>
      <c r="D30" s="162"/>
      <c r="E30" s="162"/>
      <c r="F30" s="162"/>
      <c r="G30" s="162"/>
      <c r="H30" s="162"/>
      <c r="I30" s="162"/>
      <c r="J30" s="162"/>
      <c r="K30" s="162"/>
      <c r="L30" s="163"/>
      <c r="N30" s="180"/>
      <c r="O30" s="161"/>
      <c r="P30" s="162"/>
      <c r="Q30" s="162"/>
      <c r="R30" s="162"/>
      <c r="S30" s="162"/>
      <c r="T30" s="162"/>
      <c r="U30" s="162"/>
      <c r="V30" s="162"/>
      <c r="W30" s="162"/>
      <c r="X30" s="162"/>
      <c r="Y30" s="163"/>
      <c r="AA30" s="180"/>
      <c r="AB30" s="161"/>
      <c r="AC30" s="162"/>
      <c r="AD30" s="162"/>
      <c r="AE30" s="162"/>
      <c r="AF30" s="162"/>
      <c r="AG30" s="162"/>
      <c r="AH30" s="162"/>
      <c r="AI30" s="162"/>
      <c r="AJ30" s="162"/>
      <c r="AK30" s="162"/>
      <c r="AL30" s="163"/>
    </row>
    <row r="31" spans="1:39" x14ac:dyDescent="0.45">
      <c r="A31" s="164" t="s">
        <v>35</v>
      </c>
      <c r="B31" s="161">
        <v>42</v>
      </c>
      <c r="C31" s="162">
        <f>SUM(C32:C36)</f>
        <v>18165.416351442775</v>
      </c>
      <c r="D31" s="162">
        <f t="shared" ref="D31:L31" si="14">SUM(D32:D36)</f>
        <v>18728.337912640192</v>
      </c>
      <c r="E31" s="162">
        <f t="shared" si="14"/>
        <v>36893.754264082963</v>
      </c>
      <c r="F31" s="162">
        <f t="shared" si="14"/>
        <v>15438.145279910554</v>
      </c>
      <c r="G31" s="162">
        <f t="shared" si="14"/>
        <v>22159.499974870767</v>
      </c>
      <c r="H31" s="162">
        <f t="shared" si="14"/>
        <v>37597.645254781324</v>
      </c>
      <c r="I31" s="162">
        <f t="shared" si="14"/>
        <v>36380.000105404186</v>
      </c>
      <c r="J31" s="162">
        <f t="shared" si="14"/>
        <v>32630.897552891562</v>
      </c>
      <c r="K31" s="162">
        <f t="shared" si="14"/>
        <v>51488.656946525938</v>
      </c>
      <c r="L31" s="162">
        <f t="shared" si="14"/>
        <v>194990.95412368598</v>
      </c>
      <c r="N31" s="164" t="s">
        <v>35</v>
      </c>
      <c r="O31" s="161">
        <v>42</v>
      </c>
      <c r="P31" s="162">
        <v>19329.638300520786</v>
      </c>
      <c r="Q31" s="162">
        <v>18869.066114086534</v>
      </c>
      <c r="R31" s="162">
        <v>38198.704414607309</v>
      </c>
      <c r="S31" s="162">
        <v>15856.592497842554</v>
      </c>
      <c r="T31" s="162">
        <v>22577.947192802778</v>
      </c>
      <c r="U31" s="162">
        <v>38434.539690645332</v>
      </c>
      <c r="V31" s="162">
        <v>37582.499145374124</v>
      </c>
      <c r="W31" s="162">
        <v>34023.329494164835</v>
      </c>
      <c r="X31" s="162">
        <v>54828.245479443329</v>
      </c>
      <c r="Y31" s="162">
        <v>203067.31822423494</v>
      </c>
      <c r="AA31" s="164" t="s">
        <v>35</v>
      </c>
      <c r="AB31" s="161">
        <v>42</v>
      </c>
      <c r="AC31" s="162">
        <f>P31-C31</f>
        <v>1164.2219490780117</v>
      </c>
      <c r="AD31" s="162">
        <f t="shared" ref="AD31:AL40" si="15">Q31-D31</f>
        <v>140.7282014463417</v>
      </c>
      <c r="AE31" s="162">
        <f t="shared" si="15"/>
        <v>1304.9501505243461</v>
      </c>
      <c r="AF31" s="162">
        <f t="shared" si="15"/>
        <v>418.44721793200006</v>
      </c>
      <c r="AG31" s="162">
        <f t="shared" si="15"/>
        <v>418.44721793201097</v>
      </c>
      <c r="AH31" s="162">
        <f t="shared" si="15"/>
        <v>836.89443586400739</v>
      </c>
      <c r="AI31" s="162">
        <f t="shared" si="15"/>
        <v>1202.4990399699382</v>
      </c>
      <c r="AJ31" s="162">
        <f t="shared" si="15"/>
        <v>1392.431941273273</v>
      </c>
      <c r="AK31" s="162">
        <f t="shared" si="15"/>
        <v>3339.5885329173907</v>
      </c>
      <c r="AL31" s="162">
        <f t="shared" si="15"/>
        <v>8076.3641005489626</v>
      </c>
      <c r="AM31" t="s">
        <v>816</v>
      </c>
    </row>
    <row r="32" spans="1:39" x14ac:dyDescent="0.45">
      <c r="A32" s="180" t="s">
        <v>36</v>
      </c>
      <c r="B32" s="161">
        <v>421</v>
      </c>
      <c r="C32" s="162">
        <v>279.86311157918334</v>
      </c>
      <c r="D32" s="162">
        <v>279.86311157918334</v>
      </c>
      <c r="E32" s="162">
        <v>559.72622315836668</v>
      </c>
      <c r="F32" s="162">
        <v>344.3568448972897</v>
      </c>
      <c r="G32" s="162">
        <v>344.3568448972897</v>
      </c>
      <c r="H32" s="162">
        <v>688.71368979457941</v>
      </c>
      <c r="I32" s="162">
        <v>1893.4780440172924</v>
      </c>
      <c r="J32" s="162">
        <v>739.84654114468333</v>
      </c>
      <c r="K32" s="162">
        <v>883.52565436982206</v>
      </c>
      <c r="L32" s="163">
        <f>E32+H32+I32+J32+K32</f>
        <v>4765.2901524847439</v>
      </c>
      <c r="N32" s="180" t="s">
        <v>36</v>
      </c>
      <c r="O32" s="161">
        <v>4210</v>
      </c>
      <c r="P32" s="162">
        <v>279.86311157918334</v>
      </c>
      <c r="Q32" s="162">
        <v>279.86311157918334</v>
      </c>
      <c r="R32" s="162">
        <v>559.72622315836668</v>
      </c>
      <c r="S32" s="162">
        <v>344.3568448972897</v>
      </c>
      <c r="T32" s="162">
        <v>344.3568448972897</v>
      </c>
      <c r="U32" s="162">
        <v>688.71368979457941</v>
      </c>
      <c r="V32" s="162">
        <v>1893.4780440172924</v>
      </c>
      <c r="W32" s="162">
        <v>739.84654114468333</v>
      </c>
      <c r="X32" s="162">
        <v>883.52565436982206</v>
      </c>
      <c r="Y32" s="163">
        <v>4765.2901524847439</v>
      </c>
      <c r="AA32" s="180" t="s">
        <v>36</v>
      </c>
      <c r="AB32" s="161">
        <v>4210</v>
      </c>
      <c r="AC32" s="162">
        <f t="shared" ref="AC32:AC39" si="16">P32-C32</f>
        <v>0</v>
      </c>
      <c r="AD32" s="162">
        <f t="shared" si="15"/>
        <v>0</v>
      </c>
      <c r="AE32" s="162">
        <f t="shared" si="15"/>
        <v>0</v>
      </c>
      <c r="AF32" s="162">
        <f t="shared" si="15"/>
        <v>0</v>
      </c>
      <c r="AG32" s="162">
        <f t="shared" si="15"/>
        <v>0</v>
      </c>
      <c r="AH32" s="162">
        <f t="shared" si="15"/>
        <v>0</v>
      </c>
      <c r="AI32" s="162">
        <f t="shared" si="15"/>
        <v>0</v>
      </c>
      <c r="AJ32" s="162">
        <f t="shared" si="15"/>
        <v>0</v>
      </c>
      <c r="AK32" s="162">
        <f t="shared" si="15"/>
        <v>0</v>
      </c>
      <c r="AL32" s="162">
        <f t="shared" si="15"/>
        <v>0</v>
      </c>
    </row>
    <row r="33" spans="1:39" x14ac:dyDescent="0.45">
      <c r="A33" s="180" t="s">
        <v>37</v>
      </c>
      <c r="B33" s="161">
        <v>423</v>
      </c>
      <c r="C33" s="162">
        <v>2696.906025009474</v>
      </c>
      <c r="D33" s="162">
        <v>2957.8969306555518</v>
      </c>
      <c r="E33" s="162">
        <v>5654.8029556650254</v>
      </c>
      <c r="F33" s="162">
        <v>1865.301326259947</v>
      </c>
      <c r="G33" s="162">
        <v>1583.1549071618037</v>
      </c>
      <c r="H33" s="162">
        <v>3448.4562334217508</v>
      </c>
      <c r="I33" s="162">
        <v>3520.8836680560826</v>
      </c>
      <c r="J33" s="162">
        <v>3234.4416445623342</v>
      </c>
      <c r="K33" s="162">
        <v>1229.731943918151</v>
      </c>
      <c r="L33" s="163">
        <f t="shared" ref="L33:L36" si="17">E33+H33+I33+J33+K33</f>
        <v>17088.316445623343</v>
      </c>
      <c r="N33" s="180" t="s">
        <v>37</v>
      </c>
      <c r="O33" s="161">
        <v>4230</v>
      </c>
      <c r="P33" s="162">
        <v>3329.7002479245493</v>
      </c>
      <c r="Q33" s="162">
        <v>2552.8412333371384</v>
      </c>
      <c r="R33" s="162">
        <v>5882.5414812616873</v>
      </c>
      <c r="S33" s="162">
        <v>1912.6114281851326</v>
      </c>
      <c r="T33" s="162">
        <v>1613.3215307390444</v>
      </c>
      <c r="U33" s="162">
        <v>3525.932958924177</v>
      </c>
      <c r="V33" s="162">
        <v>3645.544561045474</v>
      </c>
      <c r="W33" s="162">
        <v>3373.258883214497</v>
      </c>
      <c r="X33" s="162">
        <v>1249.2050066355</v>
      </c>
      <c r="Y33" s="163">
        <v>17676.482891081334</v>
      </c>
      <c r="AA33" s="180" t="s">
        <v>37</v>
      </c>
      <c r="AB33" s="161">
        <v>4230</v>
      </c>
      <c r="AC33" s="162">
        <f t="shared" si="16"/>
        <v>632.79422291507535</v>
      </c>
      <c r="AD33" s="162">
        <f t="shared" si="15"/>
        <v>-405.05569731841342</v>
      </c>
      <c r="AE33" s="162">
        <f t="shared" si="15"/>
        <v>227.73852559666193</v>
      </c>
      <c r="AF33" s="162">
        <f t="shared" si="15"/>
        <v>47.310101925185563</v>
      </c>
      <c r="AG33" s="162">
        <f t="shared" si="15"/>
        <v>30.166623577240671</v>
      </c>
      <c r="AH33" s="162">
        <f t="shared" si="15"/>
        <v>77.476725502426234</v>
      </c>
      <c r="AI33" s="162">
        <f t="shared" si="15"/>
        <v>124.66089298939141</v>
      </c>
      <c r="AJ33" s="162">
        <f t="shared" si="15"/>
        <v>138.81723865216281</v>
      </c>
      <c r="AK33" s="162">
        <f t="shared" si="15"/>
        <v>19.473062717348967</v>
      </c>
      <c r="AL33" s="162">
        <f t="shared" si="15"/>
        <v>588.16644545799136</v>
      </c>
      <c r="AM33" t="s">
        <v>816</v>
      </c>
    </row>
    <row r="34" spans="1:39" x14ac:dyDescent="0.45">
      <c r="A34" s="180" t="s">
        <v>38</v>
      </c>
      <c r="B34" s="161">
        <v>4222</v>
      </c>
      <c r="C34" s="162">
        <v>2927.1921182266015</v>
      </c>
      <c r="D34" s="162">
        <v>2476.8548692686627</v>
      </c>
      <c r="E34" s="162">
        <v>5404.0469874952641</v>
      </c>
      <c r="F34" s="162">
        <v>1645.8541114058355</v>
      </c>
      <c r="G34" s="162">
        <v>1687.6535809018567</v>
      </c>
      <c r="H34" s="162">
        <v>3333.5076923076922</v>
      </c>
      <c r="I34" s="162">
        <v>6108.1996968548701</v>
      </c>
      <c r="J34" s="162">
        <v>3288.8020083364913</v>
      </c>
      <c r="K34" s="162">
        <v>3434.3865100416829</v>
      </c>
      <c r="L34" s="163">
        <f t="shared" si="17"/>
        <v>21568.942895036002</v>
      </c>
      <c r="N34" s="180" t="s">
        <v>38</v>
      </c>
      <c r="O34" s="161">
        <v>4222</v>
      </c>
      <c r="P34" s="162">
        <v>3087.0163229212671</v>
      </c>
      <c r="Q34" s="162">
        <v>2619.2185510528989</v>
      </c>
      <c r="R34" s="162">
        <v>5706.2348739741665</v>
      </c>
      <c r="S34" s="162">
        <v>1673.9413629114661</v>
      </c>
      <c r="T34" s="162">
        <v>1717.8739062586976</v>
      </c>
      <c r="U34" s="162">
        <v>3391.8152691701634</v>
      </c>
      <c r="V34" s="162">
        <v>6143.7574484167626</v>
      </c>
      <c r="W34" s="162">
        <v>3327.6953305201268</v>
      </c>
      <c r="X34" s="162">
        <v>3488.7707392522975</v>
      </c>
      <c r="Y34" s="163">
        <v>22058.273661333518</v>
      </c>
      <c r="AA34" s="180" t="s">
        <v>38</v>
      </c>
      <c r="AB34" s="161">
        <v>4222</v>
      </c>
      <c r="AC34" s="162">
        <f t="shared" si="16"/>
        <v>159.8242046946657</v>
      </c>
      <c r="AD34" s="162">
        <f t="shared" si="15"/>
        <v>142.36368178423618</v>
      </c>
      <c r="AE34" s="162">
        <f t="shared" si="15"/>
        <v>302.18788647890233</v>
      </c>
      <c r="AF34" s="162">
        <f t="shared" si="15"/>
        <v>28.087251505630547</v>
      </c>
      <c r="AG34" s="162">
        <f t="shared" si="15"/>
        <v>30.220325356840931</v>
      </c>
      <c r="AH34" s="162">
        <f t="shared" si="15"/>
        <v>58.307576862471251</v>
      </c>
      <c r="AI34" s="162">
        <f t="shared" si="15"/>
        <v>35.557751561892474</v>
      </c>
      <c r="AJ34" s="162">
        <f t="shared" si="15"/>
        <v>38.893322183635519</v>
      </c>
      <c r="AK34" s="162">
        <f t="shared" si="15"/>
        <v>54.384229210614649</v>
      </c>
      <c r="AL34" s="162">
        <f t="shared" si="15"/>
        <v>489.33076629751667</v>
      </c>
      <c r="AM34" t="s">
        <v>816</v>
      </c>
    </row>
    <row r="35" spans="1:39" x14ac:dyDescent="0.45">
      <c r="A35" s="180" t="s">
        <v>39</v>
      </c>
      <c r="B35" s="161">
        <v>4220</v>
      </c>
      <c r="C35" s="162">
        <v>11759.94316028799</v>
      </c>
      <c r="D35" s="162">
        <v>12609.442970822283</v>
      </c>
      <c r="E35" s="162">
        <v>24369.386131110274</v>
      </c>
      <c r="F35" s="162">
        <v>11347.510981432362</v>
      </c>
      <c r="G35" s="162">
        <v>18225.613687002653</v>
      </c>
      <c r="H35" s="162">
        <v>29573.124668435015</v>
      </c>
      <c r="I35" s="162">
        <v>24430.66491852975</v>
      </c>
      <c r="J35" s="162">
        <v>24878.56408488064</v>
      </c>
      <c r="K35" s="162">
        <v>45387.079530125047</v>
      </c>
      <c r="L35" s="163">
        <f t="shared" si="17"/>
        <v>148638.81933308073</v>
      </c>
      <c r="N35" s="164" t="s">
        <v>39</v>
      </c>
      <c r="O35" s="161">
        <v>4220</v>
      </c>
      <c r="P35" s="162">
        <v>12131.546681756265</v>
      </c>
      <c r="Q35" s="162">
        <v>13012.863187802801</v>
      </c>
      <c r="R35" s="162">
        <v>25144.409869559058</v>
      </c>
      <c r="S35" s="162">
        <v>11690.560845933545</v>
      </c>
      <c r="T35" s="162">
        <v>18583.673956000584</v>
      </c>
      <c r="U35" s="162">
        <v>30274.23480193413</v>
      </c>
      <c r="V35" s="162">
        <v>25472.945313948403</v>
      </c>
      <c r="W35" s="162">
        <v>26093.285465318113</v>
      </c>
      <c r="X35" s="162">
        <v>48652.810771114469</v>
      </c>
      <c r="Y35" s="163">
        <v>155637.68622187417</v>
      </c>
      <c r="AA35" s="164" t="s">
        <v>39</v>
      </c>
      <c r="AB35" s="161">
        <v>4220</v>
      </c>
      <c r="AC35" s="162">
        <f t="shared" si="16"/>
        <v>371.60352146827427</v>
      </c>
      <c r="AD35" s="162">
        <f t="shared" si="15"/>
        <v>403.42021698051758</v>
      </c>
      <c r="AE35" s="162">
        <f t="shared" si="15"/>
        <v>775.02373844878457</v>
      </c>
      <c r="AF35" s="162">
        <f t="shared" si="15"/>
        <v>343.04986450118304</v>
      </c>
      <c r="AG35" s="162">
        <f t="shared" si="15"/>
        <v>358.06026899793142</v>
      </c>
      <c r="AH35" s="162">
        <f t="shared" si="15"/>
        <v>701.11013349911445</v>
      </c>
      <c r="AI35" s="162">
        <f t="shared" si="15"/>
        <v>1042.2803954186529</v>
      </c>
      <c r="AJ35" s="162">
        <f t="shared" si="15"/>
        <v>1214.7213804374733</v>
      </c>
      <c r="AK35" s="162">
        <f t="shared" si="15"/>
        <v>3265.7312409894221</v>
      </c>
      <c r="AL35" s="162">
        <f t="shared" si="15"/>
        <v>6998.8668887934473</v>
      </c>
      <c r="AM35" t="s">
        <v>816</v>
      </c>
    </row>
    <row r="36" spans="1:39" x14ac:dyDescent="0.45">
      <c r="A36" s="180" t="s">
        <v>40</v>
      </c>
      <c r="B36" s="161">
        <v>424</v>
      </c>
      <c r="C36" s="162">
        <v>501.51193633952261</v>
      </c>
      <c r="D36" s="162">
        <v>404.28003031451317</v>
      </c>
      <c r="E36" s="162">
        <v>905.79196665403583</v>
      </c>
      <c r="F36" s="162">
        <v>235.12201591511936</v>
      </c>
      <c r="G36" s="162">
        <v>318.7209549071618</v>
      </c>
      <c r="H36" s="162">
        <v>553.84297082228125</v>
      </c>
      <c r="I36" s="162">
        <v>426.77377794619179</v>
      </c>
      <c r="J36" s="162">
        <v>489.24327396741188</v>
      </c>
      <c r="K36" s="162">
        <v>553.93330807123914</v>
      </c>
      <c r="L36" s="163">
        <f t="shared" si="17"/>
        <v>2929.5852974611598</v>
      </c>
      <c r="N36" s="180" t="s">
        <v>40</v>
      </c>
      <c r="O36" s="161">
        <v>4240</v>
      </c>
      <c r="P36" s="162">
        <v>501.51193633952261</v>
      </c>
      <c r="Q36" s="162">
        <v>404.28003031451317</v>
      </c>
      <c r="R36" s="162">
        <v>905.79196665403583</v>
      </c>
      <c r="S36" s="162">
        <v>235.12201591511936</v>
      </c>
      <c r="T36" s="162">
        <v>318.7209549071618</v>
      </c>
      <c r="U36" s="162">
        <v>553.84297082228125</v>
      </c>
      <c r="V36" s="162">
        <v>426.77377794619179</v>
      </c>
      <c r="W36" s="162">
        <v>489.24327396741188</v>
      </c>
      <c r="X36" s="162">
        <v>553.93330807123914</v>
      </c>
      <c r="Y36" s="163">
        <v>2929.5852974611598</v>
      </c>
      <c r="AA36" s="180" t="s">
        <v>40</v>
      </c>
      <c r="AB36" s="161">
        <v>4240</v>
      </c>
      <c r="AC36" s="162">
        <f t="shared" si="16"/>
        <v>0</v>
      </c>
      <c r="AD36" s="162">
        <f t="shared" si="15"/>
        <v>0</v>
      </c>
      <c r="AE36" s="162">
        <f t="shared" si="15"/>
        <v>0</v>
      </c>
      <c r="AF36" s="162">
        <f t="shared" si="15"/>
        <v>0</v>
      </c>
      <c r="AG36" s="162">
        <f t="shared" si="15"/>
        <v>0</v>
      </c>
      <c r="AH36" s="162">
        <f t="shared" si="15"/>
        <v>0</v>
      </c>
      <c r="AI36" s="162">
        <f t="shared" si="15"/>
        <v>0</v>
      </c>
      <c r="AJ36" s="162">
        <f t="shared" si="15"/>
        <v>0</v>
      </c>
      <c r="AK36" s="162">
        <f t="shared" si="15"/>
        <v>0</v>
      </c>
      <c r="AL36" s="162">
        <f t="shared" si="15"/>
        <v>0</v>
      </c>
    </row>
    <row r="37" spans="1:39" x14ac:dyDescent="0.45">
      <c r="A37" s="164" t="s">
        <v>41</v>
      </c>
      <c r="B37" s="161">
        <v>43</v>
      </c>
      <c r="C37" s="162">
        <v>704.99272830617667</v>
      </c>
      <c r="D37" s="162">
        <v>900.43909435392209</v>
      </c>
      <c r="E37" s="162">
        <v>1605.4318226600988</v>
      </c>
      <c r="F37" s="162">
        <v>719.79731458885942</v>
      </c>
      <c r="G37" s="162">
        <v>919.34798196286465</v>
      </c>
      <c r="H37" s="162">
        <v>1639.1452965517242</v>
      </c>
      <c r="I37" s="162">
        <v>1780.7135884804854</v>
      </c>
      <c r="J37" s="162">
        <v>2143.9216485107995</v>
      </c>
      <c r="K37" s="162">
        <v>1849.0293823417962</v>
      </c>
      <c r="L37" s="163">
        <f>E37+H37+I37+J37+K37</f>
        <v>9018.2417385449044</v>
      </c>
      <c r="N37" s="164" t="s">
        <v>41</v>
      </c>
      <c r="O37" s="161">
        <v>43</v>
      </c>
      <c r="P37" s="162">
        <v>704.99272830617667</v>
      </c>
      <c r="Q37" s="162">
        <v>900.43909435392209</v>
      </c>
      <c r="R37" s="162">
        <v>1605.4318226600988</v>
      </c>
      <c r="S37" s="162">
        <v>719.79731458885942</v>
      </c>
      <c r="T37" s="162">
        <v>919.34798196286465</v>
      </c>
      <c r="U37" s="162">
        <v>1639.1452965517242</v>
      </c>
      <c r="V37" s="162">
        <v>1780.7135884804854</v>
      </c>
      <c r="W37" s="162">
        <v>2143.9216485107995</v>
      </c>
      <c r="X37" s="162">
        <v>1849.0293823417962</v>
      </c>
      <c r="Y37" s="163">
        <v>9018.2417385449044</v>
      </c>
      <c r="AA37" s="164" t="s">
        <v>41</v>
      </c>
      <c r="AB37" s="161">
        <v>43</v>
      </c>
      <c r="AC37" s="162">
        <f t="shared" si="16"/>
        <v>0</v>
      </c>
      <c r="AD37" s="162">
        <f t="shared" si="15"/>
        <v>0</v>
      </c>
      <c r="AE37" s="162">
        <f t="shared" si="15"/>
        <v>0</v>
      </c>
      <c r="AF37" s="162">
        <f t="shared" si="15"/>
        <v>0</v>
      </c>
      <c r="AG37" s="162">
        <f t="shared" si="15"/>
        <v>0</v>
      </c>
      <c r="AH37" s="162">
        <f t="shared" si="15"/>
        <v>0</v>
      </c>
      <c r="AI37" s="162">
        <f t="shared" si="15"/>
        <v>0</v>
      </c>
      <c r="AJ37" s="162">
        <f t="shared" si="15"/>
        <v>0</v>
      </c>
      <c r="AK37" s="162">
        <f t="shared" si="15"/>
        <v>0</v>
      </c>
      <c r="AL37" s="162">
        <f t="shared" si="15"/>
        <v>0</v>
      </c>
    </row>
    <row r="38" spans="1:39" x14ac:dyDescent="0.45">
      <c r="A38" s="164" t="s">
        <v>42</v>
      </c>
      <c r="B38" s="161">
        <v>44</v>
      </c>
      <c r="C38" s="162">
        <v>3019.3065555134526</v>
      </c>
      <c r="D38" s="162">
        <v>6294.4865479348255</v>
      </c>
      <c r="E38" s="162">
        <v>9313.7931034482772</v>
      </c>
      <c r="F38" s="162">
        <v>4226.9713527851463</v>
      </c>
      <c r="G38" s="162">
        <v>4017.9740053050396</v>
      </c>
      <c r="H38" s="162">
        <v>8244.9453580901863</v>
      </c>
      <c r="I38" s="162">
        <v>9405.0271314892016</v>
      </c>
      <c r="J38" s="162">
        <v>4283.5966654035619</v>
      </c>
      <c r="K38" s="162">
        <v>4320.6798029556649</v>
      </c>
      <c r="L38" s="163">
        <f t="shared" ref="L38:L39" si="18">E38+H38+I38+J38+K38</f>
        <v>35568.042061386892</v>
      </c>
      <c r="N38" s="164" t="s">
        <v>42</v>
      </c>
      <c r="O38" s="161">
        <v>44</v>
      </c>
      <c r="P38" s="162">
        <v>3142.1347738466479</v>
      </c>
      <c r="Q38" s="162">
        <v>6417.3147662680203</v>
      </c>
      <c r="R38" s="162">
        <v>9559.4495401146687</v>
      </c>
      <c r="S38" s="162">
        <v>4435.6699938882002</v>
      </c>
      <c r="T38" s="162">
        <v>4226.672646408093</v>
      </c>
      <c r="U38" s="162">
        <v>8662.3426402962923</v>
      </c>
      <c r="V38" s="162">
        <v>10050.838287204344</v>
      </c>
      <c r="W38" s="162">
        <v>4404.0040546428872</v>
      </c>
      <c r="X38" s="162">
        <v>4442.3857607933387</v>
      </c>
      <c r="Y38" s="163">
        <v>37119.020283051534</v>
      </c>
      <c r="AA38" s="164" t="s">
        <v>42</v>
      </c>
      <c r="AB38" s="161">
        <v>44</v>
      </c>
      <c r="AC38" s="162">
        <f t="shared" si="16"/>
        <v>122.82821833319531</v>
      </c>
      <c r="AD38" s="162">
        <f t="shared" si="15"/>
        <v>122.82821833319485</v>
      </c>
      <c r="AE38" s="162">
        <f t="shared" si="15"/>
        <v>245.65643666639153</v>
      </c>
      <c r="AF38" s="162">
        <f t="shared" si="15"/>
        <v>208.69864110305389</v>
      </c>
      <c r="AG38" s="162">
        <f t="shared" si="15"/>
        <v>208.69864110305343</v>
      </c>
      <c r="AH38" s="162">
        <f t="shared" si="15"/>
        <v>417.39728220610596</v>
      </c>
      <c r="AI38" s="162">
        <f t="shared" si="15"/>
        <v>645.81115571514238</v>
      </c>
      <c r="AJ38" s="162">
        <f t="shared" si="15"/>
        <v>120.40738923932531</v>
      </c>
      <c r="AK38" s="162">
        <f t="shared" si="15"/>
        <v>121.70595783767385</v>
      </c>
      <c r="AL38" s="162">
        <f t="shared" si="15"/>
        <v>1550.9782216646418</v>
      </c>
      <c r="AM38" t="s">
        <v>816</v>
      </c>
    </row>
    <row r="39" spans="1:39" x14ac:dyDescent="0.45">
      <c r="A39" s="164" t="s">
        <v>43</v>
      </c>
      <c r="B39" s="161">
        <v>45</v>
      </c>
      <c r="C39" s="162">
        <v>2903.6517620310728</v>
      </c>
      <c r="D39" s="162">
        <v>10920.821576354681</v>
      </c>
      <c r="E39" s="162">
        <v>13824.473338385753</v>
      </c>
      <c r="F39" s="162">
        <v>7057.317931034484</v>
      </c>
      <c r="G39" s="162">
        <v>7057.317931034484</v>
      </c>
      <c r="H39" s="162">
        <v>14114.635862068968</v>
      </c>
      <c r="I39" s="162">
        <v>14411.083546798032</v>
      </c>
      <c r="J39" s="162">
        <v>14684.908669950741</v>
      </c>
      <c r="K39" s="162">
        <v>14963.954384236455</v>
      </c>
      <c r="L39" s="163">
        <f t="shared" si="18"/>
        <v>71999.055801439943</v>
      </c>
      <c r="N39" s="164" t="s">
        <v>43</v>
      </c>
      <c r="O39" s="161">
        <v>45</v>
      </c>
      <c r="P39" s="162">
        <v>2903.6517620310728</v>
      </c>
      <c r="Q39" s="162">
        <v>10920.821576354681</v>
      </c>
      <c r="R39" s="162">
        <v>13824.473338385753</v>
      </c>
      <c r="S39" s="162">
        <v>7057.317931034484</v>
      </c>
      <c r="T39" s="162">
        <v>7057.317931034484</v>
      </c>
      <c r="U39" s="162">
        <v>14114.635862068968</v>
      </c>
      <c r="V39" s="162">
        <v>14411.083546798032</v>
      </c>
      <c r="W39" s="162">
        <v>14684.908669950741</v>
      </c>
      <c r="X39" s="162">
        <v>14963.954384236455</v>
      </c>
      <c r="Y39" s="163">
        <v>71999.055801439958</v>
      </c>
      <c r="AA39" s="164" t="s">
        <v>43</v>
      </c>
      <c r="AB39" s="161">
        <v>45</v>
      </c>
      <c r="AC39" s="162">
        <f t="shared" si="16"/>
        <v>0</v>
      </c>
      <c r="AD39" s="162">
        <f t="shared" si="15"/>
        <v>0</v>
      </c>
      <c r="AE39" s="162">
        <f t="shared" si="15"/>
        <v>0</v>
      </c>
      <c r="AF39" s="162">
        <f t="shared" si="15"/>
        <v>0</v>
      </c>
      <c r="AG39" s="162">
        <f t="shared" si="15"/>
        <v>0</v>
      </c>
      <c r="AH39" s="162">
        <f t="shared" si="15"/>
        <v>0</v>
      </c>
      <c r="AI39" s="162">
        <f t="shared" si="15"/>
        <v>0</v>
      </c>
      <c r="AJ39" s="162">
        <f t="shared" si="15"/>
        <v>0</v>
      </c>
      <c r="AK39" s="162">
        <f t="shared" si="15"/>
        <v>0</v>
      </c>
      <c r="AL39" s="162">
        <f t="shared" si="15"/>
        <v>0</v>
      </c>
    </row>
    <row r="40" spans="1:39" x14ac:dyDescent="0.45">
      <c r="A40" s="164" t="s">
        <v>59</v>
      </c>
      <c r="B40" s="161"/>
      <c r="C40" s="168">
        <f>C27+C31+C37+C38+C39</f>
        <v>31378.167946744026</v>
      </c>
      <c r="D40" s="168">
        <f t="shared" ref="D40:L40" si="19">D27+D31+D37+D38+D39</f>
        <v>44892.174691723187</v>
      </c>
      <c r="E40" s="168">
        <f t="shared" si="19"/>
        <v>76270.342638467206</v>
      </c>
      <c r="F40" s="168">
        <f t="shared" si="19"/>
        <v>37087.677605507371</v>
      </c>
      <c r="G40" s="168">
        <f t="shared" si="19"/>
        <v>45943.018004181111</v>
      </c>
      <c r="H40" s="168">
        <f t="shared" si="19"/>
        <v>83030.695609688497</v>
      </c>
      <c r="I40" s="168">
        <f t="shared" si="19"/>
        <v>91262.147708284072</v>
      </c>
      <c r="J40" s="168">
        <f t="shared" si="19"/>
        <v>71612.119712959771</v>
      </c>
      <c r="K40" s="168">
        <f t="shared" si="19"/>
        <v>96965.196705904498</v>
      </c>
      <c r="L40" s="168">
        <f t="shared" si="19"/>
        <v>419140.502375304</v>
      </c>
      <c r="N40" s="164" t="s">
        <v>59</v>
      </c>
      <c r="O40" s="161"/>
      <c r="P40" s="184">
        <v>34088.520609936175</v>
      </c>
      <c r="Q40" s="184">
        <v>46579.033607283658</v>
      </c>
      <c r="R40" s="184">
        <v>80667.554217219818</v>
      </c>
      <c r="S40" s="184">
        <v>37995.811210758744</v>
      </c>
      <c r="T40" s="184">
        <v>46851.151609432491</v>
      </c>
      <c r="U40" s="184">
        <v>84846.962820191227</v>
      </c>
      <c r="V40" s="184">
        <v>94453.36094436</v>
      </c>
      <c r="W40" s="184">
        <v>73548.726105023205</v>
      </c>
      <c r="X40" s="184">
        <v>101885.60859884336</v>
      </c>
      <c r="Y40" s="184">
        <v>435402.21268563764</v>
      </c>
      <c r="AA40" s="164" t="s">
        <v>59</v>
      </c>
      <c r="AB40" s="161"/>
      <c r="AC40" s="184">
        <f>P40-C40</f>
        <v>2710.3526631921486</v>
      </c>
      <c r="AD40" s="184">
        <f t="shared" si="15"/>
        <v>1686.8589155604714</v>
      </c>
      <c r="AE40" s="184">
        <f t="shared" si="15"/>
        <v>4397.2115787526127</v>
      </c>
      <c r="AF40" s="184">
        <f t="shared" si="15"/>
        <v>908.1336052513725</v>
      </c>
      <c r="AG40" s="184">
        <f t="shared" si="15"/>
        <v>908.13360525137978</v>
      </c>
      <c r="AH40" s="184">
        <f t="shared" si="15"/>
        <v>1816.2672105027304</v>
      </c>
      <c r="AI40" s="184">
        <f t="shared" si="15"/>
        <v>3191.2132360759279</v>
      </c>
      <c r="AJ40" s="184">
        <f t="shared" si="15"/>
        <v>1936.6063920634333</v>
      </c>
      <c r="AK40" s="184">
        <f t="shared" si="15"/>
        <v>4920.4118929388642</v>
      </c>
      <c r="AL40" s="184">
        <f t="shared" si="15"/>
        <v>16261.710310333641</v>
      </c>
    </row>
    <row r="41" spans="1:39" x14ac:dyDescent="0.45">
      <c r="B41" s="156"/>
      <c r="C41" s="182"/>
      <c r="D41" s="182"/>
      <c r="E41" s="183">
        <v>26185</v>
      </c>
      <c r="F41" s="183">
        <v>47430.524538814483</v>
      </c>
      <c r="G41" s="183"/>
      <c r="H41" s="183">
        <v>24984</v>
      </c>
      <c r="I41" s="183">
        <v>57863.954050875589</v>
      </c>
      <c r="J41" s="182"/>
      <c r="K41" s="182"/>
      <c r="L41" s="182"/>
      <c r="O41" s="156"/>
      <c r="P41" s="182"/>
      <c r="Q41" s="182"/>
      <c r="R41" s="183">
        <v>26185</v>
      </c>
      <c r="S41" s="183">
        <v>54482.554217219818</v>
      </c>
      <c r="T41" s="183"/>
      <c r="U41" s="183">
        <v>24984</v>
      </c>
      <c r="V41" s="183">
        <v>59862.962820191227</v>
      </c>
      <c r="W41" s="182"/>
      <c r="X41" s="182"/>
      <c r="Y41" s="182"/>
      <c r="AB41" s="156"/>
      <c r="AC41" s="182"/>
      <c r="AD41" s="182"/>
      <c r="AE41" s="183">
        <v>26185</v>
      </c>
      <c r="AF41" s="183">
        <v>54482.554217219818</v>
      </c>
      <c r="AG41" s="183"/>
      <c r="AH41" s="183">
        <v>24984</v>
      </c>
      <c r="AI41" s="183">
        <v>59862.962820191227</v>
      </c>
      <c r="AJ41" s="182"/>
      <c r="AK41" s="182"/>
      <c r="AL41" s="182"/>
    </row>
    <row r="42" spans="1:39" x14ac:dyDescent="0.45">
      <c r="A42" s="511" t="s">
        <v>818</v>
      </c>
      <c r="B42" s="512"/>
      <c r="C42" s="184">
        <f>C40+C24+C15</f>
        <v>127525.20841735791</v>
      </c>
      <c r="D42" s="184">
        <f t="shared" ref="D42:L42" si="20">D40+D24+D15</f>
        <v>166261.91157120408</v>
      </c>
      <c r="E42" s="184">
        <f t="shared" si="20"/>
        <v>293787.11998856196</v>
      </c>
      <c r="F42" s="184">
        <f t="shared" si="20"/>
        <v>127908.62814287661</v>
      </c>
      <c r="G42" s="184">
        <f t="shared" si="20"/>
        <v>177727.19419338059</v>
      </c>
      <c r="H42" s="184">
        <f t="shared" si="20"/>
        <v>305635.8223362572</v>
      </c>
      <c r="I42" s="184">
        <f t="shared" si="20"/>
        <v>317808.18531473639</v>
      </c>
      <c r="J42" s="184">
        <f t="shared" si="20"/>
        <v>305698.42366191116</v>
      </c>
      <c r="K42" s="184">
        <f t="shared" si="20"/>
        <v>352726.34416343947</v>
      </c>
      <c r="L42" s="184">
        <f t="shared" si="20"/>
        <v>1575655.895464906</v>
      </c>
      <c r="N42" s="511" t="s">
        <v>818</v>
      </c>
      <c r="O42" s="512"/>
      <c r="P42" s="184">
        <v>131896.34957955702</v>
      </c>
      <c r="Q42" s="184">
        <v>169609.55898577149</v>
      </c>
      <c r="R42" s="184">
        <v>301505.90856532851</v>
      </c>
      <c r="S42" s="184">
        <v>129986.73136981393</v>
      </c>
      <c r="T42" s="184">
        <v>180909.4960529322</v>
      </c>
      <c r="U42" s="184">
        <v>310896.22742274613</v>
      </c>
      <c r="V42" s="184">
        <v>325362.14170298935</v>
      </c>
      <c r="W42" s="184">
        <v>312616.92334622197</v>
      </c>
      <c r="X42" s="184">
        <v>348922.14421539067</v>
      </c>
      <c r="Y42" s="184">
        <v>1599303.3452526766</v>
      </c>
      <c r="AA42" s="520"/>
      <c r="AB42" s="520"/>
      <c r="AC42" s="198"/>
      <c r="AD42" s="198"/>
      <c r="AE42" s="198"/>
      <c r="AF42" s="198"/>
      <c r="AG42" s="198"/>
      <c r="AH42" s="198"/>
      <c r="AI42" s="198"/>
      <c r="AJ42" s="198"/>
      <c r="AK42" s="198"/>
      <c r="AL42" s="198"/>
    </row>
    <row r="43" spans="1:39" x14ac:dyDescent="0.45">
      <c r="A43" s="511" t="s">
        <v>819</v>
      </c>
      <c r="B43" s="512"/>
      <c r="C43" s="101">
        <v>8693.0014418340288</v>
      </c>
      <c r="D43" s="101">
        <v>8681.1903239863605</v>
      </c>
      <c r="E43" s="101">
        <v>17374.191765820389</v>
      </c>
      <c r="F43" s="102">
        <v>8821.5321909814338</v>
      </c>
      <c r="G43" s="102">
        <v>8821.5321909814338</v>
      </c>
      <c r="H43" s="101">
        <v>17643.064381962868</v>
      </c>
      <c r="I43" s="101">
        <v>16431.401960666921</v>
      </c>
      <c r="J43" s="101">
        <v>15966.717875066086</v>
      </c>
      <c r="K43" s="101">
        <v>15009.039366164805</v>
      </c>
      <c r="L43" s="184">
        <f t="shared" ref="L43" si="21">E43+H43+I43+J43+K43</f>
        <v>82424.415349681076</v>
      </c>
      <c r="N43" s="511" t="s">
        <v>819</v>
      </c>
      <c r="O43" s="512"/>
      <c r="P43" s="101">
        <v>8693.0014418340288</v>
      </c>
      <c r="Q43" s="101">
        <v>8681.1903239863605</v>
      </c>
      <c r="R43" s="101">
        <v>17374.191765820389</v>
      </c>
      <c r="S43" s="102">
        <v>8821.5321909814338</v>
      </c>
      <c r="T43" s="102">
        <v>8821.5321909814338</v>
      </c>
      <c r="U43" s="101">
        <v>17643.064381962868</v>
      </c>
      <c r="V43" s="101">
        <v>16431.401960666921</v>
      </c>
      <c r="W43" s="101">
        <v>15966.717875066086</v>
      </c>
      <c r="X43" s="101">
        <v>15009.039366164805</v>
      </c>
      <c r="Y43" s="101">
        <v>82424.415349681076</v>
      </c>
      <c r="AA43" s="520"/>
      <c r="AB43" s="520"/>
      <c r="AC43" s="199"/>
      <c r="AD43" s="199"/>
      <c r="AE43" s="199"/>
      <c r="AF43" s="199"/>
      <c r="AG43" s="199"/>
      <c r="AH43" s="199"/>
      <c r="AI43" s="199"/>
      <c r="AJ43" s="199"/>
      <c r="AK43" s="199"/>
      <c r="AL43" s="199"/>
    </row>
    <row r="44" spans="1:39" x14ac:dyDescent="0.45">
      <c r="A44" s="185" t="s">
        <v>820</v>
      </c>
      <c r="B44" s="186"/>
      <c r="C44" s="101"/>
      <c r="D44" s="101"/>
      <c r="E44" s="101">
        <f>E42+E43</f>
        <v>311161.31175438233</v>
      </c>
      <c r="F44" s="101">
        <f t="shared" ref="F44:L44" si="22">F42+F43</f>
        <v>136730.16033385805</v>
      </c>
      <c r="G44" s="101">
        <f t="shared" si="22"/>
        <v>186548.72638436203</v>
      </c>
      <c r="H44" s="101">
        <f t="shared" si="22"/>
        <v>323278.88671822008</v>
      </c>
      <c r="I44" s="101">
        <f t="shared" si="22"/>
        <v>334239.58727540332</v>
      </c>
      <c r="J44" s="101">
        <f t="shared" si="22"/>
        <v>321665.14153697726</v>
      </c>
      <c r="K44" s="101">
        <f t="shared" si="22"/>
        <v>367735.3835296043</v>
      </c>
      <c r="L44" s="101">
        <f t="shared" si="22"/>
        <v>1658080.3108145872</v>
      </c>
      <c r="N44" s="185" t="s">
        <v>47</v>
      </c>
      <c r="O44" s="186"/>
      <c r="P44" s="101">
        <v>140589.35102139105</v>
      </c>
      <c r="Q44" s="101">
        <v>178290.74930975784</v>
      </c>
      <c r="R44" s="101">
        <v>318880.10033114889</v>
      </c>
      <c r="S44" s="101">
        <v>138808.26356079537</v>
      </c>
      <c r="T44" s="101">
        <v>189731.02824391364</v>
      </c>
      <c r="U44" s="101">
        <v>328539.29180470901</v>
      </c>
      <c r="V44" s="101">
        <v>341793.54366365628</v>
      </c>
      <c r="W44" s="101">
        <v>328583.64122128807</v>
      </c>
      <c r="X44" s="101">
        <v>363931.1835815555</v>
      </c>
      <c r="Y44" s="101">
        <v>1681727.7606023578</v>
      </c>
      <c r="AA44" s="200"/>
      <c r="AB44" s="200"/>
      <c r="AC44" s="199"/>
      <c r="AD44" s="199"/>
      <c r="AE44" s="199"/>
      <c r="AF44" s="199"/>
      <c r="AG44" s="199"/>
      <c r="AH44" s="199"/>
      <c r="AI44" s="199"/>
      <c r="AJ44" s="199"/>
      <c r="AK44" s="199"/>
      <c r="AL44" s="199"/>
    </row>
    <row r="45" spans="1:39" ht="14.75" customHeight="1" x14ac:dyDescent="0.45">
      <c r="A45" s="185" t="s">
        <v>809</v>
      </c>
      <c r="B45" s="186"/>
      <c r="C45" s="101"/>
      <c r="D45" s="101"/>
      <c r="E45" s="101">
        <v>241</v>
      </c>
      <c r="F45" s="101"/>
      <c r="G45" s="101"/>
      <c r="H45" s="101">
        <v>246</v>
      </c>
      <c r="I45" s="101">
        <v>301</v>
      </c>
      <c r="J45" s="101">
        <v>512</v>
      </c>
      <c r="K45" s="101">
        <v>14914</v>
      </c>
      <c r="L45" s="101">
        <v>16214</v>
      </c>
      <c r="N45" s="201" t="s">
        <v>809</v>
      </c>
      <c r="O45" s="202"/>
      <c r="P45" s="104">
        <v>127</v>
      </c>
      <c r="Q45" s="104">
        <v>127</v>
      </c>
      <c r="R45" s="104">
        <v>254</v>
      </c>
      <c r="S45" s="104">
        <v>135.5</v>
      </c>
      <c r="T45" s="104">
        <v>135.5</v>
      </c>
      <c r="U45" s="104">
        <v>271</v>
      </c>
      <c r="V45" s="104">
        <v>347</v>
      </c>
      <c r="W45" s="104">
        <v>593</v>
      </c>
      <c r="X45" s="104">
        <v>15952</v>
      </c>
      <c r="Y45" s="104">
        <v>17417</v>
      </c>
      <c r="AA45" s="520"/>
      <c r="AB45" s="520"/>
      <c r="AC45" s="199"/>
      <c r="AD45" s="199"/>
      <c r="AE45" s="199"/>
      <c r="AF45" s="199"/>
      <c r="AG45" s="199"/>
      <c r="AH45" s="199"/>
      <c r="AI45" s="199"/>
      <c r="AJ45" s="199"/>
      <c r="AK45" s="199"/>
      <c r="AL45" s="199"/>
    </row>
    <row r="46" spans="1:39" x14ac:dyDescent="0.45">
      <c r="A46" s="511" t="s">
        <v>810</v>
      </c>
      <c r="B46" s="512"/>
      <c r="C46" s="101">
        <v>0</v>
      </c>
      <c r="D46" s="101">
        <v>0</v>
      </c>
      <c r="E46" s="101">
        <v>7776.8579430162317</v>
      </c>
      <c r="F46" s="101">
        <v>0</v>
      </c>
      <c r="G46" s="101">
        <v>0</v>
      </c>
      <c r="H46" s="101">
        <v>5269.1943537575489</v>
      </c>
      <c r="I46" s="101">
        <v>7362.3567219529268</v>
      </c>
      <c r="J46" s="101">
        <v>6834.0516799097413</v>
      </c>
      <c r="K46" s="101">
        <v>10028.139174684873</v>
      </c>
      <c r="L46" s="101">
        <v>37270.59987332132</v>
      </c>
      <c r="N46" s="511" t="s">
        <v>49</v>
      </c>
      <c r="O46" s="512"/>
      <c r="P46" s="101">
        <v>140716.35102139105</v>
      </c>
      <c r="Q46" s="101">
        <v>178417.74930975784</v>
      </c>
      <c r="R46" s="101">
        <v>319134.10033114889</v>
      </c>
      <c r="S46" s="101">
        <v>138943.76356079537</v>
      </c>
      <c r="T46" s="101">
        <v>189866.52824391364</v>
      </c>
      <c r="U46" s="101">
        <v>328810.29180470901</v>
      </c>
      <c r="V46" s="101">
        <v>342140.54366365628</v>
      </c>
      <c r="W46" s="101">
        <v>329176.64122128807</v>
      </c>
      <c r="X46" s="101">
        <v>379883.1835815555</v>
      </c>
      <c r="Y46" s="101">
        <v>1699144.7606023578</v>
      </c>
      <c r="AA46" s="521"/>
      <c r="AB46" s="521"/>
      <c r="AC46" s="203"/>
      <c r="AD46" s="203"/>
      <c r="AE46" s="203"/>
      <c r="AF46" s="203"/>
      <c r="AG46" s="203"/>
      <c r="AH46" s="203"/>
      <c r="AI46" s="203"/>
      <c r="AJ46" s="203"/>
      <c r="AK46" s="203"/>
      <c r="AL46" s="203"/>
    </row>
    <row r="47" spans="1:39" x14ac:dyDescent="0.45">
      <c r="A47" s="511" t="s">
        <v>49</v>
      </c>
      <c r="B47" s="512"/>
      <c r="C47" s="101">
        <f>C42+C43</f>
        <v>136218.20985919193</v>
      </c>
      <c r="D47" s="101">
        <f t="shared" ref="D47" si="23">D42+D43</f>
        <v>174943.10189519043</v>
      </c>
      <c r="E47" s="101">
        <f>E44+E46-E45</f>
        <v>318697.16969739855</v>
      </c>
      <c r="F47" s="101">
        <f t="shared" ref="F47:L47" si="24">F44+F46-F45</f>
        <v>136730.16033385805</v>
      </c>
      <c r="G47" s="101">
        <f t="shared" si="24"/>
        <v>186548.72638436203</v>
      </c>
      <c r="H47" s="101">
        <f t="shared" si="24"/>
        <v>328302.08107197762</v>
      </c>
      <c r="I47" s="101">
        <f t="shared" si="24"/>
        <v>341300.94399735623</v>
      </c>
      <c r="J47" s="101">
        <f t="shared" si="24"/>
        <v>327987.19321688701</v>
      </c>
      <c r="K47" s="101">
        <f t="shared" si="24"/>
        <v>362849.52270428918</v>
      </c>
      <c r="L47" s="101">
        <f t="shared" si="24"/>
        <v>1679136.9106879085</v>
      </c>
      <c r="AA47" s="520"/>
      <c r="AB47" s="520"/>
      <c r="AC47" s="199"/>
      <c r="AD47" s="199"/>
      <c r="AE47" s="199"/>
      <c r="AF47" s="199"/>
      <c r="AG47" s="199"/>
      <c r="AH47" s="199"/>
      <c r="AI47" s="199"/>
      <c r="AJ47" s="199"/>
      <c r="AK47" s="199"/>
      <c r="AL47" s="199"/>
    </row>
    <row r="49" spans="24:24" x14ac:dyDescent="0.45">
      <c r="X49" s="204"/>
    </row>
  </sheetData>
  <mergeCells count="20">
    <mergeCell ref="A43:B43"/>
    <mergeCell ref="N43:O43"/>
    <mergeCell ref="AA43:AB43"/>
    <mergeCell ref="J2:L2"/>
    <mergeCell ref="V2:X2"/>
    <mergeCell ref="C3:K3"/>
    <mergeCell ref="L3:L4"/>
    <mergeCell ref="P3:X3"/>
    <mergeCell ref="Y3:Y4"/>
    <mergeCell ref="AC3:AK3"/>
    <mergeCell ref="AL3:AL4"/>
    <mergeCell ref="A42:B42"/>
    <mergeCell ref="N42:O42"/>
    <mergeCell ref="AA42:AB42"/>
    <mergeCell ref="AA45:AB45"/>
    <mergeCell ref="A46:B46"/>
    <mergeCell ref="N46:O46"/>
    <mergeCell ref="AA46:AB46"/>
    <mergeCell ref="A47:B47"/>
    <mergeCell ref="AA47:AB47"/>
  </mergeCells>
  <pageMargins left="0.7" right="0.7" top="0.75" bottom="0.75" header="0.3" footer="0.3"/>
  <pageSetup paperSize="5" scale="4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81F8-977A-4375-9BBD-3C49F72BFEDB}">
  <sheetPr>
    <tabColor theme="4" tint="-0.249977111117893"/>
  </sheetPr>
  <dimension ref="A1:L38"/>
  <sheetViews>
    <sheetView zoomScaleNormal="100" workbookViewId="0">
      <selection activeCell="B28" sqref="B28"/>
    </sheetView>
  </sheetViews>
  <sheetFormatPr defaultRowHeight="14.25" x14ac:dyDescent="0.45"/>
  <cols>
    <col min="1" max="1" width="26.53125" customWidth="1"/>
    <col min="8" max="8" width="9.1328125" bestFit="1" customWidth="1"/>
  </cols>
  <sheetData>
    <row r="1" spans="1:12" x14ac:dyDescent="0.45">
      <c r="A1" s="205" t="s">
        <v>821</v>
      </c>
    </row>
    <row r="2" spans="1:12" x14ac:dyDescent="0.45">
      <c r="A2" s="205" t="s">
        <v>822</v>
      </c>
      <c r="B2" s="206">
        <v>2023</v>
      </c>
      <c r="C2" s="206" t="s">
        <v>823</v>
      </c>
      <c r="D2" s="206" t="s">
        <v>824</v>
      </c>
      <c r="E2" s="206">
        <v>2024</v>
      </c>
      <c r="F2" s="206" t="s">
        <v>825</v>
      </c>
      <c r="G2" s="206" t="s">
        <v>826</v>
      </c>
      <c r="H2" s="206">
        <v>2025</v>
      </c>
      <c r="I2" s="206">
        <v>2026</v>
      </c>
      <c r="J2" s="206">
        <v>2027</v>
      </c>
      <c r="K2" s="206">
        <v>2028</v>
      </c>
      <c r="L2" s="206" t="s">
        <v>737</v>
      </c>
    </row>
    <row r="3" spans="1:12" x14ac:dyDescent="0.45">
      <c r="A3" s="207" t="s">
        <v>827</v>
      </c>
      <c r="B3" s="208">
        <v>0</v>
      </c>
      <c r="C3" s="209">
        <v>57.577158555509705</v>
      </c>
      <c r="D3" s="209">
        <v>57.577158555509705</v>
      </c>
      <c r="E3" s="208">
        <v>115.15431711101941</v>
      </c>
      <c r="F3" s="208">
        <v>0</v>
      </c>
      <c r="G3" s="208">
        <v>0</v>
      </c>
      <c r="H3" s="208">
        <v>171.84155869471289</v>
      </c>
      <c r="I3" s="208">
        <v>170.1188930902691</v>
      </c>
      <c r="J3" s="208">
        <v>78.858971667950271</v>
      </c>
      <c r="K3" s="208">
        <v>185.42786613017839</v>
      </c>
      <c r="L3" s="208">
        <v>721.40160669413001</v>
      </c>
    </row>
    <row r="4" spans="1:12" x14ac:dyDescent="0.45">
      <c r="A4" s="207" t="s">
        <v>828</v>
      </c>
      <c r="B4" s="208">
        <v>0</v>
      </c>
      <c r="C4" s="209">
        <v>0</v>
      </c>
      <c r="D4" s="209">
        <v>0</v>
      </c>
      <c r="E4" s="208">
        <v>0</v>
      </c>
      <c r="F4" s="208">
        <v>0</v>
      </c>
      <c r="G4" s="208">
        <v>0</v>
      </c>
      <c r="H4" s="208">
        <v>0</v>
      </c>
      <c r="I4" s="208">
        <v>0</v>
      </c>
      <c r="J4" s="208">
        <v>0</v>
      </c>
      <c r="K4" s="208">
        <v>0</v>
      </c>
      <c r="L4" s="208">
        <v>0</v>
      </c>
    </row>
    <row r="5" spans="1:12" x14ac:dyDescent="0.45">
      <c r="A5" s="207" t="s">
        <v>16</v>
      </c>
      <c r="B5" s="208">
        <v>0</v>
      </c>
      <c r="C5" s="209">
        <v>564.928255672864</v>
      </c>
      <c r="D5" s="209">
        <v>564.928255672864</v>
      </c>
      <c r="E5" s="208">
        <v>1129.856511345728</v>
      </c>
      <c r="F5" s="208">
        <v>0</v>
      </c>
      <c r="G5" s="208">
        <v>0</v>
      </c>
      <c r="H5" s="208">
        <v>1496.0299059926344</v>
      </c>
      <c r="I5" s="208">
        <v>2103.421273132612</v>
      </c>
      <c r="J5" s="208">
        <v>2468.678886329933</v>
      </c>
      <c r="K5" s="208">
        <v>2930.6519171967789</v>
      </c>
      <c r="L5" s="208">
        <v>10128.638493997687</v>
      </c>
    </row>
    <row r="6" spans="1:12" x14ac:dyDescent="0.45">
      <c r="A6" s="207" t="s">
        <v>20</v>
      </c>
      <c r="B6" s="208">
        <v>0</v>
      </c>
      <c r="C6" s="209">
        <v>628.02321602122004</v>
      </c>
      <c r="D6" s="209">
        <v>628.02321602122004</v>
      </c>
      <c r="E6" s="208">
        <v>1256.0464320424401</v>
      </c>
      <c r="F6" s="208">
        <v>0</v>
      </c>
      <c r="G6" s="208">
        <v>0</v>
      </c>
      <c r="H6" s="208">
        <v>612.6992359336524</v>
      </c>
      <c r="I6" s="208">
        <v>845.69663647459731</v>
      </c>
      <c r="J6" s="208">
        <v>1159.8149816140756</v>
      </c>
      <c r="K6" s="208">
        <v>752.32808742187956</v>
      </c>
      <c r="L6" s="208">
        <v>4626.585373486645</v>
      </c>
    </row>
    <row r="7" spans="1:12" x14ac:dyDescent="0.45">
      <c r="A7" s="207" t="s">
        <v>21</v>
      </c>
      <c r="B7" s="210">
        <v>0</v>
      </c>
      <c r="C7" s="209">
        <v>62.583730631137641</v>
      </c>
      <c r="D7" s="209">
        <v>62.583730631137641</v>
      </c>
      <c r="E7" s="208">
        <v>125.16746126227528</v>
      </c>
      <c r="F7" s="208">
        <v>0</v>
      </c>
      <c r="G7" s="208">
        <v>0</v>
      </c>
      <c r="H7" s="208">
        <v>246.56174196642559</v>
      </c>
      <c r="I7" s="208">
        <v>208.89403974082848</v>
      </c>
      <c r="J7" s="208">
        <v>195.10448250637535</v>
      </c>
      <c r="K7" s="208">
        <v>214.15980935578634</v>
      </c>
      <c r="L7" s="210">
        <v>989.88753483169103</v>
      </c>
    </row>
    <row r="8" spans="1:12" x14ac:dyDescent="0.45">
      <c r="A8" s="207" t="s">
        <v>829</v>
      </c>
      <c r="B8" s="210">
        <v>0</v>
      </c>
      <c r="C8" s="209">
        <v>142.5554496880066</v>
      </c>
      <c r="D8" s="209">
        <v>142.5554496880066</v>
      </c>
      <c r="E8" s="208">
        <v>285.11089937601321</v>
      </c>
      <c r="F8" s="208">
        <v>0</v>
      </c>
      <c r="G8" s="208">
        <v>0</v>
      </c>
      <c r="H8" s="208">
        <v>134.75314520891891</v>
      </c>
      <c r="I8" s="208">
        <v>242.4725761287753</v>
      </c>
      <c r="J8" s="208">
        <v>251.496147858971</v>
      </c>
      <c r="K8" s="208">
        <v>299.3718167557239</v>
      </c>
      <c r="L8" s="210">
        <v>1213.2045853284021</v>
      </c>
    </row>
    <row r="9" spans="1:12" ht="17.25" x14ac:dyDescent="0.85">
      <c r="A9" s="211" t="s">
        <v>830</v>
      </c>
      <c r="B9" s="212">
        <v>0</v>
      </c>
      <c r="C9" s="213">
        <v>1455.6678105687379</v>
      </c>
      <c r="D9" s="213">
        <v>1455.6678105687379</v>
      </c>
      <c r="E9" s="212">
        <v>2911.3356211374758</v>
      </c>
      <c r="F9" s="212">
        <v>0</v>
      </c>
      <c r="G9" s="212">
        <v>0</v>
      </c>
      <c r="H9" s="212">
        <v>2661.8855877963438</v>
      </c>
      <c r="I9" s="212">
        <v>3570.6034185670824</v>
      </c>
      <c r="J9" s="212">
        <v>4153.9534699773058</v>
      </c>
      <c r="K9" s="212">
        <v>4381.9394968603465</v>
      </c>
      <c r="L9" s="212">
        <v>17679.717594338556</v>
      </c>
    </row>
    <row r="10" spans="1:12" ht="17.25" x14ac:dyDescent="0.85">
      <c r="A10" s="211"/>
      <c r="B10" s="212"/>
      <c r="C10" s="213"/>
      <c r="D10" s="213"/>
      <c r="E10" s="212"/>
      <c r="F10" s="212"/>
      <c r="G10" s="212"/>
      <c r="H10" s="212"/>
      <c r="I10" s="212"/>
      <c r="J10" s="212"/>
    </row>
    <row r="11" spans="1:12" x14ac:dyDescent="0.45">
      <c r="A11" s="205" t="s">
        <v>831</v>
      </c>
      <c r="B11" s="206">
        <v>2023</v>
      </c>
      <c r="C11" s="206" t="s">
        <v>823</v>
      </c>
      <c r="D11" s="206" t="s">
        <v>824</v>
      </c>
      <c r="E11" s="206">
        <v>2024</v>
      </c>
      <c r="F11" s="206" t="s">
        <v>825</v>
      </c>
      <c r="G11" s="206" t="s">
        <v>826</v>
      </c>
      <c r="H11" s="214">
        <v>2025</v>
      </c>
      <c r="I11" s="206">
        <v>2026</v>
      </c>
      <c r="J11" s="206">
        <v>2027</v>
      </c>
      <c r="K11" s="206">
        <v>2028</v>
      </c>
      <c r="L11" s="206" t="s">
        <v>737</v>
      </c>
    </row>
    <row r="12" spans="1:12" x14ac:dyDescent="0.45">
      <c r="A12" s="215" t="s">
        <v>28</v>
      </c>
      <c r="B12" s="216">
        <v>0</v>
      </c>
      <c r="C12" s="217">
        <v>0</v>
      </c>
      <c r="D12" s="217">
        <v>0</v>
      </c>
      <c r="E12" s="216">
        <v>0</v>
      </c>
      <c r="F12" s="217">
        <v>0</v>
      </c>
      <c r="G12" s="217">
        <v>0</v>
      </c>
      <c r="H12" s="216">
        <v>0</v>
      </c>
      <c r="I12" s="216">
        <v>0</v>
      </c>
      <c r="J12" s="216">
        <v>0</v>
      </c>
      <c r="K12" s="216">
        <v>0</v>
      </c>
      <c r="L12" s="216">
        <v>0</v>
      </c>
    </row>
    <row r="13" spans="1:12" x14ac:dyDescent="0.45">
      <c r="A13" s="215" t="s">
        <v>832</v>
      </c>
      <c r="B13" s="216">
        <v>0</v>
      </c>
      <c r="C13" s="209">
        <v>0</v>
      </c>
      <c r="D13" s="209">
        <v>0</v>
      </c>
      <c r="E13" s="216">
        <v>0</v>
      </c>
      <c r="F13" s="217">
        <v>0</v>
      </c>
      <c r="G13" s="217">
        <v>0</v>
      </c>
      <c r="H13" s="216">
        <v>0</v>
      </c>
      <c r="I13" s="216">
        <v>0</v>
      </c>
      <c r="J13" s="216">
        <v>0</v>
      </c>
      <c r="K13" s="216">
        <v>0</v>
      </c>
      <c r="L13" s="216">
        <v>0</v>
      </c>
    </row>
    <row r="14" spans="1:12" x14ac:dyDescent="0.45">
      <c r="A14" s="215" t="s">
        <v>16</v>
      </c>
      <c r="B14" s="216">
        <v>0</v>
      </c>
      <c r="C14" s="209">
        <v>41.436905264116668</v>
      </c>
      <c r="D14" s="209">
        <v>41.436905264116668</v>
      </c>
      <c r="E14" s="216">
        <v>82.873810528233335</v>
      </c>
      <c r="F14" s="218">
        <v>120.85440861957942</v>
      </c>
      <c r="G14" s="218">
        <v>120.85440861957942</v>
      </c>
      <c r="H14" s="216">
        <v>241.70881723915883</v>
      </c>
      <c r="I14" s="216">
        <v>225.2167237893041</v>
      </c>
      <c r="J14" s="216">
        <v>187.92850884398027</v>
      </c>
      <c r="K14" s="216">
        <v>157.48188796670135</v>
      </c>
      <c r="L14" s="216">
        <v>895.20974836737787</v>
      </c>
    </row>
    <row r="15" spans="1:12" x14ac:dyDescent="0.45">
      <c r="A15" s="215" t="s">
        <v>833</v>
      </c>
      <c r="B15" s="216">
        <v>0</v>
      </c>
      <c r="C15" s="209">
        <v>8.8765229331900564</v>
      </c>
      <c r="D15" s="209">
        <v>8.8765229331900564</v>
      </c>
      <c r="E15" s="216">
        <v>17.753045866380113</v>
      </c>
      <c r="F15" s="218">
        <v>20.047507746095263</v>
      </c>
      <c r="G15" s="218">
        <v>20.047507746095263</v>
      </c>
      <c r="H15" s="216">
        <v>40.095015492190527</v>
      </c>
      <c r="I15" s="216">
        <v>36.229522984915036</v>
      </c>
      <c r="J15" s="216">
        <v>111.17710318717756</v>
      </c>
      <c r="K15" s="216">
        <v>68.897035463465272</v>
      </c>
      <c r="L15" s="216">
        <v>274.15172299412848</v>
      </c>
    </row>
    <row r="16" spans="1:12" x14ac:dyDescent="0.45">
      <c r="A16" s="219" t="s">
        <v>834</v>
      </c>
      <c r="B16" s="216">
        <v>0</v>
      </c>
      <c r="C16" s="209">
        <v>20.338034265089348</v>
      </c>
      <c r="D16" s="209">
        <v>20.338034265089348</v>
      </c>
      <c r="E16" s="216">
        <v>40.676068530178696</v>
      </c>
      <c r="F16" s="218">
        <v>105.44216700792205</v>
      </c>
      <c r="G16" s="218">
        <v>105.44216700792205</v>
      </c>
      <c r="H16" s="216">
        <v>210.8843340158441</v>
      </c>
      <c r="I16" s="216">
        <v>10.779424644946188</v>
      </c>
      <c r="J16" s="216">
        <v>10.639564850428425</v>
      </c>
      <c r="K16" s="216">
        <v>22.506527467722705</v>
      </c>
      <c r="L16" s="216">
        <v>295.48591950912009</v>
      </c>
    </row>
    <row r="17" spans="1:12" x14ac:dyDescent="0.45">
      <c r="A17" s="219" t="s">
        <v>835</v>
      </c>
      <c r="B17" s="216">
        <v>0</v>
      </c>
      <c r="C17" s="209">
        <v>213.97172063022384</v>
      </c>
      <c r="D17" s="209">
        <v>213.97172063022384</v>
      </c>
      <c r="E17" s="216">
        <v>427.94344126044768</v>
      </c>
      <c r="F17" s="218">
        <v>188.27189677482698</v>
      </c>
      <c r="G17" s="218">
        <v>188.27189677482698</v>
      </c>
      <c r="H17" s="216">
        <v>376.54379354965397</v>
      </c>
      <c r="I17" s="216">
        <v>528.5160928479238</v>
      </c>
      <c r="J17" s="216">
        <v>589.08607896167985</v>
      </c>
      <c r="K17" s="216">
        <v>955.97460964362881</v>
      </c>
      <c r="L17" s="216">
        <v>2878.0640162633345</v>
      </c>
    </row>
    <row r="18" spans="1:12" x14ac:dyDescent="0.45">
      <c r="A18" s="215" t="s">
        <v>836</v>
      </c>
      <c r="B18" s="216">
        <v>0</v>
      </c>
      <c r="C18" s="209">
        <v>0</v>
      </c>
      <c r="D18" s="209">
        <v>0</v>
      </c>
      <c r="E18" s="216">
        <v>0</v>
      </c>
      <c r="F18" s="218">
        <v>0</v>
      </c>
      <c r="G18" s="218">
        <v>0</v>
      </c>
      <c r="H18" s="216">
        <v>0</v>
      </c>
      <c r="I18" s="216">
        <v>0</v>
      </c>
      <c r="J18" s="216">
        <v>0</v>
      </c>
      <c r="K18" s="216">
        <v>0</v>
      </c>
      <c r="L18" s="216">
        <v>0</v>
      </c>
    </row>
    <row r="19" spans="1:12" x14ac:dyDescent="0.45">
      <c r="A19" s="215" t="s">
        <v>837</v>
      </c>
      <c r="B19" s="216">
        <v>0</v>
      </c>
      <c r="C19" s="209">
        <v>0</v>
      </c>
      <c r="D19" s="209">
        <v>0</v>
      </c>
      <c r="E19" s="216">
        <v>0</v>
      </c>
      <c r="F19" s="218">
        <v>0</v>
      </c>
      <c r="G19" s="218">
        <v>0</v>
      </c>
      <c r="H19" s="216">
        <v>0</v>
      </c>
      <c r="I19" s="216">
        <v>0</v>
      </c>
      <c r="J19" s="216">
        <v>0</v>
      </c>
      <c r="K19" s="216">
        <v>0</v>
      </c>
      <c r="L19" s="216">
        <v>0</v>
      </c>
    </row>
    <row r="20" spans="1:12" x14ac:dyDescent="0.45">
      <c r="A20" s="215" t="s">
        <v>838</v>
      </c>
      <c r="B20" s="216">
        <v>0</v>
      </c>
      <c r="C20" s="209">
        <v>0</v>
      </c>
      <c r="D20" s="209">
        <v>0</v>
      </c>
      <c r="E20" s="216">
        <v>0</v>
      </c>
      <c r="F20" s="218">
        <v>0</v>
      </c>
      <c r="G20" s="218">
        <v>0</v>
      </c>
      <c r="H20" s="216">
        <v>0</v>
      </c>
      <c r="I20" s="216">
        <v>0</v>
      </c>
      <c r="J20" s="216">
        <v>0</v>
      </c>
      <c r="K20" s="216">
        <v>0</v>
      </c>
      <c r="L20" s="216">
        <v>0</v>
      </c>
    </row>
    <row r="21" spans="1:12" x14ac:dyDescent="0.45">
      <c r="A21" s="215" t="s">
        <v>839</v>
      </c>
      <c r="B21" s="216">
        <v>0</v>
      </c>
      <c r="C21" s="209">
        <v>0</v>
      </c>
      <c r="D21" s="209">
        <v>0</v>
      </c>
      <c r="E21" s="216">
        <v>0</v>
      </c>
      <c r="F21" s="218">
        <v>0</v>
      </c>
      <c r="G21" s="218">
        <v>0</v>
      </c>
      <c r="H21" s="216">
        <v>0</v>
      </c>
      <c r="I21" s="216">
        <v>0</v>
      </c>
      <c r="J21" s="216">
        <v>0</v>
      </c>
      <c r="K21" s="216">
        <v>0</v>
      </c>
      <c r="L21" s="216">
        <v>0</v>
      </c>
    </row>
    <row r="22" spans="1:12" x14ac:dyDescent="0.45">
      <c r="A22" s="220" t="s">
        <v>840</v>
      </c>
      <c r="B22" s="221">
        <v>0</v>
      </c>
      <c r="C22" s="222">
        <v>284.62318309261991</v>
      </c>
      <c r="D22" s="222">
        <v>284.62318309261991</v>
      </c>
      <c r="E22" s="221">
        <v>569.24636618523982</v>
      </c>
      <c r="F22" s="222">
        <v>434.61598014842372</v>
      </c>
      <c r="G22" s="222">
        <v>434.61598014842372</v>
      </c>
      <c r="H22" s="221">
        <v>869.23196029684743</v>
      </c>
      <c r="I22" s="221">
        <v>800.74176426708914</v>
      </c>
      <c r="J22" s="221">
        <v>898.83125584326604</v>
      </c>
      <c r="K22" s="221">
        <v>1204.8600605415181</v>
      </c>
      <c r="L22" s="221">
        <v>4342.9114071339609</v>
      </c>
    </row>
    <row r="23" spans="1:12" x14ac:dyDescent="0.45">
      <c r="A23" s="220"/>
      <c r="B23" s="221"/>
      <c r="C23" s="222"/>
      <c r="D23" s="222"/>
      <c r="E23" s="221"/>
      <c r="F23" s="222"/>
      <c r="G23" s="222"/>
      <c r="H23" s="221"/>
      <c r="I23" s="221"/>
      <c r="J23" s="221"/>
      <c r="K23" s="221"/>
      <c r="L23" s="221"/>
    </row>
    <row r="24" spans="1:12" x14ac:dyDescent="0.45">
      <c r="A24" s="205" t="s">
        <v>841</v>
      </c>
      <c r="B24" s="206">
        <v>2023</v>
      </c>
      <c r="C24" s="206" t="s">
        <v>823</v>
      </c>
      <c r="D24" s="206" t="s">
        <v>824</v>
      </c>
      <c r="E24" s="206">
        <v>2024</v>
      </c>
      <c r="F24" s="206" t="s">
        <v>825</v>
      </c>
      <c r="G24" s="206" t="s">
        <v>826</v>
      </c>
      <c r="H24" s="214">
        <v>2025</v>
      </c>
      <c r="I24" s="206">
        <v>2026</v>
      </c>
      <c r="J24" s="206">
        <v>2027</v>
      </c>
      <c r="K24" s="206">
        <v>2028</v>
      </c>
      <c r="L24" s="206" t="s">
        <v>737</v>
      </c>
    </row>
    <row r="25" spans="1:12" x14ac:dyDescent="0.45">
      <c r="A25" s="215" t="s">
        <v>842</v>
      </c>
      <c r="B25" s="216">
        <v>0</v>
      </c>
      <c r="C25" s="209">
        <v>1390.6313537082196</v>
      </c>
      <c r="D25" s="209">
        <v>1390.6313537082196</v>
      </c>
      <c r="E25" s="223">
        <v>2781.2627074164393</v>
      </c>
      <c r="F25" s="218">
        <v>268.89120805043331</v>
      </c>
      <c r="G25" s="218">
        <v>268.89120805043331</v>
      </c>
      <c r="H25" s="224">
        <v>537.78241610086661</v>
      </c>
      <c r="I25" s="224">
        <v>1258.6556248637701</v>
      </c>
      <c r="J25" s="224">
        <v>389.77577790998356</v>
      </c>
      <c r="K25" s="224">
        <v>1317.0515122699235</v>
      </c>
      <c r="L25" s="224">
        <v>6284.5280385609831</v>
      </c>
    </row>
    <row r="26" spans="1:12" x14ac:dyDescent="0.45">
      <c r="A26" s="215" t="s">
        <v>843</v>
      </c>
      <c r="B26" s="216">
        <v>0</v>
      </c>
      <c r="C26" s="209">
        <v>0</v>
      </c>
      <c r="D26" s="209">
        <v>0</v>
      </c>
      <c r="E26" s="223">
        <v>0</v>
      </c>
      <c r="F26" s="218">
        <v>0</v>
      </c>
      <c r="G26" s="218">
        <v>0</v>
      </c>
      <c r="H26" s="224">
        <v>0</v>
      </c>
      <c r="I26" s="224">
        <v>0</v>
      </c>
      <c r="J26" s="224">
        <v>0</v>
      </c>
      <c r="K26" s="224">
        <v>0</v>
      </c>
      <c r="L26" s="223">
        <v>0</v>
      </c>
    </row>
    <row r="27" spans="1:12" x14ac:dyDescent="0.45">
      <c r="A27" s="215" t="s">
        <v>844</v>
      </c>
      <c r="B27" s="216">
        <v>0</v>
      </c>
      <c r="C27" s="209">
        <v>201.74638783345975</v>
      </c>
      <c r="D27" s="209">
        <v>201.74638783345975</v>
      </c>
      <c r="E27" s="223">
        <v>403.4927756669195</v>
      </c>
      <c r="F27" s="218">
        <v>38.141294954425803</v>
      </c>
      <c r="G27" s="218">
        <v>38.141294954425803</v>
      </c>
      <c r="H27" s="224">
        <v>76.282589908851605</v>
      </c>
      <c r="I27" s="224">
        <v>37.110880039462636</v>
      </c>
      <c r="J27" s="224">
        <v>41.390946398618766</v>
      </c>
      <c r="K27" s="224">
        <v>66.666231161591483</v>
      </c>
      <c r="L27" s="224">
        <v>624.94342317544397</v>
      </c>
    </row>
    <row r="28" spans="1:12" x14ac:dyDescent="0.45">
      <c r="A28" s="219" t="s">
        <v>845</v>
      </c>
      <c r="B28" s="216">
        <v>0</v>
      </c>
      <c r="C28" s="209">
        <v>435.75147355746526</v>
      </c>
      <c r="D28" s="209">
        <v>435.75147355746526</v>
      </c>
      <c r="E28" s="223">
        <v>871.50294711493052</v>
      </c>
      <c r="F28" s="218">
        <v>362.29174687815987</v>
      </c>
      <c r="G28" s="218">
        <v>362.29174687815987</v>
      </c>
      <c r="H28" s="224">
        <v>724.58349375631974</v>
      </c>
      <c r="I28" s="224">
        <v>1089.9490304891024</v>
      </c>
      <c r="J28" s="224">
        <v>1239.3509808061083</v>
      </c>
      <c r="K28" s="224">
        <v>2947.7657268529979</v>
      </c>
      <c r="L28" s="224">
        <v>6873.1521790194583</v>
      </c>
    </row>
    <row r="29" spans="1:12" x14ac:dyDescent="0.45">
      <c r="A29" s="215" t="s">
        <v>846</v>
      </c>
      <c r="B29" s="216">
        <v>0</v>
      </c>
      <c r="C29" s="209">
        <v>0</v>
      </c>
      <c r="D29" s="209">
        <v>0</v>
      </c>
      <c r="E29" s="223">
        <v>0</v>
      </c>
      <c r="F29" s="218">
        <v>0</v>
      </c>
      <c r="G29" s="218">
        <v>0</v>
      </c>
      <c r="H29" s="224">
        <v>0</v>
      </c>
      <c r="I29" s="224">
        <v>0</v>
      </c>
      <c r="J29" s="224">
        <v>0</v>
      </c>
      <c r="K29" s="224">
        <v>0</v>
      </c>
      <c r="L29" s="224">
        <v>0</v>
      </c>
    </row>
    <row r="30" spans="1:12" x14ac:dyDescent="0.45">
      <c r="A30" s="215" t="s">
        <v>847</v>
      </c>
      <c r="B30" s="216">
        <v>0</v>
      </c>
      <c r="C30" s="209">
        <v>120.00876274761343</v>
      </c>
      <c r="D30" s="209">
        <v>120.00876274761343</v>
      </c>
      <c r="E30" s="223">
        <v>240.01752549522686</v>
      </c>
      <c r="F30" s="218">
        <v>199.71415294915988</v>
      </c>
      <c r="G30" s="218">
        <v>199.71415294915988</v>
      </c>
      <c r="H30" s="224">
        <v>399.42830589831976</v>
      </c>
      <c r="I30" s="224">
        <v>605.29600372642039</v>
      </c>
      <c r="J30" s="224">
        <v>110.74924897445869</v>
      </c>
      <c r="K30" s="224">
        <v>109.85614699849503</v>
      </c>
      <c r="L30" s="224">
        <v>1465.3472310929208</v>
      </c>
    </row>
    <row r="31" spans="1:12" x14ac:dyDescent="0.45">
      <c r="A31" s="215" t="s">
        <v>848</v>
      </c>
      <c r="B31" s="216">
        <v>0</v>
      </c>
      <c r="C31" s="209">
        <v>0</v>
      </c>
      <c r="D31" s="209">
        <v>0</v>
      </c>
      <c r="E31" s="223">
        <v>0</v>
      </c>
      <c r="F31" s="218">
        <v>0</v>
      </c>
      <c r="G31" s="218">
        <v>0</v>
      </c>
      <c r="H31" s="224">
        <v>0</v>
      </c>
      <c r="I31" s="224">
        <v>0</v>
      </c>
      <c r="J31" s="224">
        <v>0</v>
      </c>
      <c r="K31" s="224">
        <v>0</v>
      </c>
      <c r="L31" s="224">
        <v>0</v>
      </c>
    </row>
    <row r="32" spans="1:12" x14ac:dyDescent="0.45">
      <c r="A32" s="215" t="s">
        <v>849</v>
      </c>
      <c r="B32" s="216">
        <v>0</v>
      </c>
      <c r="C32" s="209">
        <v>0</v>
      </c>
      <c r="D32" s="209">
        <v>0</v>
      </c>
      <c r="E32" s="223">
        <v>0</v>
      </c>
      <c r="F32" s="218">
        <v>0</v>
      </c>
      <c r="G32" s="218">
        <v>0</v>
      </c>
      <c r="H32" s="224">
        <v>0</v>
      </c>
      <c r="I32" s="224">
        <v>0</v>
      </c>
      <c r="J32" s="224">
        <v>0</v>
      </c>
      <c r="K32" s="224">
        <v>0</v>
      </c>
      <c r="L32" s="224">
        <v>0</v>
      </c>
    </row>
    <row r="33" spans="1:12" x14ac:dyDescent="0.45">
      <c r="A33" s="215" t="s">
        <v>850</v>
      </c>
      <c r="B33" s="216">
        <v>0</v>
      </c>
      <c r="C33" s="209">
        <v>0</v>
      </c>
      <c r="D33" s="209">
        <v>0</v>
      </c>
      <c r="E33" s="223">
        <v>0</v>
      </c>
      <c r="F33" s="218">
        <v>0</v>
      </c>
      <c r="G33" s="218">
        <v>0</v>
      </c>
      <c r="H33" s="224">
        <v>0</v>
      </c>
      <c r="I33" s="224">
        <v>0</v>
      </c>
      <c r="J33" s="224">
        <v>0</v>
      </c>
      <c r="K33" s="224">
        <v>0</v>
      </c>
      <c r="L33" s="224">
        <v>0</v>
      </c>
    </row>
    <row r="34" spans="1:12" x14ac:dyDescent="0.45">
      <c r="A34" s="215" t="s">
        <v>838</v>
      </c>
      <c r="B34" s="216">
        <v>0</v>
      </c>
      <c r="C34" s="209">
        <v>0</v>
      </c>
      <c r="D34" s="209">
        <v>0</v>
      </c>
      <c r="E34" s="223">
        <v>0</v>
      </c>
      <c r="F34" s="217">
        <v>0</v>
      </c>
      <c r="G34" s="217">
        <v>0</v>
      </c>
      <c r="H34" s="224">
        <v>0</v>
      </c>
      <c r="I34" s="224">
        <v>0</v>
      </c>
      <c r="J34" s="224">
        <v>0</v>
      </c>
      <c r="K34" s="224">
        <v>0</v>
      </c>
      <c r="L34" s="223">
        <v>0</v>
      </c>
    </row>
    <row r="35" spans="1:12" x14ac:dyDescent="0.45">
      <c r="A35" s="215" t="s">
        <v>839</v>
      </c>
      <c r="B35" s="216">
        <v>0</v>
      </c>
      <c r="C35" s="209">
        <v>0</v>
      </c>
      <c r="D35" s="209">
        <v>0</v>
      </c>
      <c r="E35" s="223">
        <v>0</v>
      </c>
      <c r="F35" s="217">
        <v>0</v>
      </c>
      <c r="G35" s="217">
        <v>0</v>
      </c>
      <c r="H35" s="224">
        <v>0</v>
      </c>
      <c r="I35" s="224">
        <v>0</v>
      </c>
      <c r="J35" s="224">
        <v>0</v>
      </c>
      <c r="K35" s="224">
        <v>0</v>
      </c>
      <c r="L35" s="223">
        <v>0</v>
      </c>
    </row>
    <row r="36" spans="1:12" x14ac:dyDescent="0.45">
      <c r="A36" s="225" t="s">
        <v>851</v>
      </c>
      <c r="B36" s="226">
        <v>0</v>
      </c>
      <c r="C36" s="227">
        <v>2148.1379778467581</v>
      </c>
      <c r="D36" s="227">
        <v>2148.1379778467581</v>
      </c>
      <c r="E36" s="226">
        <v>4296.2759556935162</v>
      </c>
      <c r="F36" s="227">
        <v>869.03840283217892</v>
      </c>
      <c r="G36" s="227">
        <v>869.03840283217892</v>
      </c>
      <c r="H36" s="226">
        <v>1738.0768056643578</v>
      </c>
      <c r="I36" s="226">
        <v>2991.0115391187555</v>
      </c>
      <c r="J36" s="226">
        <v>1781.2669540891693</v>
      </c>
      <c r="K36" s="226">
        <v>4441.339617283008</v>
      </c>
      <c r="L36" s="226">
        <v>15247.970871848807</v>
      </c>
    </row>
    <row r="38" spans="1:12" x14ac:dyDescent="0.45">
      <c r="A38" s="205" t="s">
        <v>852</v>
      </c>
      <c r="B38" s="228"/>
      <c r="C38" s="228"/>
      <c r="D38" s="228"/>
      <c r="E38" s="228">
        <f t="shared" ref="E38" si="0">E36+E22+E9</f>
        <v>7776.8579430162317</v>
      </c>
      <c r="F38" s="228"/>
      <c r="G38" s="228"/>
      <c r="H38" s="228">
        <f>H36+H22+H9</f>
        <v>5269.1943537575489</v>
      </c>
      <c r="I38" s="228">
        <f>I36+I22+I9</f>
        <v>7362.3567219529268</v>
      </c>
      <c r="J38" s="228">
        <f>J36+J22+J9</f>
        <v>6834.0516799097413</v>
      </c>
      <c r="K38" s="228">
        <f>K36+K22+K9</f>
        <v>10028.139174684873</v>
      </c>
      <c r="L38" s="228">
        <f>L36+L22+L9</f>
        <v>37270.59987332132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E846-2526-43A0-8F65-740EAC556AD3}">
  <sheetPr>
    <tabColor theme="7" tint="0.39997558519241921"/>
    <pageSetUpPr fitToPage="1"/>
  </sheetPr>
  <dimension ref="A3:W1167"/>
  <sheetViews>
    <sheetView view="pageBreakPreview" topLeftCell="A3" zoomScaleNormal="100" zoomScaleSheetLayoutView="100" workbookViewId="0">
      <pane xSplit="5" ySplit="3" topLeftCell="P6" activePane="bottomRight" state="frozen"/>
      <selection pane="topRight" activeCell="E40" sqref="E40"/>
      <selection pane="bottomLeft" activeCell="E40" sqref="E40"/>
      <selection pane="bottomRight" activeCell="E31" sqref="E31"/>
    </sheetView>
  </sheetViews>
  <sheetFormatPr defaultColWidth="9.33203125" defaultRowHeight="12.75" x14ac:dyDescent="0.35"/>
  <cols>
    <col min="1" max="1" width="9.33203125" style="1"/>
    <col min="2" max="2" width="27.33203125" style="2" customWidth="1"/>
    <col min="3" max="3" width="29.6640625" style="2" customWidth="1"/>
    <col min="4" max="4" width="29.1328125" style="3" customWidth="1"/>
    <col min="5" max="5" width="89.33203125" style="2" bestFit="1" customWidth="1"/>
    <col min="6" max="6" width="10.53125" style="2" customWidth="1"/>
    <col min="7" max="7" width="10.53125" style="2" bestFit="1" customWidth="1"/>
    <col min="8" max="8" width="11" style="2" bestFit="1" customWidth="1"/>
    <col min="9" max="9" width="10.53125" style="2" bestFit="1" customWidth="1"/>
    <col min="10" max="10" width="11" style="2" bestFit="1" customWidth="1"/>
    <col min="11" max="11" width="10.53125" style="2" bestFit="1" customWidth="1"/>
    <col min="12" max="12" width="11" style="2" bestFit="1" customWidth="1"/>
    <col min="13" max="13" width="10.53125" style="2" bestFit="1" customWidth="1"/>
    <col min="14" max="14" width="11" style="2" bestFit="1" customWidth="1"/>
    <col min="15" max="15" width="10.53125" style="2" bestFit="1" customWidth="1"/>
    <col min="16" max="16" width="11" style="2" bestFit="1" customWidth="1"/>
    <col min="17" max="17" width="10.53125" style="2" bestFit="1" customWidth="1"/>
    <col min="18" max="19" width="10.53125" style="2" customWidth="1"/>
    <col min="20" max="20" width="11" style="2" customWidth="1"/>
    <col min="21" max="22" width="10.53125" style="2" customWidth="1"/>
    <col min="23" max="23" width="12.33203125" style="2" customWidth="1"/>
    <col min="24" max="16384" width="9.33203125" style="2"/>
  </cols>
  <sheetData>
    <row r="3" spans="1:23" x14ac:dyDescent="0.35">
      <c r="E3" s="3"/>
      <c r="F3" s="3"/>
      <c r="G3" s="3"/>
      <c r="H3" s="3"/>
      <c r="I3" s="3"/>
      <c r="J3" s="3"/>
      <c r="K3" s="3"/>
      <c r="L3" s="3"/>
      <c r="M3" s="3"/>
      <c r="N3" s="3"/>
      <c r="O3" s="3"/>
      <c r="P3" s="3"/>
      <c r="Q3" s="3"/>
      <c r="R3" s="3"/>
      <c r="S3" s="3"/>
      <c r="T3" s="3"/>
      <c r="U3" s="3"/>
      <c r="V3" s="3"/>
      <c r="W3" s="3"/>
    </row>
    <row r="4" spans="1:23" ht="17.649999999999999" x14ac:dyDescent="0.5">
      <c r="B4" s="229" t="s">
        <v>853</v>
      </c>
      <c r="C4" s="229"/>
      <c r="D4" s="5"/>
      <c r="E4" s="4"/>
      <c r="F4" s="528">
        <v>2018</v>
      </c>
      <c r="G4" s="529"/>
      <c r="H4" s="528">
        <v>2019</v>
      </c>
      <c r="I4" s="529"/>
      <c r="J4" s="528">
        <v>2020</v>
      </c>
      <c r="K4" s="529"/>
      <c r="L4" s="528">
        <v>2021</v>
      </c>
      <c r="M4" s="529"/>
      <c r="N4" s="528">
        <v>2022</v>
      </c>
      <c r="O4" s="529"/>
      <c r="P4" s="528" t="s">
        <v>854</v>
      </c>
      <c r="Q4" s="529"/>
      <c r="R4" s="525" t="s">
        <v>60</v>
      </c>
      <c r="S4" s="526"/>
      <c r="T4" s="526"/>
      <c r="U4" s="526"/>
      <c r="V4" s="526"/>
      <c r="W4" s="527"/>
    </row>
    <row r="5" spans="1:23" s="11" customFormat="1" ht="13.15" x14ac:dyDescent="0.4">
      <c r="A5" s="6"/>
      <c r="B5" s="7" t="s">
        <v>61</v>
      </c>
      <c r="C5" s="7" t="s">
        <v>2075</v>
      </c>
      <c r="D5" s="230" t="s">
        <v>855</v>
      </c>
      <c r="E5" s="8" t="s">
        <v>62</v>
      </c>
      <c r="F5" s="9" t="s">
        <v>856</v>
      </c>
      <c r="G5" s="9" t="s">
        <v>857</v>
      </c>
      <c r="H5" s="9" t="s">
        <v>856</v>
      </c>
      <c r="I5" s="9" t="s">
        <v>857</v>
      </c>
      <c r="J5" s="9" t="s">
        <v>856</v>
      </c>
      <c r="K5" s="9" t="s">
        <v>857</v>
      </c>
      <c r="L5" s="9" t="s">
        <v>856</v>
      </c>
      <c r="M5" s="9" t="s">
        <v>857</v>
      </c>
      <c r="N5" s="9" t="s">
        <v>856</v>
      </c>
      <c r="O5" s="9" t="s">
        <v>857</v>
      </c>
      <c r="P5" s="9" t="s">
        <v>856</v>
      </c>
      <c r="Q5" s="9" t="s">
        <v>857</v>
      </c>
      <c r="R5" s="9">
        <v>2024</v>
      </c>
      <c r="S5" s="9">
        <v>2025</v>
      </c>
      <c r="T5" s="9">
        <v>2026</v>
      </c>
      <c r="U5" s="9">
        <v>2027</v>
      </c>
      <c r="V5" s="9">
        <v>2028</v>
      </c>
      <c r="W5" s="10" t="s">
        <v>65</v>
      </c>
    </row>
    <row r="6" spans="1:23" s="11" customFormat="1" x14ac:dyDescent="0.35">
      <c r="A6" s="6"/>
      <c r="B6" s="231" t="s">
        <v>858</v>
      </c>
      <c r="C6" s="446" t="s">
        <v>2076</v>
      </c>
      <c r="D6" s="232"/>
      <c r="E6" s="441" t="s">
        <v>67</v>
      </c>
      <c r="F6" s="233">
        <v>0</v>
      </c>
      <c r="G6" s="233">
        <v>0</v>
      </c>
      <c r="H6" s="233">
        <v>0</v>
      </c>
      <c r="I6" s="233">
        <v>0</v>
      </c>
      <c r="J6" s="233">
        <v>0</v>
      </c>
      <c r="K6" s="233">
        <v>0</v>
      </c>
      <c r="L6" s="233">
        <v>0</v>
      </c>
      <c r="M6" s="233">
        <v>0</v>
      </c>
      <c r="N6" s="233">
        <v>0</v>
      </c>
      <c r="O6" s="233">
        <v>0</v>
      </c>
      <c r="P6" s="233">
        <v>0</v>
      </c>
      <c r="Q6" s="233">
        <v>0</v>
      </c>
      <c r="R6" s="20">
        <v>1903.3487931734874</v>
      </c>
      <c r="S6" s="20">
        <v>0</v>
      </c>
      <c r="T6" s="20">
        <v>0</v>
      </c>
      <c r="U6" s="20">
        <v>0</v>
      </c>
      <c r="V6" s="20">
        <v>0</v>
      </c>
      <c r="W6" s="20">
        <v>1903.3487931734874</v>
      </c>
    </row>
    <row r="7" spans="1:23" x14ac:dyDescent="0.35">
      <c r="A7" s="6"/>
      <c r="B7" s="231" t="s">
        <v>858</v>
      </c>
      <c r="C7" s="446" t="s">
        <v>2710</v>
      </c>
      <c r="D7" s="232"/>
      <c r="E7" s="441" t="s">
        <v>70</v>
      </c>
      <c r="F7" s="233">
        <v>0</v>
      </c>
      <c r="G7" s="233">
        <v>0</v>
      </c>
      <c r="H7" s="233">
        <v>0</v>
      </c>
      <c r="I7" s="233">
        <v>0</v>
      </c>
      <c r="J7" s="233">
        <v>0</v>
      </c>
      <c r="K7" s="233">
        <v>0</v>
      </c>
      <c r="L7" s="233">
        <v>0</v>
      </c>
      <c r="M7" s="233">
        <v>0</v>
      </c>
      <c r="N7" s="233">
        <v>0</v>
      </c>
      <c r="O7" s="233">
        <v>0</v>
      </c>
      <c r="P7" s="233">
        <v>0</v>
      </c>
      <c r="Q7" s="233">
        <v>0</v>
      </c>
      <c r="R7" s="20">
        <v>408.77327947226217</v>
      </c>
      <c r="S7" s="20">
        <v>0</v>
      </c>
      <c r="T7" s="20">
        <v>0</v>
      </c>
      <c r="U7" s="20">
        <v>0</v>
      </c>
      <c r="V7" s="20">
        <v>0</v>
      </c>
      <c r="W7" s="20">
        <v>408.77327947226217</v>
      </c>
    </row>
    <row r="8" spans="1:23" x14ac:dyDescent="0.35">
      <c r="A8" s="6"/>
      <c r="B8" s="231" t="s">
        <v>858</v>
      </c>
      <c r="C8" s="446" t="s">
        <v>2711</v>
      </c>
      <c r="D8" s="232"/>
      <c r="E8" s="441" t="s">
        <v>71</v>
      </c>
      <c r="F8" s="233">
        <v>0</v>
      </c>
      <c r="G8" s="233">
        <v>0</v>
      </c>
      <c r="H8" s="233">
        <v>0</v>
      </c>
      <c r="I8" s="233">
        <v>0</v>
      </c>
      <c r="J8" s="233">
        <v>0</v>
      </c>
      <c r="K8" s="233">
        <v>0</v>
      </c>
      <c r="L8" s="233">
        <v>0</v>
      </c>
      <c r="M8" s="233">
        <v>0</v>
      </c>
      <c r="N8" s="233">
        <v>0</v>
      </c>
      <c r="O8" s="233">
        <v>0</v>
      </c>
      <c r="P8" s="233">
        <v>0</v>
      </c>
      <c r="Q8" s="233">
        <v>0</v>
      </c>
      <c r="R8" s="20">
        <v>104.01769066402449</v>
      </c>
      <c r="S8" s="20">
        <v>0</v>
      </c>
      <c r="T8" s="20">
        <v>0</v>
      </c>
      <c r="U8" s="20">
        <v>0</v>
      </c>
      <c r="V8" s="20">
        <v>0</v>
      </c>
      <c r="W8" s="20">
        <v>104.01769066402449</v>
      </c>
    </row>
    <row r="9" spans="1:23" x14ac:dyDescent="0.35">
      <c r="A9" s="6"/>
      <c r="B9" s="231" t="s">
        <v>858</v>
      </c>
      <c r="C9" s="446" t="s">
        <v>2712</v>
      </c>
      <c r="D9" s="232"/>
      <c r="E9" s="441" t="s">
        <v>74</v>
      </c>
      <c r="F9" s="233">
        <v>0</v>
      </c>
      <c r="G9" s="233">
        <v>0</v>
      </c>
      <c r="H9" s="233">
        <v>0</v>
      </c>
      <c r="I9" s="233">
        <v>0</v>
      </c>
      <c r="J9" s="233">
        <v>0</v>
      </c>
      <c r="K9" s="233">
        <v>0</v>
      </c>
      <c r="L9" s="233">
        <v>0</v>
      </c>
      <c r="M9" s="233">
        <v>0</v>
      </c>
      <c r="N9" s="233">
        <v>0</v>
      </c>
      <c r="O9" s="233">
        <v>0</v>
      </c>
      <c r="P9" s="233">
        <v>0</v>
      </c>
      <c r="Q9" s="233">
        <v>0</v>
      </c>
      <c r="R9" s="20">
        <v>0</v>
      </c>
      <c r="S9" s="20">
        <v>0</v>
      </c>
      <c r="T9" s="20">
        <v>108.29042260114169</v>
      </c>
      <c r="U9" s="20">
        <v>0</v>
      </c>
      <c r="V9" s="20">
        <v>0</v>
      </c>
      <c r="W9" s="20">
        <v>108.29042260114169</v>
      </c>
    </row>
    <row r="10" spans="1:23" x14ac:dyDescent="0.35">
      <c r="A10" s="6"/>
      <c r="B10" s="231" t="s">
        <v>858</v>
      </c>
      <c r="C10" s="446" t="s">
        <v>2713</v>
      </c>
      <c r="D10" s="232"/>
      <c r="E10" s="441" t="s">
        <v>75</v>
      </c>
      <c r="F10" s="233">
        <v>0</v>
      </c>
      <c r="G10" s="233">
        <v>0</v>
      </c>
      <c r="H10" s="233">
        <v>0</v>
      </c>
      <c r="I10" s="233">
        <v>0</v>
      </c>
      <c r="J10" s="233">
        <v>0</v>
      </c>
      <c r="K10" s="233">
        <v>0</v>
      </c>
      <c r="L10" s="233">
        <v>0</v>
      </c>
      <c r="M10" s="233">
        <v>0</v>
      </c>
      <c r="N10" s="233">
        <v>0</v>
      </c>
      <c r="O10" s="233">
        <v>0</v>
      </c>
      <c r="P10" s="233">
        <v>0</v>
      </c>
      <c r="Q10" s="233">
        <v>0</v>
      </c>
      <c r="R10" s="20">
        <v>0</v>
      </c>
      <c r="S10" s="20">
        <v>0</v>
      </c>
      <c r="T10" s="20">
        <v>163.50256834657802</v>
      </c>
      <c r="U10" s="20">
        <v>0</v>
      </c>
      <c r="V10" s="20">
        <v>0</v>
      </c>
      <c r="W10" s="20">
        <v>163.50256834657802</v>
      </c>
    </row>
    <row r="11" spans="1:23" x14ac:dyDescent="0.35">
      <c r="A11" s="6"/>
      <c r="B11" s="231" t="s">
        <v>858</v>
      </c>
      <c r="C11" s="446" t="s">
        <v>2714</v>
      </c>
      <c r="D11" s="232"/>
      <c r="E11" s="441" t="s">
        <v>76</v>
      </c>
      <c r="F11" s="233">
        <v>0</v>
      </c>
      <c r="G11" s="233">
        <v>0</v>
      </c>
      <c r="H11" s="233">
        <v>0</v>
      </c>
      <c r="I11" s="233">
        <v>0</v>
      </c>
      <c r="J11" s="233">
        <v>0</v>
      </c>
      <c r="K11" s="233">
        <v>0</v>
      </c>
      <c r="L11" s="233">
        <v>0</v>
      </c>
      <c r="M11" s="233">
        <v>0</v>
      </c>
      <c r="N11" s="233">
        <v>0</v>
      </c>
      <c r="O11" s="233">
        <v>0</v>
      </c>
      <c r="P11" s="233">
        <v>0</v>
      </c>
      <c r="Q11" s="233">
        <v>0</v>
      </c>
      <c r="R11" s="20">
        <v>0</v>
      </c>
      <c r="S11" s="20">
        <v>0</v>
      </c>
      <c r="T11" s="20">
        <v>0</v>
      </c>
      <c r="U11" s="20">
        <v>0</v>
      </c>
      <c r="V11" s="20">
        <v>0</v>
      </c>
      <c r="W11" s="20">
        <v>0</v>
      </c>
    </row>
    <row r="12" spans="1:23" x14ac:dyDescent="0.35">
      <c r="A12" s="6"/>
      <c r="B12" s="231" t="s">
        <v>858</v>
      </c>
      <c r="C12" s="446" t="s">
        <v>2715</v>
      </c>
      <c r="D12" s="232"/>
      <c r="E12" s="441" t="s">
        <v>77</v>
      </c>
      <c r="F12" s="233">
        <v>0</v>
      </c>
      <c r="G12" s="233">
        <v>0</v>
      </c>
      <c r="H12" s="233">
        <v>0</v>
      </c>
      <c r="I12" s="233">
        <v>0</v>
      </c>
      <c r="J12" s="233">
        <v>0</v>
      </c>
      <c r="K12" s="233">
        <v>0</v>
      </c>
      <c r="L12" s="233">
        <v>0</v>
      </c>
      <c r="M12" s="233">
        <v>0</v>
      </c>
      <c r="N12" s="233">
        <v>0</v>
      </c>
      <c r="O12" s="233">
        <v>0</v>
      </c>
      <c r="P12" s="233">
        <v>0</v>
      </c>
      <c r="Q12" s="233">
        <v>0</v>
      </c>
      <c r="R12" s="20">
        <v>355.74521920554292</v>
      </c>
      <c r="S12" s="20">
        <v>0</v>
      </c>
      <c r="T12" s="20">
        <v>0</v>
      </c>
      <c r="U12" s="20">
        <v>0</v>
      </c>
      <c r="V12" s="20">
        <v>0</v>
      </c>
      <c r="W12" s="20">
        <v>355.74521920554292</v>
      </c>
    </row>
    <row r="13" spans="1:23" x14ac:dyDescent="0.35">
      <c r="A13" s="6"/>
      <c r="B13" s="231" t="s">
        <v>858</v>
      </c>
      <c r="C13" s="446" t="s">
        <v>2704</v>
      </c>
      <c r="D13" s="232"/>
      <c r="E13" s="441" t="s">
        <v>78</v>
      </c>
      <c r="F13" s="233">
        <v>0</v>
      </c>
      <c r="G13" s="233">
        <v>0</v>
      </c>
      <c r="H13" s="233">
        <v>0</v>
      </c>
      <c r="I13" s="233">
        <v>0</v>
      </c>
      <c r="J13" s="233">
        <v>0</v>
      </c>
      <c r="K13" s="233">
        <v>0</v>
      </c>
      <c r="L13" s="233">
        <v>0</v>
      </c>
      <c r="M13" s="233">
        <v>0</v>
      </c>
      <c r="N13" s="233">
        <v>0</v>
      </c>
      <c r="O13" s="233">
        <v>0</v>
      </c>
      <c r="P13" s="233">
        <v>0</v>
      </c>
      <c r="Q13" s="233">
        <v>0</v>
      </c>
      <c r="R13" s="20">
        <v>663.82896535132227</v>
      </c>
      <c r="S13" s="20">
        <v>0</v>
      </c>
      <c r="T13" s="20">
        <v>0</v>
      </c>
      <c r="U13" s="20">
        <v>0</v>
      </c>
      <c r="V13" s="20">
        <v>0</v>
      </c>
      <c r="W13" s="20">
        <v>663.82896535132227</v>
      </c>
    </row>
    <row r="14" spans="1:23" x14ac:dyDescent="0.35">
      <c r="A14" s="6"/>
      <c r="B14" s="231" t="s">
        <v>858</v>
      </c>
      <c r="C14" s="446" t="s">
        <v>2077</v>
      </c>
      <c r="D14" s="232"/>
      <c r="E14" s="441" t="s">
        <v>79</v>
      </c>
      <c r="F14" s="233">
        <v>0</v>
      </c>
      <c r="G14" s="233">
        <v>0</v>
      </c>
      <c r="H14" s="233">
        <v>0</v>
      </c>
      <c r="I14" s="233">
        <v>0</v>
      </c>
      <c r="J14" s="233">
        <v>0</v>
      </c>
      <c r="K14" s="233">
        <v>0</v>
      </c>
      <c r="L14" s="233">
        <v>0</v>
      </c>
      <c r="M14" s="233">
        <v>0</v>
      </c>
      <c r="N14" s="233">
        <v>0</v>
      </c>
      <c r="O14" s="233">
        <v>0</v>
      </c>
      <c r="P14" s="233">
        <v>0</v>
      </c>
      <c r="Q14" s="233">
        <v>0</v>
      </c>
      <c r="R14" s="20">
        <v>523.43219836686569</v>
      </c>
      <c r="S14" s="20">
        <v>4582.8473345531957</v>
      </c>
      <c r="T14" s="20">
        <v>0</v>
      </c>
      <c r="U14" s="20">
        <v>0</v>
      </c>
      <c r="V14" s="20">
        <v>0</v>
      </c>
      <c r="W14" s="20">
        <v>5106.2795329200617</v>
      </c>
    </row>
    <row r="15" spans="1:23" x14ac:dyDescent="0.35">
      <c r="A15" s="6"/>
      <c r="B15" s="231" t="s">
        <v>858</v>
      </c>
      <c r="C15" s="446" t="s">
        <v>2700</v>
      </c>
      <c r="D15" s="232"/>
      <c r="E15" s="441" t="s">
        <v>80</v>
      </c>
      <c r="F15" s="233">
        <v>0</v>
      </c>
      <c r="G15" s="233">
        <v>0</v>
      </c>
      <c r="H15" s="233">
        <v>0</v>
      </c>
      <c r="I15" s="233">
        <v>0</v>
      </c>
      <c r="J15" s="233">
        <v>0</v>
      </c>
      <c r="K15" s="233">
        <v>0</v>
      </c>
      <c r="L15" s="233">
        <v>0</v>
      </c>
      <c r="M15" s="233">
        <v>0</v>
      </c>
      <c r="N15" s="233">
        <v>0</v>
      </c>
      <c r="O15" s="233">
        <v>0</v>
      </c>
      <c r="P15" s="233">
        <v>0</v>
      </c>
      <c r="Q15" s="233">
        <v>0</v>
      </c>
      <c r="R15" s="20">
        <v>26.142447890000359</v>
      </c>
      <c r="S15" s="20">
        <v>537.04304863627317</v>
      </c>
      <c r="T15" s="20">
        <v>4712.8122855985594</v>
      </c>
      <c r="U15" s="20">
        <v>0</v>
      </c>
      <c r="V15" s="20">
        <v>0</v>
      </c>
      <c r="W15" s="20">
        <v>5275.9977821248331</v>
      </c>
    </row>
    <row r="16" spans="1:23" x14ac:dyDescent="0.35">
      <c r="A16" s="6"/>
      <c r="B16" s="231" t="s">
        <v>858</v>
      </c>
      <c r="C16" s="446" t="s">
        <v>2716</v>
      </c>
      <c r="D16" s="232"/>
      <c r="E16" s="441" t="s">
        <v>81</v>
      </c>
      <c r="F16" s="233">
        <v>0</v>
      </c>
      <c r="G16" s="233">
        <v>0</v>
      </c>
      <c r="H16" s="233">
        <v>0</v>
      </c>
      <c r="I16" s="233">
        <v>0</v>
      </c>
      <c r="J16" s="233">
        <v>0</v>
      </c>
      <c r="K16" s="233">
        <v>0</v>
      </c>
      <c r="L16" s="233">
        <v>0</v>
      </c>
      <c r="M16" s="233">
        <v>0</v>
      </c>
      <c r="N16" s="233">
        <v>0</v>
      </c>
      <c r="O16" s="233">
        <v>0</v>
      </c>
      <c r="P16" s="233">
        <v>0</v>
      </c>
      <c r="Q16" s="233">
        <v>0</v>
      </c>
      <c r="R16" s="20">
        <v>0</v>
      </c>
      <c r="S16" s="20">
        <v>521.36824757526517</v>
      </c>
      <c r="T16" s="20">
        <v>0</v>
      </c>
      <c r="U16" s="20">
        <v>0</v>
      </c>
      <c r="V16" s="20">
        <v>0</v>
      </c>
      <c r="W16" s="20">
        <v>521.36824757526517</v>
      </c>
    </row>
    <row r="17" spans="1:23" x14ac:dyDescent="0.35">
      <c r="A17" s="6"/>
      <c r="B17" s="231" t="s">
        <v>858</v>
      </c>
      <c r="C17" s="446" t="s">
        <v>2703</v>
      </c>
      <c r="D17" s="232"/>
      <c r="E17" s="441" t="s">
        <v>82</v>
      </c>
      <c r="F17" s="233">
        <v>0</v>
      </c>
      <c r="G17" s="233">
        <v>0</v>
      </c>
      <c r="H17" s="233">
        <v>0</v>
      </c>
      <c r="I17" s="233">
        <v>0</v>
      </c>
      <c r="J17" s="233">
        <v>0</v>
      </c>
      <c r="K17" s="233">
        <v>0</v>
      </c>
      <c r="L17" s="233">
        <v>0</v>
      </c>
      <c r="M17" s="233">
        <v>0</v>
      </c>
      <c r="N17" s="233">
        <v>0</v>
      </c>
      <c r="O17" s="233">
        <v>0</v>
      </c>
      <c r="P17" s="233">
        <v>0</v>
      </c>
      <c r="Q17" s="233">
        <v>0</v>
      </c>
      <c r="R17" s="20">
        <v>0</v>
      </c>
      <c r="S17" s="20">
        <v>154.78479544673476</v>
      </c>
      <c r="T17" s="20">
        <v>0</v>
      </c>
      <c r="U17" s="20">
        <v>0</v>
      </c>
      <c r="V17" s="20">
        <v>0</v>
      </c>
      <c r="W17" s="20">
        <v>154.78479544673476</v>
      </c>
    </row>
    <row r="18" spans="1:23" x14ac:dyDescent="0.35">
      <c r="A18" s="6"/>
      <c r="B18" s="231" t="s">
        <v>858</v>
      </c>
      <c r="C18" s="446" t="s">
        <v>2717</v>
      </c>
      <c r="D18" s="232"/>
      <c r="E18" s="441" t="s">
        <v>83</v>
      </c>
      <c r="F18" s="233">
        <v>0</v>
      </c>
      <c r="G18" s="233">
        <v>0</v>
      </c>
      <c r="H18" s="233">
        <v>0</v>
      </c>
      <c r="I18" s="233">
        <v>0</v>
      </c>
      <c r="J18" s="233">
        <v>0</v>
      </c>
      <c r="K18" s="233">
        <v>0</v>
      </c>
      <c r="L18" s="233">
        <v>0</v>
      </c>
      <c r="M18" s="233">
        <v>0</v>
      </c>
      <c r="N18" s="233">
        <v>0</v>
      </c>
      <c r="O18" s="233">
        <v>0</v>
      </c>
      <c r="P18" s="233">
        <v>0</v>
      </c>
      <c r="Q18" s="233">
        <v>0</v>
      </c>
      <c r="R18" s="20">
        <v>0</v>
      </c>
      <c r="S18" s="20">
        <v>38.66709950181167</v>
      </c>
      <c r="T18" s="20">
        <v>30.918801617444338</v>
      </c>
      <c r="U18" s="20">
        <v>1144.7443620421702</v>
      </c>
      <c r="V18" s="20">
        <v>0</v>
      </c>
      <c r="W18" s="20">
        <v>1214.3302631614263</v>
      </c>
    </row>
    <row r="19" spans="1:23" x14ac:dyDescent="0.35">
      <c r="A19" s="6"/>
      <c r="B19" s="231" t="s">
        <v>858</v>
      </c>
      <c r="C19" s="446" t="s">
        <v>2718</v>
      </c>
      <c r="D19" s="232"/>
      <c r="E19" s="441" t="s">
        <v>84</v>
      </c>
      <c r="F19" s="233">
        <v>0</v>
      </c>
      <c r="G19" s="233">
        <v>0</v>
      </c>
      <c r="H19" s="233">
        <v>0</v>
      </c>
      <c r="I19" s="233">
        <v>0</v>
      </c>
      <c r="J19" s="233">
        <v>0</v>
      </c>
      <c r="K19" s="233">
        <v>0</v>
      </c>
      <c r="L19" s="233">
        <v>0</v>
      </c>
      <c r="M19" s="233">
        <v>0</v>
      </c>
      <c r="N19" s="233">
        <v>0</v>
      </c>
      <c r="O19" s="233">
        <v>0</v>
      </c>
      <c r="P19" s="233">
        <v>0</v>
      </c>
      <c r="Q19" s="233">
        <v>0</v>
      </c>
      <c r="R19" s="20">
        <v>0</v>
      </c>
      <c r="S19" s="20">
        <v>0</v>
      </c>
      <c r="T19" s="20">
        <v>0</v>
      </c>
      <c r="U19" s="20">
        <v>0</v>
      </c>
      <c r="V19" s="20">
        <v>0</v>
      </c>
      <c r="W19" s="20">
        <v>0</v>
      </c>
    </row>
    <row r="20" spans="1:23" x14ac:dyDescent="0.35">
      <c r="A20" s="6"/>
      <c r="B20" s="231" t="s">
        <v>858</v>
      </c>
      <c r="C20" s="446" t="s">
        <v>2701</v>
      </c>
      <c r="D20" s="232"/>
      <c r="E20" s="441" t="s">
        <v>85</v>
      </c>
      <c r="F20" s="233">
        <v>0</v>
      </c>
      <c r="G20" s="233">
        <v>0</v>
      </c>
      <c r="H20" s="233">
        <v>0</v>
      </c>
      <c r="I20" s="233">
        <v>0</v>
      </c>
      <c r="J20" s="233">
        <v>0</v>
      </c>
      <c r="K20" s="233">
        <v>0</v>
      </c>
      <c r="L20" s="233">
        <v>0</v>
      </c>
      <c r="M20" s="233">
        <v>0</v>
      </c>
      <c r="N20" s="233">
        <v>0</v>
      </c>
      <c r="O20" s="233">
        <v>0</v>
      </c>
      <c r="P20" s="233">
        <v>0</v>
      </c>
      <c r="Q20" s="233">
        <v>0</v>
      </c>
      <c r="R20" s="20">
        <v>0</v>
      </c>
      <c r="S20" s="20">
        <v>0</v>
      </c>
      <c r="T20" s="20">
        <v>0</v>
      </c>
      <c r="U20" s="20">
        <v>84.714366544551666</v>
      </c>
      <c r="V20" s="20">
        <v>470.5189134257464</v>
      </c>
      <c r="W20" s="20">
        <v>555.2332799702981</v>
      </c>
    </row>
    <row r="21" spans="1:23" x14ac:dyDescent="0.35">
      <c r="A21" s="6"/>
      <c r="B21" s="231" t="s">
        <v>858</v>
      </c>
      <c r="C21" s="446" t="s">
        <v>2719</v>
      </c>
      <c r="D21" s="232"/>
      <c r="E21" s="441" t="s">
        <v>86</v>
      </c>
      <c r="F21" s="233">
        <v>0</v>
      </c>
      <c r="G21" s="233">
        <v>0</v>
      </c>
      <c r="H21" s="233">
        <v>0</v>
      </c>
      <c r="I21" s="233">
        <v>0</v>
      </c>
      <c r="J21" s="233">
        <v>0</v>
      </c>
      <c r="K21" s="233">
        <v>0</v>
      </c>
      <c r="L21" s="233">
        <v>0</v>
      </c>
      <c r="M21" s="233">
        <v>0</v>
      </c>
      <c r="N21" s="233">
        <v>0</v>
      </c>
      <c r="O21" s="233">
        <v>0</v>
      </c>
      <c r="P21" s="233">
        <v>0</v>
      </c>
      <c r="Q21" s="233">
        <v>0</v>
      </c>
      <c r="R21" s="20">
        <v>0</v>
      </c>
      <c r="S21" s="20">
        <v>0</v>
      </c>
      <c r="T21" s="20">
        <v>0</v>
      </c>
      <c r="U21" s="20">
        <v>0</v>
      </c>
      <c r="V21" s="20">
        <v>0</v>
      </c>
      <c r="W21" s="20">
        <v>0</v>
      </c>
    </row>
    <row r="22" spans="1:23" x14ac:dyDescent="0.35">
      <c r="A22" s="6"/>
      <c r="B22" s="231" t="s">
        <v>858</v>
      </c>
      <c r="C22" s="446" t="s">
        <v>2720</v>
      </c>
      <c r="D22" s="232"/>
      <c r="E22" s="441" t="s">
        <v>87</v>
      </c>
      <c r="F22" s="233">
        <v>0</v>
      </c>
      <c r="G22" s="233">
        <v>0</v>
      </c>
      <c r="H22" s="233">
        <v>0</v>
      </c>
      <c r="I22" s="233">
        <v>0</v>
      </c>
      <c r="J22" s="233">
        <v>0</v>
      </c>
      <c r="K22" s="233">
        <v>0</v>
      </c>
      <c r="L22" s="233">
        <v>0</v>
      </c>
      <c r="M22" s="233">
        <v>0</v>
      </c>
      <c r="N22" s="233">
        <v>0</v>
      </c>
      <c r="O22" s="233">
        <v>0</v>
      </c>
      <c r="P22" s="233">
        <v>0</v>
      </c>
      <c r="Q22" s="233">
        <v>0</v>
      </c>
      <c r="R22" s="20">
        <v>0</v>
      </c>
      <c r="S22" s="20">
        <v>0</v>
      </c>
      <c r="T22" s="20">
        <v>0</v>
      </c>
      <c r="U22" s="20">
        <v>1104.9224477581738</v>
      </c>
      <c r="V22" s="20">
        <v>0</v>
      </c>
      <c r="W22" s="20">
        <v>1104.9224477581738</v>
      </c>
    </row>
    <row r="23" spans="1:23" x14ac:dyDescent="0.35">
      <c r="A23" s="6"/>
      <c r="B23" s="231" t="s">
        <v>858</v>
      </c>
      <c r="C23" s="446" t="s">
        <v>2721</v>
      </c>
      <c r="D23" s="232"/>
      <c r="E23" s="441" t="s">
        <v>88</v>
      </c>
      <c r="F23" s="233">
        <v>0</v>
      </c>
      <c r="G23" s="233">
        <v>0</v>
      </c>
      <c r="H23" s="233">
        <v>0</v>
      </c>
      <c r="I23" s="233">
        <v>0</v>
      </c>
      <c r="J23" s="233">
        <v>0</v>
      </c>
      <c r="K23" s="233">
        <v>0</v>
      </c>
      <c r="L23" s="233">
        <v>0</v>
      </c>
      <c r="M23" s="233">
        <v>0</v>
      </c>
      <c r="N23" s="233">
        <v>0</v>
      </c>
      <c r="O23" s="233">
        <v>0</v>
      </c>
      <c r="P23" s="233">
        <v>0</v>
      </c>
      <c r="Q23" s="233">
        <v>0</v>
      </c>
      <c r="R23" s="20">
        <v>0</v>
      </c>
      <c r="S23" s="20">
        <v>0</v>
      </c>
      <c r="T23" s="20">
        <v>0</v>
      </c>
      <c r="U23" s="20">
        <v>0</v>
      </c>
      <c r="V23" s="20">
        <v>1149.6970666796726</v>
      </c>
      <c r="W23" s="20">
        <v>1149.6970666796726</v>
      </c>
    </row>
    <row r="24" spans="1:23" x14ac:dyDescent="0.35">
      <c r="A24" s="6"/>
      <c r="B24" s="231" t="s">
        <v>858</v>
      </c>
      <c r="C24" s="446" t="s">
        <v>2722</v>
      </c>
      <c r="D24" s="232"/>
      <c r="E24" s="441" t="s">
        <v>89</v>
      </c>
      <c r="F24" s="233">
        <v>0</v>
      </c>
      <c r="G24" s="233">
        <v>0</v>
      </c>
      <c r="H24" s="233">
        <v>0</v>
      </c>
      <c r="I24" s="233">
        <v>0</v>
      </c>
      <c r="J24" s="233">
        <v>0</v>
      </c>
      <c r="K24" s="233">
        <v>0</v>
      </c>
      <c r="L24" s="233">
        <v>0</v>
      </c>
      <c r="M24" s="233">
        <v>0</v>
      </c>
      <c r="N24" s="233">
        <v>0</v>
      </c>
      <c r="O24" s="233">
        <v>0</v>
      </c>
      <c r="P24" s="233">
        <v>0</v>
      </c>
      <c r="Q24" s="233">
        <v>0</v>
      </c>
      <c r="R24" s="20">
        <v>0</v>
      </c>
      <c r="S24" s="20">
        <v>0</v>
      </c>
      <c r="T24" s="20">
        <v>0</v>
      </c>
      <c r="U24" s="20">
        <v>980.51394985617242</v>
      </c>
      <c r="V24" s="20">
        <v>689.81824000780352</v>
      </c>
      <c r="W24" s="20">
        <v>1670.3321898639761</v>
      </c>
    </row>
    <row r="25" spans="1:23" x14ac:dyDescent="0.35">
      <c r="A25" s="6"/>
      <c r="B25" s="231" t="s">
        <v>858</v>
      </c>
      <c r="C25" s="446" t="s">
        <v>2705</v>
      </c>
      <c r="D25" s="232"/>
      <c r="E25" s="441" t="s">
        <v>90</v>
      </c>
      <c r="F25" s="233">
        <v>0</v>
      </c>
      <c r="G25" s="233">
        <v>0</v>
      </c>
      <c r="H25" s="233">
        <v>0</v>
      </c>
      <c r="I25" s="233">
        <v>0</v>
      </c>
      <c r="J25" s="233">
        <v>0</v>
      </c>
      <c r="K25" s="233">
        <v>0</v>
      </c>
      <c r="L25" s="233">
        <v>0</v>
      </c>
      <c r="M25" s="233">
        <v>0</v>
      </c>
      <c r="N25" s="233">
        <v>0</v>
      </c>
      <c r="O25" s="233">
        <v>0</v>
      </c>
      <c r="P25" s="233">
        <v>0</v>
      </c>
      <c r="Q25" s="233">
        <v>0</v>
      </c>
      <c r="R25" s="20">
        <v>0</v>
      </c>
      <c r="S25" s="20">
        <v>0</v>
      </c>
      <c r="T25" s="20">
        <v>0</v>
      </c>
      <c r="U25" s="20">
        <v>0</v>
      </c>
      <c r="V25" s="20">
        <v>999.06647604246007</v>
      </c>
      <c r="W25" s="20">
        <v>999.06647604246007</v>
      </c>
    </row>
    <row r="26" spans="1:23" x14ac:dyDescent="0.35">
      <c r="A26" s="6"/>
      <c r="B26" s="231" t="s">
        <v>858</v>
      </c>
      <c r="C26" s="446" t="s">
        <v>2702</v>
      </c>
      <c r="D26" s="232"/>
      <c r="E26" s="441" t="s">
        <v>91</v>
      </c>
      <c r="F26" s="233">
        <v>0</v>
      </c>
      <c r="G26" s="233">
        <v>0</v>
      </c>
      <c r="H26" s="233">
        <v>0</v>
      </c>
      <c r="I26" s="233">
        <v>0</v>
      </c>
      <c r="J26" s="233">
        <v>0</v>
      </c>
      <c r="K26" s="233">
        <v>0</v>
      </c>
      <c r="L26" s="233">
        <v>0</v>
      </c>
      <c r="M26" s="233">
        <v>0</v>
      </c>
      <c r="N26" s="233">
        <v>0</v>
      </c>
      <c r="O26" s="233">
        <v>0</v>
      </c>
      <c r="P26" s="233">
        <v>0</v>
      </c>
      <c r="Q26" s="233">
        <v>0</v>
      </c>
      <c r="R26" s="20">
        <v>0</v>
      </c>
      <c r="S26" s="20">
        <v>0</v>
      </c>
      <c r="T26" s="20">
        <v>0</v>
      </c>
      <c r="U26" s="20">
        <v>0</v>
      </c>
      <c r="V26" s="20">
        <v>0</v>
      </c>
      <c r="W26" s="20">
        <v>0</v>
      </c>
    </row>
    <row r="27" spans="1:23" x14ac:dyDescent="0.35">
      <c r="A27" s="6"/>
      <c r="B27" s="231" t="s">
        <v>858</v>
      </c>
      <c r="C27" s="446" t="s">
        <v>2723</v>
      </c>
      <c r="D27" s="232"/>
      <c r="E27" s="441" t="s">
        <v>92</v>
      </c>
      <c r="F27" s="233">
        <v>0</v>
      </c>
      <c r="G27" s="233">
        <v>0</v>
      </c>
      <c r="H27" s="233">
        <v>0</v>
      </c>
      <c r="I27" s="233">
        <v>0</v>
      </c>
      <c r="J27" s="233">
        <v>0</v>
      </c>
      <c r="K27" s="233">
        <v>0</v>
      </c>
      <c r="L27" s="233">
        <v>0</v>
      </c>
      <c r="M27" s="233">
        <v>0</v>
      </c>
      <c r="N27" s="233">
        <v>0</v>
      </c>
      <c r="O27" s="233">
        <v>0</v>
      </c>
      <c r="P27" s="233">
        <v>0</v>
      </c>
      <c r="Q27" s="233">
        <v>0</v>
      </c>
      <c r="R27" s="20">
        <v>0</v>
      </c>
      <c r="S27" s="20">
        <v>0</v>
      </c>
      <c r="T27" s="20">
        <v>0</v>
      </c>
      <c r="U27" s="20">
        <v>0</v>
      </c>
      <c r="V27" s="20">
        <v>1691.3096015352346</v>
      </c>
      <c r="W27" s="20">
        <v>1691.3096015352346</v>
      </c>
    </row>
    <row r="28" spans="1:23" x14ac:dyDescent="0.35">
      <c r="A28" s="6"/>
      <c r="B28" s="231" t="s">
        <v>858</v>
      </c>
      <c r="C28" s="446" t="s">
        <v>2724</v>
      </c>
      <c r="D28" s="232"/>
      <c r="E28" s="441" t="s">
        <v>93</v>
      </c>
      <c r="F28" s="233">
        <v>0</v>
      </c>
      <c r="G28" s="233">
        <v>0</v>
      </c>
      <c r="H28" s="233">
        <v>0</v>
      </c>
      <c r="I28" s="233">
        <v>0</v>
      </c>
      <c r="J28" s="233">
        <v>0</v>
      </c>
      <c r="K28" s="233">
        <v>0</v>
      </c>
      <c r="L28" s="233">
        <v>0</v>
      </c>
      <c r="M28" s="233">
        <v>0</v>
      </c>
      <c r="N28" s="233">
        <v>0</v>
      </c>
      <c r="O28" s="233">
        <v>0</v>
      </c>
      <c r="P28" s="233">
        <v>0</v>
      </c>
      <c r="Q28" s="233">
        <v>0</v>
      </c>
      <c r="R28" s="20">
        <v>0</v>
      </c>
      <c r="S28" s="20">
        <v>0</v>
      </c>
      <c r="T28" s="20">
        <v>0</v>
      </c>
      <c r="U28" s="20">
        <v>0</v>
      </c>
      <c r="V28" s="20">
        <v>333.83045384247697</v>
      </c>
      <c r="W28" s="20">
        <v>333.83045384247697</v>
      </c>
    </row>
    <row r="29" spans="1:23" x14ac:dyDescent="0.35">
      <c r="A29" s="6"/>
      <c r="B29" s="231" t="s">
        <v>858</v>
      </c>
      <c r="C29" s="446" t="s">
        <v>2708</v>
      </c>
      <c r="D29" s="232"/>
      <c r="E29" s="4" t="s">
        <v>94</v>
      </c>
      <c r="F29" s="233">
        <v>0</v>
      </c>
      <c r="G29" s="233">
        <v>0</v>
      </c>
      <c r="H29" s="233">
        <v>0</v>
      </c>
      <c r="I29" s="233">
        <v>0</v>
      </c>
      <c r="J29" s="233">
        <v>0</v>
      </c>
      <c r="K29" s="233">
        <v>0</v>
      </c>
      <c r="L29" s="233">
        <v>0</v>
      </c>
      <c r="M29" s="233">
        <v>0</v>
      </c>
      <c r="N29" s="233">
        <v>0</v>
      </c>
      <c r="O29" s="233">
        <v>0</v>
      </c>
      <c r="P29" s="233">
        <v>0</v>
      </c>
      <c r="Q29" s="233">
        <v>0</v>
      </c>
      <c r="R29" s="20">
        <v>63.179305361144834</v>
      </c>
      <c r="S29" s="20">
        <v>161.11291459088199</v>
      </c>
      <c r="T29" s="20">
        <v>162.43563390171252</v>
      </c>
      <c r="U29" s="20">
        <v>218.37519209047528</v>
      </c>
      <c r="V29" s="20">
        <v>225.50794687136462</v>
      </c>
      <c r="W29" s="20">
        <v>830.61099281557927</v>
      </c>
    </row>
    <row r="30" spans="1:23" x14ac:dyDescent="0.35">
      <c r="A30" s="6"/>
      <c r="B30" s="231" t="s">
        <v>858</v>
      </c>
      <c r="C30" s="446" t="s">
        <v>2706</v>
      </c>
      <c r="D30" s="17"/>
      <c r="E30" s="4" t="s">
        <v>96</v>
      </c>
      <c r="F30" s="233">
        <v>0</v>
      </c>
      <c r="G30" s="233">
        <v>0</v>
      </c>
      <c r="H30" s="233">
        <v>0</v>
      </c>
      <c r="I30" s="233">
        <v>0</v>
      </c>
      <c r="J30" s="233">
        <v>0</v>
      </c>
      <c r="K30" s="233">
        <v>0</v>
      </c>
      <c r="L30" s="233">
        <v>0</v>
      </c>
      <c r="M30" s="233">
        <v>0</v>
      </c>
      <c r="N30" s="233">
        <v>0</v>
      </c>
      <c r="O30" s="233">
        <v>0</v>
      </c>
      <c r="P30" s="233">
        <v>0</v>
      </c>
      <c r="Q30" s="233">
        <v>0</v>
      </c>
      <c r="R30" s="20">
        <v>318.93786425800437</v>
      </c>
      <c r="S30" s="20">
        <v>0</v>
      </c>
      <c r="T30" s="20">
        <v>0</v>
      </c>
      <c r="U30" s="20">
        <v>0</v>
      </c>
      <c r="V30" s="20">
        <v>0</v>
      </c>
      <c r="W30" s="20">
        <v>318.93786425800437</v>
      </c>
    </row>
    <row r="31" spans="1:23" x14ac:dyDescent="0.35">
      <c r="A31" s="6"/>
      <c r="B31" s="231" t="s">
        <v>858</v>
      </c>
      <c r="C31" s="447" t="s">
        <v>2121</v>
      </c>
      <c r="D31" s="17" t="s">
        <v>2725</v>
      </c>
      <c r="E31" s="4" t="s">
        <v>97</v>
      </c>
      <c r="F31" s="233">
        <v>0</v>
      </c>
      <c r="G31" s="233">
        <v>0</v>
      </c>
      <c r="H31" s="233">
        <v>0</v>
      </c>
      <c r="I31" s="233">
        <v>0</v>
      </c>
      <c r="J31" s="233">
        <v>0</v>
      </c>
      <c r="K31" s="233">
        <v>0</v>
      </c>
      <c r="L31" s="233">
        <v>0</v>
      </c>
      <c r="M31" s="233">
        <v>0</v>
      </c>
      <c r="N31" s="233">
        <v>0</v>
      </c>
      <c r="O31" s="233">
        <v>0</v>
      </c>
      <c r="P31" s="233">
        <v>0</v>
      </c>
      <c r="Q31" s="233">
        <v>0</v>
      </c>
      <c r="R31" s="20">
        <v>0</v>
      </c>
      <c r="S31" s="20">
        <v>210.63727250490714</v>
      </c>
      <c r="T31" s="20">
        <v>0</v>
      </c>
      <c r="U31" s="20">
        <v>0</v>
      </c>
      <c r="V31" s="20">
        <v>0</v>
      </c>
      <c r="W31" s="20">
        <v>210.63727250490714</v>
      </c>
    </row>
    <row r="32" spans="1:23" x14ac:dyDescent="0.35">
      <c r="A32" s="6"/>
      <c r="B32" s="231" t="s">
        <v>858</v>
      </c>
      <c r="C32" s="447" t="s">
        <v>2121</v>
      </c>
      <c r="D32" s="17" t="s">
        <v>2725</v>
      </c>
      <c r="E32" s="4" t="s">
        <v>99</v>
      </c>
      <c r="F32" s="233">
        <v>0</v>
      </c>
      <c r="G32" s="233">
        <v>0</v>
      </c>
      <c r="H32" s="233">
        <v>0</v>
      </c>
      <c r="I32" s="233">
        <v>0</v>
      </c>
      <c r="J32" s="233">
        <v>0</v>
      </c>
      <c r="K32" s="233">
        <v>0</v>
      </c>
      <c r="L32" s="233">
        <v>0</v>
      </c>
      <c r="M32" s="233">
        <v>0</v>
      </c>
      <c r="N32" s="233">
        <v>0</v>
      </c>
      <c r="O32" s="233">
        <v>0</v>
      </c>
      <c r="P32" s="233">
        <v>0</v>
      </c>
      <c r="Q32" s="233">
        <v>0</v>
      </c>
      <c r="R32" s="20">
        <v>0</v>
      </c>
      <c r="S32" s="20">
        <v>210.63727250490714</v>
      </c>
      <c r="T32" s="20">
        <v>0</v>
      </c>
      <c r="U32" s="20">
        <v>0</v>
      </c>
      <c r="V32" s="20">
        <v>0</v>
      </c>
      <c r="W32" s="20">
        <v>210.63727250490714</v>
      </c>
    </row>
    <row r="33" spans="1:23" x14ac:dyDescent="0.35">
      <c r="A33" s="6"/>
      <c r="B33" s="231" t="s">
        <v>858</v>
      </c>
      <c r="C33" s="446" t="s">
        <v>2706</v>
      </c>
      <c r="D33" s="17" t="s">
        <v>859</v>
      </c>
      <c r="E33" s="4" t="s">
        <v>860</v>
      </c>
      <c r="F33" s="233">
        <v>-6</v>
      </c>
      <c r="G33" s="233">
        <v>0</v>
      </c>
      <c r="H33" s="233">
        <v>0</v>
      </c>
      <c r="I33" s="233">
        <v>0</v>
      </c>
      <c r="J33" s="233">
        <v>0</v>
      </c>
      <c r="K33" s="233">
        <v>0</v>
      </c>
      <c r="L33" s="233">
        <v>0</v>
      </c>
      <c r="M33" s="233">
        <v>0</v>
      </c>
      <c r="N33" s="233">
        <v>0</v>
      </c>
      <c r="O33" s="233">
        <v>0</v>
      </c>
      <c r="P33" s="233">
        <v>0</v>
      </c>
      <c r="Q33" s="233">
        <v>0</v>
      </c>
      <c r="R33" s="20">
        <v>0</v>
      </c>
      <c r="S33" s="20">
        <v>0</v>
      </c>
      <c r="T33" s="20">
        <v>0</v>
      </c>
      <c r="U33" s="20">
        <v>0</v>
      </c>
      <c r="V33" s="20">
        <v>0</v>
      </c>
      <c r="W33" s="20">
        <v>0</v>
      </c>
    </row>
    <row r="34" spans="1:23" x14ac:dyDescent="0.35">
      <c r="A34" s="6"/>
      <c r="B34" s="231" t="s">
        <v>858</v>
      </c>
      <c r="C34" s="446" t="s">
        <v>2707</v>
      </c>
      <c r="D34" s="17" t="s">
        <v>861</v>
      </c>
      <c r="E34" s="4" t="s">
        <v>862</v>
      </c>
      <c r="F34" s="233">
        <v>47.960810000000002</v>
      </c>
      <c r="G34" s="233">
        <v>102</v>
      </c>
      <c r="H34" s="233">
        <v>244.80233000000001</v>
      </c>
      <c r="I34" s="233">
        <v>154</v>
      </c>
      <c r="J34" s="233">
        <v>0</v>
      </c>
      <c r="K34" s="233">
        <v>156</v>
      </c>
      <c r="L34" s="233">
        <v>0</v>
      </c>
      <c r="M34" s="233">
        <v>266.988</v>
      </c>
      <c r="N34" s="233">
        <v>0</v>
      </c>
      <c r="O34" s="233">
        <v>258.98399999999998</v>
      </c>
      <c r="P34" s="233">
        <v>7.2770000000000001</v>
      </c>
      <c r="Q34" s="233">
        <v>68.977000000000004</v>
      </c>
      <c r="R34" s="20">
        <v>0</v>
      </c>
      <c r="S34" s="20">
        <v>0</v>
      </c>
      <c r="T34" s="20">
        <v>0</v>
      </c>
      <c r="U34" s="20">
        <v>0</v>
      </c>
      <c r="V34" s="20">
        <v>0</v>
      </c>
      <c r="W34" s="20">
        <v>0</v>
      </c>
    </row>
    <row r="35" spans="1:23" x14ac:dyDescent="0.35">
      <c r="A35" s="6"/>
      <c r="B35" s="231" t="s">
        <v>858</v>
      </c>
      <c r="C35" s="446" t="s">
        <v>2708</v>
      </c>
      <c r="D35" s="17" t="s">
        <v>863</v>
      </c>
      <c r="E35" s="4" t="s">
        <v>864</v>
      </c>
      <c r="F35" s="233">
        <v>566.85113999999999</v>
      </c>
      <c r="G35" s="233">
        <v>0</v>
      </c>
      <c r="H35" s="233">
        <v>126.49334</v>
      </c>
      <c r="I35" s="233">
        <v>78</v>
      </c>
      <c r="J35" s="233">
        <v>0</v>
      </c>
      <c r="K35" s="233">
        <v>0</v>
      </c>
      <c r="L35" s="233">
        <v>0</v>
      </c>
      <c r="M35" s="233">
        <v>0</v>
      </c>
      <c r="N35" s="233">
        <v>0</v>
      </c>
      <c r="O35" s="233">
        <v>0</v>
      </c>
      <c r="P35" s="233">
        <v>0</v>
      </c>
      <c r="Q35" s="233">
        <v>0</v>
      </c>
      <c r="R35" s="20">
        <v>0</v>
      </c>
      <c r="S35" s="20">
        <v>0</v>
      </c>
      <c r="T35" s="20">
        <v>0</v>
      </c>
      <c r="U35" s="20">
        <v>0</v>
      </c>
      <c r="V35" s="20">
        <v>0</v>
      </c>
      <c r="W35" s="20">
        <v>0</v>
      </c>
    </row>
    <row r="36" spans="1:23" x14ac:dyDescent="0.35">
      <c r="A36" s="6"/>
      <c r="B36" s="231" t="s">
        <v>858</v>
      </c>
      <c r="C36" s="446" t="s">
        <v>2708</v>
      </c>
      <c r="D36" s="17" t="s">
        <v>865</v>
      </c>
      <c r="E36" s="4" t="s">
        <v>866</v>
      </c>
      <c r="F36" s="233">
        <v>106.8245</v>
      </c>
      <c r="G36" s="233">
        <v>0</v>
      </c>
      <c r="H36" s="233">
        <v>690.57322999999997</v>
      </c>
      <c r="I36" s="233">
        <v>124</v>
      </c>
      <c r="J36" s="233">
        <v>0</v>
      </c>
      <c r="K36" s="233">
        <v>0</v>
      </c>
      <c r="L36" s="233">
        <v>0</v>
      </c>
      <c r="M36" s="233">
        <v>0</v>
      </c>
      <c r="N36" s="233">
        <v>-4.1520000000000001</v>
      </c>
      <c r="O36" s="233">
        <v>0</v>
      </c>
      <c r="P36" s="233">
        <v>0</v>
      </c>
      <c r="Q36" s="233">
        <v>0</v>
      </c>
      <c r="R36" s="20">
        <v>0</v>
      </c>
      <c r="S36" s="20">
        <v>0</v>
      </c>
      <c r="T36" s="20">
        <v>0</v>
      </c>
      <c r="U36" s="20">
        <v>0</v>
      </c>
      <c r="V36" s="20">
        <v>0</v>
      </c>
      <c r="W36" s="20">
        <v>0</v>
      </c>
    </row>
    <row r="37" spans="1:23" x14ac:dyDescent="0.35">
      <c r="A37" s="6"/>
      <c r="B37" s="231" t="s">
        <v>858</v>
      </c>
      <c r="C37" s="446" t="s">
        <v>2708</v>
      </c>
      <c r="D37" s="17" t="s">
        <v>867</v>
      </c>
      <c r="E37" s="4" t="s">
        <v>866</v>
      </c>
      <c r="F37" s="233">
        <v>3.8247200000000001</v>
      </c>
      <c r="G37" s="233">
        <v>0</v>
      </c>
      <c r="H37" s="233">
        <v>-15.63522</v>
      </c>
      <c r="I37" s="233">
        <v>0</v>
      </c>
      <c r="J37" s="233">
        <v>0</v>
      </c>
      <c r="K37" s="233">
        <v>0</v>
      </c>
      <c r="L37" s="233">
        <v>0</v>
      </c>
      <c r="M37" s="233">
        <v>0</v>
      </c>
      <c r="N37" s="233">
        <v>0</v>
      </c>
      <c r="O37" s="233">
        <v>0</v>
      </c>
      <c r="P37" s="233">
        <v>0</v>
      </c>
      <c r="Q37" s="233">
        <v>0</v>
      </c>
      <c r="R37" s="20">
        <v>0</v>
      </c>
      <c r="S37" s="20">
        <v>0</v>
      </c>
      <c r="T37" s="20">
        <v>0</v>
      </c>
      <c r="U37" s="20">
        <v>0</v>
      </c>
      <c r="V37" s="20">
        <v>0</v>
      </c>
      <c r="W37" s="20">
        <v>0</v>
      </c>
    </row>
    <row r="38" spans="1:23" x14ac:dyDescent="0.35">
      <c r="A38" s="6"/>
      <c r="B38" s="231" t="s">
        <v>858</v>
      </c>
      <c r="C38" s="446" t="s">
        <v>2708</v>
      </c>
      <c r="D38" s="17" t="s">
        <v>868</v>
      </c>
      <c r="E38" s="4" t="s">
        <v>866</v>
      </c>
      <c r="F38" s="233">
        <v>49.594070000000002</v>
      </c>
      <c r="G38" s="233">
        <v>102</v>
      </c>
      <c r="H38" s="233">
        <v>0</v>
      </c>
      <c r="I38" s="233">
        <v>154</v>
      </c>
      <c r="J38" s="233">
        <v>158.56948</v>
      </c>
      <c r="K38" s="233">
        <v>0</v>
      </c>
      <c r="L38" s="233">
        <v>70.501999999999995</v>
      </c>
      <c r="M38" s="233">
        <v>0</v>
      </c>
      <c r="N38" s="233">
        <v>3.3660000000000001</v>
      </c>
      <c r="O38" s="233">
        <v>771.75199999999995</v>
      </c>
      <c r="P38" s="233">
        <v>0.14699999999999999</v>
      </c>
      <c r="Q38" s="233">
        <v>2282.0140000000001</v>
      </c>
      <c r="R38" s="20">
        <v>0</v>
      </c>
      <c r="S38" s="20">
        <v>0</v>
      </c>
      <c r="T38" s="20">
        <v>0</v>
      </c>
      <c r="U38" s="20">
        <v>0</v>
      </c>
      <c r="V38" s="20">
        <v>0</v>
      </c>
      <c r="W38" s="20">
        <v>0</v>
      </c>
    </row>
    <row r="39" spans="1:23" ht="110.45" customHeight="1" x14ac:dyDescent="0.35">
      <c r="A39" s="6"/>
      <c r="B39" s="231" t="s">
        <v>858</v>
      </c>
      <c r="C39" s="442" t="s">
        <v>2726</v>
      </c>
      <c r="D39" s="17" t="s">
        <v>869</v>
      </c>
      <c r="E39" s="441" t="s">
        <v>870</v>
      </c>
      <c r="F39" s="233">
        <v>9.0462600000000002</v>
      </c>
      <c r="G39" s="233">
        <v>668</v>
      </c>
      <c r="H39" s="233">
        <v>636.59468000000004</v>
      </c>
      <c r="I39" s="233">
        <v>1508.548</v>
      </c>
      <c r="J39" s="233">
        <v>146.83193</v>
      </c>
      <c r="K39" s="233">
        <v>1285.616</v>
      </c>
      <c r="L39" s="233">
        <v>567.17200000000003</v>
      </c>
      <c r="M39" s="233">
        <v>427.18099999999998</v>
      </c>
      <c r="N39" s="233">
        <v>5006.3459999999995</v>
      </c>
      <c r="O39" s="233">
        <v>6053.4110000000001</v>
      </c>
      <c r="P39" s="233">
        <v>2369.3879999999999</v>
      </c>
      <c r="Q39" s="233">
        <v>252.839</v>
      </c>
      <c r="R39" s="20">
        <v>0</v>
      </c>
      <c r="S39" s="20">
        <v>0</v>
      </c>
      <c r="T39" s="20">
        <v>0</v>
      </c>
      <c r="U39" s="20">
        <v>0</v>
      </c>
      <c r="V39" s="20">
        <v>0</v>
      </c>
      <c r="W39" s="20">
        <v>0</v>
      </c>
    </row>
    <row r="40" spans="1:23" x14ac:dyDescent="0.35">
      <c r="A40" s="6"/>
      <c r="B40" s="231" t="s">
        <v>858</v>
      </c>
      <c r="C40" s="446" t="s">
        <v>2703</v>
      </c>
      <c r="D40" s="17" t="s">
        <v>871</v>
      </c>
      <c r="E40" s="4" t="s">
        <v>872</v>
      </c>
      <c r="F40" s="233">
        <v>-2.6389999999999998</v>
      </c>
      <c r="G40" s="233">
        <v>0</v>
      </c>
      <c r="H40" s="233">
        <v>0</v>
      </c>
      <c r="I40" s="233">
        <v>0</v>
      </c>
      <c r="J40" s="233">
        <v>0</v>
      </c>
      <c r="K40" s="233">
        <v>0</v>
      </c>
      <c r="L40" s="233">
        <v>0</v>
      </c>
      <c r="M40" s="233">
        <v>0</v>
      </c>
      <c r="N40" s="233">
        <v>0</v>
      </c>
      <c r="O40" s="233">
        <v>0</v>
      </c>
      <c r="P40" s="233">
        <v>0</v>
      </c>
      <c r="Q40" s="233">
        <v>0</v>
      </c>
      <c r="R40" s="20">
        <v>0</v>
      </c>
      <c r="S40" s="20">
        <v>0</v>
      </c>
      <c r="T40" s="20">
        <v>0</v>
      </c>
      <c r="U40" s="20">
        <v>0</v>
      </c>
      <c r="V40" s="20">
        <v>0</v>
      </c>
      <c r="W40" s="20">
        <v>0</v>
      </c>
    </row>
    <row r="41" spans="1:23" x14ac:dyDescent="0.35">
      <c r="A41" s="6"/>
      <c r="B41" s="231" t="s">
        <v>858</v>
      </c>
      <c r="C41" s="446" t="s">
        <v>2709</v>
      </c>
      <c r="D41" s="17" t="s">
        <v>873</v>
      </c>
      <c r="E41" s="4" t="s">
        <v>874</v>
      </c>
      <c r="F41" s="233">
        <v>0</v>
      </c>
      <c r="G41" s="233">
        <v>1038.895</v>
      </c>
      <c r="H41" s="233">
        <v>0</v>
      </c>
      <c r="I41" s="233">
        <v>0</v>
      </c>
      <c r="J41" s="233">
        <v>0</v>
      </c>
      <c r="K41" s="233">
        <v>0</v>
      </c>
      <c r="L41" s="233">
        <v>0</v>
      </c>
      <c r="M41" s="233">
        <v>0</v>
      </c>
      <c r="N41" s="233">
        <v>0</v>
      </c>
      <c r="O41" s="233">
        <v>0</v>
      </c>
      <c r="P41" s="233">
        <v>0</v>
      </c>
      <c r="Q41" s="233">
        <v>0</v>
      </c>
      <c r="R41" s="20">
        <v>0</v>
      </c>
      <c r="S41" s="20">
        <v>0</v>
      </c>
      <c r="T41" s="20">
        <v>0</v>
      </c>
      <c r="U41" s="20">
        <v>0</v>
      </c>
      <c r="V41" s="20">
        <v>0</v>
      </c>
      <c r="W41" s="20">
        <v>0</v>
      </c>
    </row>
    <row r="42" spans="1:23" x14ac:dyDescent="0.35">
      <c r="A42" s="6"/>
      <c r="B42" s="49"/>
      <c r="C42" s="442"/>
      <c r="D42" s="17"/>
      <c r="E42" s="4"/>
      <c r="F42" s="4"/>
      <c r="G42" s="4"/>
      <c r="H42" s="4"/>
      <c r="I42" s="4"/>
      <c r="J42" s="4"/>
      <c r="K42" s="4"/>
      <c r="L42" s="4"/>
      <c r="M42" s="4"/>
      <c r="N42" s="4"/>
      <c r="O42" s="4"/>
      <c r="P42" s="4"/>
      <c r="Q42" s="4"/>
      <c r="R42" s="23"/>
      <c r="S42" s="23"/>
      <c r="T42" s="23"/>
      <c r="U42" s="23"/>
      <c r="V42" s="23"/>
      <c r="W42" s="23"/>
    </row>
    <row r="43" spans="1:23" ht="13.15" x14ac:dyDescent="0.4">
      <c r="B43" s="234" t="s">
        <v>858</v>
      </c>
      <c r="C43" s="234"/>
      <c r="D43" s="234"/>
      <c r="E43" s="235" t="s">
        <v>100</v>
      </c>
      <c r="F43" s="236">
        <f t="shared" ref="F43:Q43" si="0">SUM(F6:F41)</f>
        <v>775.46249999999986</v>
      </c>
      <c r="G43" s="236">
        <f t="shared" si="0"/>
        <v>1910.895</v>
      </c>
      <c r="H43" s="236">
        <f t="shared" si="0"/>
        <v>1682.82836</v>
      </c>
      <c r="I43" s="236">
        <f t="shared" si="0"/>
        <v>2018.548</v>
      </c>
      <c r="J43" s="236">
        <f t="shared" si="0"/>
        <v>305.40141</v>
      </c>
      <c r="K43" s="236">
        <f t="shared" si="0"/>
        <v>1441.616</v>
      </c>
      <c r="L43" s="236">
        <f t="shared" si="0"/>
        <v>637.67399999999998</v>
      </c>
      <c r="M43" s="236">
        <f t="shared" si="0"/>
        <v>694.16899999999998</v>
      </c>
      <c r="N43" s="236">
        <f t="shared" si="0"/>
        <v>5005.5599999999995</v>
      </c>
      <c r="O43" s="236">
        <f t="shared" si="0"/>
        <v>7084.1469999999999</v>
      </c>
      <c r="P43" s="236">
        <f t="shared" si="0"/>
        <v>2376.8119999999999</v>
      </c>
      <c r="Q43" s="236">
        <f t="shared" si="0"/>
        <v>2603.83</v>
      </c>
      <c r="R43" s="237">
        <v>4367.4057637426549</v>
      </c>
      <c r="S43" s="237">
        <v>6417.0979853139761</v>
      </c>
      <c r="T43" s="237">
        <v>5177.9597120654353</v>
      </c>
      <c r="U43" s="237">
        <v>3533.2703182915434</v>
      </c>
      <c r="V43" s="237">
        <v>5559.7486984047591</v>
      </c>
      <c r="W43" s="237">
        <v>25055.482477818368</v>
      </c>
    </row>
    <row r="44" spans="1:23" x14ac:dyDescent="0.35">
      <c r="B44" s="17" t="s">
        <v>875</v>
      </c>
      <c r="C44" s="448" t="s">
        <v>2109</v>
      </c>
      <c r="D44" s="232"/>
      <c r="E44" s="4" t="s">
        <v>101</v>
      </c>
      <c r="F44" s="233">
        <v>0</v>
      </c>
      <c r="G44" s="233">
        <v>0</v>
      </c>
      <c r="H44" s="233">
        <v>0</v>
      </c>
      <c r="I44" s="233">
        <v>0</v>
      </c>
      <c r="J44" s="233">
        <v>0</v>
      </c>
      <c r="K44" s="233">
        <v>0</v>
      </c>
      <c r="L44" s="233">
        <v>0</v>
      </c>
      <c r="M44" s="233">
        <v>0</v>
      </c>
      <c r="N44" s="233">
        <v>0</v>
      </c>
      <c r="O44" s="233">
        <v>0</v>
      </c>
      <c r="P44" s="233">
        <v>0</v>
      </c>
      <c r="Q44" s="233">
        <v>0</v>
      </c>
      <c r="R44" s="20">
        <v>5301.9387971964697</v>
      </c>
      <c r="S44" s="20">
        <v>5493.1935663059767</v>
      </c>
      <c r="T44" s="20">
        <v>5747.9064285011</v>
      </c>
      <c r="U44" s="20">
        <v>5836.2146578332049</v>
      </c>
      <c r="V44" s="20">
        <v>6111.8917502351678</v>
      </c>
      <c r="W44" s="20">
        <v>28491.145200071922</v>
      </c>
    </row>
    <row r="45" spans="1:23" x14ac:dyDescent="0.35">
      <c r="B45" s="17" t="s">
        <v>875</v>
      </c>
      <c r="C45" s="448" t="s">
        <v>2109</v>
      </c>
      <c r="D45" s="232"/>
      <c r="E45" s="4" t="s">
        <v>102</v>
      </c>
      <c r="F45" s="233">
        <v>0</v>
      </c>
      <c r="G45" s="233">
        <v>0</v>
      </c>
      <c r="H45" s="233">
        <v>0</v>
      </c>
      <c r="I45" s="233">
        <v>0</v>
      </c>
      <c r="J45" s="233">
        <v>0</v>
      </c>
      <c r="K45" s="233">
        <v>0</v>
      </c>
      <c r="L45" s="233">
        <v>0</v>
      </c>
      <c r="M45" s="233">
        <v>0</v>
      </c>
      <c r="N45" s="233">
        <v>0</v>
      </c>
      <c r="O45" s="233">
        <v>0</v>
      </c>
      <c r="P45" s="233">
        <v>0</v>
      </c>
      <c r="Q45" s="233">
        <v>0</v>
      </c>
      <c r="R45" s="20">
        <v>100.04722742097638</v>
      </c>
      <c r="S45" s="20">
        <v>2547.477614508734</v>
      </c>
      <c r="T45" s="20">
        <v>0</v>
      </c>
      <c r="U45" s="20">
        <v>0</v>
      </c>
      <c r="V45" s="20">
        <v>0</v>
      </c>
      <c r="W45" s="20">
        <v>2647.5248419297104</v>
      </c>
    </row>
    <row r="46" spans="1:23" x14ac:dyDescent="0.35">
      <c r="B46" s="17" t="s">
        <v>875</v>
      </c>
      <c r="C46" s="448" t="s">
        <v>2109</v>
      </c>
      <c r="D46" s="232"/>
      <c r="E46" s="4" t="s">
        <v>103</v>
      </c>
      <c r="F46" s="233">
        <v>0</v>
      </c>
      <c r="G46" s="233">
        <v>0</v>
      </c>
      <c r="H46" s="233">
        <v>0</v>
      </c>
      <c r="I46" s="233">
        <v>0</v>
      </c>
      <c r="J46" s="233">
        <v>0</v>
      </c>
      <c r="K46" s="233">
        <v>0</v>
      </c>
      <c r="L46" s="233">
        <v>0</v>
      </c>
      <c r="M46" s="233">
        <v>0</v>
      </c>
      <c r="N46" s="233">
        <v>0</v>
      </c>
      <c r="O46" s="233">
        <v>0</v>
      </c>
      <c r="P46" s="233">
        <v>0</v>
      </c>
      <c r="Q46" s="233">
        <v>0</v>
      </c>
      <c r="R46" s="20">
        <v>0</v>
      </c>
      <c r="S46" s="20">
        <v>64.466780448792463</v>
      </c>
      <c r="T46" s="20">
        <v>1740.8007354915312</v>
      </c>
      <c r="U46" s="20">
        <v>0</v>
      </c>
      <c r="V46" s="20">
        <v>0</v>
      </c>
      <c r="W46" s="20">
        <v>1805.2675159403236</v>
      </c>
    </row>
    <row r="47" spans="1:23" x14ac:dyDescent="0.35">
      <c r="B47" s="17" t="s">
        <v>875</v>
      </c>
      <c r="C47" s="448" t="s">
        <v>2110</v>
      </c>
      <c r="D47" s="232"/>
      <c r="E47" s="4" t="s">
        <v>104</v>
      </c>
      <c r="F47" s="233">
        <v>0</v>
      </c>
      <c r="G47" s="233">
        <v>0</v>
      </c>
      <c r="H47" s="233">
        <v>0</v>
      </c>
      <c r="I47" s="233">
        <v>0</v>
      </c>
      <c r="J47" s="233">
        <v>0</v>
      </c>
      <c r="K47" s="233">
        <v>0</v>
      </c>
      <c r="L47" s="233">
        <v>0</v>
      </c>
      <c r="M47" s="233">
        <v>0</v>
      </c>
      <c r="N47" s="233">
        <v>0</v>
      </c>
      <c r="O47" s="233">
        <v>0</v>
      </c>
      <c r="P47" s="233">
        <v>0</v>
      </c>
      <c r="Q47" s="233">
        <v>0</v>
      </c>
      <c r="R47" s="20">
        <v>196.09256574511372</v>
      </c>
      <c r="S47" s="20">
        <v>203.79820916069875</v>
      </c>
      <c r="T47" s="20">
        <v>213.24809009771261</v>
      </c>
      <c r="U47" s="20">
        <v>216.52433710681584</v>
      </c>
      <c r="V47" s="20">
        <v>226.75199376227388</v>
      </c>
      <c r="W47" s="20">
        <v>1056.415195872615</v>
      </c>
    </row>
    <row r="48" spans="1:23" x14ac:dyDescent="0.35">
      <c r="B48" s="17" t="s">
        <v>875</v>
      </c>
      <c r="C48" s="447" t="s">
        <v>2229</v>
      </c>
      <c r="D48" s="232"/>
      <c r="E48" s="4" t="s">
        <v>105</v>
      </c>
      <c r="F48" s="233">
        <v>0</v>
      </c>
      <c r="G48" s="233">
        <v>0</v>
      </c>
      <c r="H48" s="233">
        <v>0</v>
      </c>
      <c r="I48" s="233">
        <v>0</v>
      </c>
      <c r="J48" s="233">
        <v>0</v>
      </c>
      <c r="K48" s="233">
        <v>0</v>
      </c>
      <c r="L48" s="233">
        <v>0</v>
      </c>
      <c r="M48" s="233">
        <v>0</v>
      </c>
      <c r="N48" s="233">
        <v>0</v>
      </c>
      <c r="O48" s="233">
        <v>0</v>
      </c>
      <c r="P48" s="233">
        <v>0</v>
      </c>
      <c r="Q48" s="233">
        <v>0</v>
      </c>
      <c r="R48" s="20">
        <v>1500.502291578825</v>
      </c>
      <c r="S48" s="20">
        <v>1560.7199589296367</v>
      </c>
      <c r="T48" s="20">
        <v>1635.2646909023576</v>
      </c>
      <c r="U48" s="20">
        <v>2124.368878859219</v>
      </c>
      <c r="V48" s="20">
        <v>1432.2396340698729</v>
      </c>
      <c r="W48" s="20">
        <v>8253.0954543399112</v>
      </c>
    </row>
    <row r="49" spans="2:23" x14ac:dyDescent="0.35">
      <c r="B49" s="17" t="s">
        <v>875</v>
      </c>
      <c r="C49" s="448" t="s">
        <v>2111</v>
      </c>
      <c r="D49" s="232"/>
      <c r="E49" s="4" t="s">
        <v>106</v>
      </c>
      <c r="F49" s="233">
        <v>0</v>
      </c>
      <c r="G49" s="233">
        <v>0</v>
      </c>
      <c r="H49" s="233">
        <v>0</v>
      </c>
      <c r="I49" s="233">
        <v>0</v>
      </c>
      <c r="J49" s="233">
        <v>0</v>
      </c>
      <c r="K49" s="233">
        <v>0</v>
      </c>
      <c r="L49" s="233">
        <v>0</v>
      </c>
      <c r="M49" s="233">
        <v>0</v>
      </c>
      <c r="N49" s="233">
        <v>0</v>
      </c>
      <c r="O49" s="233">
        <v>0</v>
      </c>
      <c r="P49" s="233">
        <v>0</v>
      </c>
      <c r="Q49" s="233">
        <v>0</v>
      </c>
      <c r="R49" s="20">
        <v>420.81551029418671</v>
      </c>
      <c r="S49" s="20">
        <v>0</v>
      </c>
      <c r="T49" s="20">
        <v>0</v>
      </c>
      <c r="U49" s="20">
        <v>0</v>
      </c>
      <c r="V49" s="20">
        <v>0</v>
      </c>
      <c r="W49" s="20">
        <v>420.81551029418671</v>
      </c>
    </row>
    <row r="50" spans="2:23" x14ac:dyDescent="0.35">
      <c r="B50" s="17" t="s">
        <v>875</v>
      </c>
      <c r="C50" s="448" t="s">
        <v>2112</v>
      </c>
      <c r="D50" s="232"/>
      <c r="E50" s="4" t="s">
        <v>107</v>
      </c>
      <c r="F50" s="233">
        <v>0</v>
      </c>
      <c r="G50" s="233">
        <v>0</v>
      </c>
      <c r="H50" s="233">
        <v>0</v>
      </c>
      <c r="I50" s="233">
        <v>0</v>
      </c>
      <c r="J50" s="233">
        <v>0</v>
      </c>
      <c r="K50" s="233">
        <v>0</v>
      </c>
      <c r="L50" s="233">
        <v>0</v>
      </c>
      <c r="M50" s="233">
        <v>0</v>
      </c>
      <c r="N50" s="233">
        <v>0</v>
      </c>
      <c r="O50" s="233">
        <v>0</v>
      </c>
      <c r="P50" s="233">
        <v>0</v>
      </c>
      <c r="Q50" s="233">
        <v>0</v>
      </c>
      <c r="R50" s="20">
        <v>963.03875438214857</v>
      </c>
      <c r="S50" s="20">
        <v>0</v>
      </c>
      <c r="T50" s="20">
        <v>0</v>
      </c>
      <c r="U50" s="20">
        <v>0</v>
      </c>
      <c r="V50" s="20">
        <v>0</v>
      </c>
      <c r="W50" s="20">
        <v>963.03875438214857</v>
      </c>
    </row>
    <row r="51" spans="2:23" x14ac:dyDescent="0.35">
      <c r="B51" s="17" t="s">
        <v>875</v>
      </c>
      <c r="C51" s="448" t="s">
        <v>2111</v>
      </c>
      <c r="D51" s="232"/>
      <c r="E51" s="4" t="s">
        <v>108</v>
      </c>
      <c r="F51" s="233">
        <v>0</v>
      </c>
      <c r="G51" s="233">
        <v>0</v>
      </c>
      <c r="H51" s="233">
        <v>0</v>
      </c>
      <c r="I51" s="233">
        <v>0</v>
      </c>
      <c r="J51" s="233">
        <v>0</v>
      </c>
      <c r="K51" s="233">
        <v>0</v>
      </c>
      <c r="L51" s="233">
        <v>0</v>
      </c>
      <c r="M51" s="233">
        <v>0</v>
      </c>
      <c r="N51" s="233">
        <v>0</v>
      </c>
      <c r="O51" s="233">
        <v>0</v>
      </c>
      <c r="P51" s="233">
        <v>0</v>
      </c>
      <c r="Q51" s="233">
        <v>0</v>
      </c>
      <c r="R51" s="20">
        <v>390.31643446882634</v>
      </c>
      <c r="S51" s="20">
        <v>0</v>
      </c>
      <c r="T51" s="20">
        <v>0</v>
      </c>
      <c r="U51" s="20">
        <v>0</v>
      </c>
      <c r="V51" s="20">
        <v>0</v>
      </c>
      <c r="W51" s="20">
        <v>390.31643446882634</v>
      </c>
    </row>
    <row r="52" spans="2:23" x14ac:dyDescent="0.35">
      <c r="B52" s="17" t="s">
        <v>875</v>
      </c>
      <c r="C52" s="448" t="s">
        <v>2113</v>
      </c>
      <c r="D52" s="232"/>
      <c r="E52" s="4" t="s">
        <v>109</v>
      </c>
      <c r="F52" s="233">
        <v>0</v>
      </c>
      <c r="G52" s="233">
        <v>0</v>
      </c>
      <c r="H52" s="233">
        <v>0</v>
      </c>
      <c r="I52" s="233">
        <v>0</v>
      </c>
      <c r="J52" s="233">
        <v>0</v>
      </c>
      <c r="K52" s="233">
        <v>0</v>
      </c>
      <c r="L52" s="233">
        <v>0</v>
      </c>
      <c r="M52" s="233">
        <v>0</v>
      </c>
      <c r="N52" s="233">
        <v>0</v>
      </c>
      <c r="O52" s="233">
        <v>0</v>
      </c>
      <c r="P52" s="233">
        <v>0</v>
      </c>
      <c r="Q52" s="233">
        <v>0</v>
      </c>
      <c r="R52" s="20">
        <v>400.18890968390554</v>
      </c>
      <c r="S52" s="20">
        <v>415.91471257285457</v>
      </c>
      <c r="T52" s="20">
        <v>435.2001838728828</v>
      </c>
      <c r="U52" s="20">
        <v>441.88640225880778</v>
      </c>
      <c r="V52" s="20">
        <v>462.75917094341605</v>
      </c>
      <c r="W52" s="20">
        <v>2155.9493793318666</v>
      </c>
    </row>
    <row r="53" spans="2:23" x14ac:dyDescent="0.35">
      <c r="B53" s="17" t="s">
        <v>875</v>
      </c>
      <c r="C53" s="448" t="s">
        <v>2114</v>
      </c>
      <c r="D53" s="232"/>
      <c r="E53" s="4" t="s">
        <v>110</v>
      </c>
      <c r="F53" s="233">
        <v>0</v>
      </c>
      <c r="G53" s="233">
        <v>0</v>
      </c>
      <c r="H53" s="233">
        <v>0</v>
      </c>
      <c r="I53" s="233">
        <v>0</v>
      </c>
      <c r="J53" s="233">
        <v>0</v>
      </c>
      <c r="K53" s="233">
        <v>0</v>
      </c>
      <c r="L53" s="233">
        <v>0</v>
      </c>
      <c r="M53" s="233">
        <v>0</v>
      </c>
      <c r="N53" s="233">
        <v>0</v>
      </c>
      <c r="O53" s="233">
        <v>0</v>
      </c>
      <c r="P53" s="233">
        <v>0</v>
      </c>
      <c r="Q53" s="233">
        <v>0</v>
      </c>
      <c r="R53" s="20">
        <v>0</v>
      </c>
      <c r="S53" s="20">
        <v>0</v>
      </c>
      <c r="T53" s="20">
        <v>0</v>
      </c>
      <c r="U53" s="20">
        <v>0</v>
      </c>
      <c r="V53" s="20">
        <v>0</v>
      </c>
      <c r="W53" s="20">
        <v>0</v>
      </c>
    </row>
    <row r="54" spans="2:23" x14ac:dyDescent="0.35">
      <c r="B54" s="17" t="s">
        <v>875</v>
      </c>
      <c r="C54" s="447" t="s">
        <v>2230</v>
      </c>
      <c r="D54" s="232"/>
      <c r="E54" s="4" t="s">
        <v>111</v>
      </c>
      <c r="F54" s="233">
        <v>0</v>
      </c>
      <c r="G54" s="233">
        <v>0</v>
      </c>
      <c r="H54" s="233">
        <v>0</v>
      </c>
      <c r="I54" s="233">
        <v>0</v>
      </c>
      <c r="J54" s="233">
        <v>0</v>
      </c>
      <c r="K54" s="233">
        <v>0</v>
      </c>
      <c r="L54" s="233">
        <v>0</v>
      </c>
      <c r="M54" s="233">
        <v>0</v>
      </c>
      <c r="N54" s="233">
        <v>0</v>
      </c>
      <c r="O54" s="233">
        <v>0</v>
      </c>
      <c r="P54" s="233">
        <v>0</v>
      </c>
      <c r="Q54" s="233">
        <v>0</v>
      </c>
      <c r="R54" s="20">
        <v>0</v>
      </c>
      <c r="S54" s="20">
        <v>0</v>
      </c>
      <c r="T54" s="20">
        <v>0</v>
      </c>
      <c r="U54" s="20">
        <v>0</v>
      </c>
      <c r="V54" s="20">
        <v>0</v>
      </c>
      <c r="W54" s="20">
        <v>0</v>
      </c>
    </row>
    <row r="55" spans="2:23" x14ac:dyDescent="0.35">
      <c r="B55" s="17" t="s">
        <v>875</v>
      </c>
      <c r="C55" s="448" t="s">
        <v>2115</v>
      </c>
      <c r="D55" s="232"/>
      <c r="E55" s="4" t="s">
        <v>112</v>
      </c>
      <c r="F55" s="233">
        <v>0</v>
      </c>
      <c r="G55" s="233">
        <v>0</v>
      </c>
      <c r="H55" s="233">
        <v>0</v>
      </c>
      <c r="I55" s="233">
        <v>0</v>
      </c>
      <c r="J55" s="233">
        <v>0</v>
      </c>
      <c r="K55" s="233">
        <v>0</v>
      </c>
      <c r="L55" s="233">
        <v>0</v>
      </c>
      <c r="M55" s="233">
        <v>0</v>
      </c>
      <c r="N55" s="233">
        <v>0</v>
      </c>
      <c r="O55" s="233">
        <v>0</v>
      </c>
      <c r="P55" s="233">
        <v>0</v>
      </c>
      <c r="Q55" s="233">
        <v>0</v>
      </c>
      <c r="R55" s="20">
        <v>0</v>
      </c>
      <c r="S55" s="20">
        <v>0</v>
      </c>
      <c r="T55" s="20">
        <v>0</v>
      </c>
      <c r="U55" s="20">
        <v>0</v>
      </c>
      <c r="V55" s="20">
        <v>0</v>
      </c>
      <c r="W55" s="20">
        <v>0</v>
      </c>
    </row>
    <row r="56" spans="2:23" x14ac:dyDescent="0.35">
      <c r="B56" s="17" t="s">
        <v>875</v>
      </c>
      <c r="C56" s="448" t="s">
        <v>2116</v>
      </c>
      <c r="D56" s="232"/>
      <c r="E56" s="4" t="s">
        <v>113</v>
      </c>
      <c r="F56" s="233">
        <v>0</v>
      </c>
      <c r="G56" s="233">
        <v>0</v>
      </c>
      <c r="H56" s="233">
        <v>0</v>
      </c>
      <c r="I56" s="233">
        <v>0</v>
      </c>
      <c r="J56" s="233">
        <v>0</v>
      </c>
      <c r="K56" s="233">
        <v>0</v>
      </c>
      <c r="L56" s="233">
        <v>0</v>
      </c>
      <c r="M56" s="233">
        <v>0</v>
      </c>
      <c r="N56" s="233">
        <v>0</v>
      </c>
      <c r="O56" s="233">
        <v>0</v>
      </c>
      <c r="P56" s="233">
        <v>0</v>
      </c>
      <c r="Q56" s="233">
        <v>0</v>
      </c>
      <c r="R56" s="20">
        <v>0</v>
      </c>
      <c r="S56" s="20">
        <v>0</v>
      </c>
      <c r="T56" s="20">
        <v>0</v>
      </c>
      <c r="U56" s="20">
        <v>958.89349290161294</v>
      </c>
      <c r="V56" s="20">
        <v>0</v>
      </c>
      <c r="W56" s="20">
        <v>958.89349290161294</v>
      </c>
    </row>
    <row r="57" spans="2:23" x14ac:dyDescent="0.35">
      <c r="B57" s="429" t="s">
        <v>875</v>
      </c>
      <c r="C57" s="438" t="s">
        <v>2117</v>
      </c>
      <c r="D57" s="430"/>
      <c r="E57" s="431" t="s">
        <v>114</v>
      </c>
      <c r="F57" s="233">
        <v>0</v>
      </c>
      <c r="G57" s="233">
        <v>0</v>
      </c>
      <c r="H57" s="233">
        <v>0</v>
      </c>
      <c r="I57" s="233">
        <v>0</v>
      </c>
      <c r="J57" s="233">
        <v>0</v>
      </c>
      <c r="K57" s="233">
        <v>0</v>
      </c>
      <c r="L57" s="233">
        <v>0</v>
      </c>
      <c r="M57" s="233">
        <v>0</v>
      </c>
      <c r="N57" s="233">
        <v>0</v>
      </c>
      <c r="O57" s="233">
        <v>0</v>
      </c>
      <c r="P57" s="233">
        <v>0</v>
      </c>
      <c r="Q57" s="233">
        <v>0</v>
      </c>
      <c r="R57" s="20">
        <v>2878.5784787504722</v>
      </c>
      <c r="S57" s="20">
        <v>0</v>
      </c>
      <c r="T57" s="20">
        <v>0</v>
      </c>
      <c r="U57" s="20">
        <v>0</v>
      </c>
      <c r="V57" s="20">
        <v>0</v>
      </c>
      <c r="W57" s="20">
        <v>2878.5784787504722</v>
      </c>
    </row>
    <row r="58" spans="2:23" x14ac:dyDescent="0.35">
      <c r="B58" s="17" t="s">
        <v>875</v>
      </c>
      <c r="C58" s="448" t="s">
        <v>2118</v>
      </c>
      <c r="D58" s="232"/>
      <c r="E58" s="4" t="s">
        <v>115</v>
      </c>
      <c r="F58" s="233">
        <v>0</v>
      </c>
      <c r="G58" s="233">
        <v>0</v>
      </c>
      <c r="H58" s="233">
        <v>0</v>
      </c>
      <c r="I58" s="233">
        <v>0</v>
      </c>
      <c r="J58" s="233">
        <v>0</v>
      </c>
      <c r="K58" s="233">
        <v>0</v>
      </c>
      <c r="L58" s="233">
        <v>0</v>
      </c>
      <c r="M58" s="233">
        <v>0</v>
      </c>
      <c r="N58" s="233">
        <v>0</v>
      </c>
      <c r="O58" s="233">
        <v>0</v>
      </c>
      <c r="P58" s="233">
        <v>0</v>
      </c>
      <c r="Q58" s="233">
        <v>0</v>
      </c>
      <c r="R58" s="20">
        <v>9260.4074388136978</v>
      </c>
      <c r="S58" s="20">
        <v>0</v>
      </c>
      <c r="T58" s="20">
        <v>0</v>
      </c>
      <c r="U58" s="20">
        <v>0</v>
      </c>
      <c r="V58" s="20">
        <v>0</v>
      </c>
      <c r="W58" s="20">
        <v>9260.4074388136978</v>
      </c>
    </row>
    <row r="59" spans="2:23" x14ac:dyDescent="0.35">
      <c r="B59" s="17" t="s">
        <v>875</v>
      </c>
      <c r="C59" s="448" t="s">
        <v>2119</v>
      </c>
      <c r="D59" s="232"/>
      <c r="E59" s="4" t="s">
        <v>116</v>
      </c>
      <c r="F59" s="233">
        <v>0</v>
      </c>
      <c r="G59" s="233">
        <v>0</v>
      </c>
      <c r="H59" s="233">
        <v>0</v>
      </c>
      <c r="I59" s="233">
        <v>0</v>
      </c>
      <c r="J59" s="233">
        <v>0</v>
      </c>
      <c r="K59" s="233">
        <v>0</v>
      </c>
      <c r="L59" s="233">
        <v>0</v>
      </c>
      <c r="M59" s="233">
        <v>0</v>
      </c>
      <c r="N59" s="233">
        <v>0</v>
      </c>
      <c r="O59" s="233">
        <v>0</v>
      </c>
      <c r="P59" s="233">
        <v>0</v>
      </c>
      <c r="Q59" s="233">
        <v>0</v>
      </c>
      <c r="R59" s="20">
        <v>8497.4019544320727</v>
      </c>
      <c r="S59" s="20">
        <v>12477.441377185638</v>
      </c>
      <c r="T59" s="20">
        <v>3587.1375155722371</v>
      </c>
      <c r="U59" s="20">
        <v>0</v>
      </c>
      <c r="V59" s="20">
        <v>0</v>
      </c>
      <c r="W59" s="20">
        <v>24561.980847189949</v>
      </c>
    </row>
    <row r="60" spans="2:23" x14ac:dyDescent="0.35">
      <c r="B60" s="17" t="s">
        <v>875</v>
      </c>
      <c r="C60" s="448" t="s">
        <v>2120</v>
      </c>
      <c r="D60" s="232"/>
      <c r="E60" s="4" t="s">
        <v>117</v>
      </c>
      <c r="F60" s="233">
        <v>0</v>
      </c>
      <c r="G60" s="233">
        <v>0</v>
      </c>
      <c r="H60" s="233">
        <v>0</v>
      </c>
      <c r="I60" s="233">
        <v>0</v>
      </c>
      <c r="J60" s="233">
        <v>0</v>
      </c>
      <c r="K60" s="233">
        <v>0</v>
      </c>
      <c r="L60" s="233">
        <v>0</v>
      </c>
      <c r="M60" s="233">
        <v>0</v>
      </c>
      <c r="N60" s="233">
        <v>0</v>
      </c>
      <c r="O60" s="233">
        <v>0</v>
      </c>
      <c r="P60" s="233">
        <v>0</v>
      </c>
      <c r="Q60" s="233">
        <v>0</v>
      </c>
      <c r="R60" s="20">
        <v>250.11806855244095</v>
      </c>
      <c r="S60" s="20">
        <v>4990.9765508742557</v>
      </c>
      <c r="T60" s="20">
        <v>11968.005056504278</v>
      </c>
      <c r="U60" s="20">
        <v>12151.876062117215</v>
      </c>
      <c r="V60" s="20">
        <v>7016.585929429546</v>
      </c>
      <c r="W60" s="20">
        <v>36377.561667477734</v>
      </c>
    </row>
    <row r="61" spans="2:23" x14ac:dyDescent="0.35">
      <c r="B61" s="17" t="s">
        <v>875</v>
      </c>
      <c r="C61" s="447" t="s">
        <v>2121</v>
      </c>
      <c r="D61" s="232"/>
      <c r="E61" s="4" t="s">
        <v>118</v>
      </c>
      <c r="F61" s="233">
        <v>0</v>
      </c>
      <c r="G61" s="233">
        <v>0</v>
      </c>
      <c r="H61" s="233">
        <v>0</v>
      </c>
      <c r="I61" s="233">
        <v>0</v>
      </c>
      <c r="J61" s="233">
        <v>0</v>
      </c>
      <c r="K61" s="233">
        <v>0</v>
      </c>
      <c r="L61" s="233">
        <v>0</v>
      </c>
      <c r="M61" s="233">
        <v>0</v>
      </c>
      <c r="N61" s="233">
        <v>0</v>
      </c>
      <c r="O61" s="233">
        <v>0</v>
      </c>
      <c r="P61" s="233">
        <v>0</v>
      </c>
      <c r="Q61" s="233">
        <v>0</v>
      </c>
      <c r="R61" s="20">
        <v>0</v>
      </c>
      <c r="S61" s="20">
        <v>0</v>
      </c>
      <c r="T61" s="20">
        <v>0</v>
      </c>
      <c r="U61" s="20">
        <v>0</v>
      </c>
      <c r="V61" s="20">
        <v>0</v>
      </c>
      <c r="W61" s="20">
        <v>0</v>
      </c>
    </row>
    <row r="62" spans="2:23" x14ac:dyDescent="0.35">
      <c r="B62" s="17" t="s">
        <v>875</v>
      </c>
      <c r="C62" s="448" t="s">
        <v>2122</v>
      </c>
      <c r="D62" s="232"/>
      <c r="E62" s="4" t="s">
        <v>119</v>
      </c>
      <c r="F62" s="233">
        <v>0</v>
      </c>
      <c r="G62" s="233">
        <v>0</v>
      </c>
      <c r="H62" s="233">
        <v>0</v>
      </c>
      <c r="I62" s="233">
        <v>0</v>
      </c>
      <c r="J62" s="233">
        <v>0</v>
      </c>
      <c r="K62" s="233">
        <v>0</v>
      </c>
      <c r="L62" s="233">
        <v>0</v>
      </c>
      <c r="M62" s="233">
        <v>0</v>
      </c>
      <c r="N62" s="233">
        <v>0</v>
      </c>
      <c r="O62" s="233">
        <v>0</v>
      </c>
      <c r="P62" s="233">
        <v>0</v>
      </c>
      <c r="Q62" s="233">
        <v>0</v>
      </c>
      <c r="R62" s="20">
        <v>600.28336452585825</v>
      </c>
      <c r="S62" s="20">
        <v>623.87206885928197</v>
      </c>
      <c r="T62" s="20">
        <v>1088.0004596822071</v>
      </c>
      <c r="U62" s="20">
        <v>8837.728045176158</v>
      </c>
      <c r="V62" s="20">
        <v>17353.468910378102</v>
      </c>
      <c r="W62" s="20">
        <v>28503.352848621609</v>
      </c>
    </row>
    <row r="63" spans="2:23" x14ac:dyDescent="0.35">
      <c r="B63" s="17" t="s">
        <v>875</v>
      </c>
      <c r="C63" s="447" t="s">
        <v>2121</v>
      </c>
      <c r="D63" s="232"/>
      <c r="E63" s="4" t="s">
        <v>120</v>
      </c>
      <c r="F63" s="233">
        <v>0</v>
      </c>
      <c r="G63" s="233">
        <v>0</v>
      </c>
      <c r="H63" s="233">
        <v>0</v>
      </c>
      <c r="I63" s="233">
        <v>0</v>
      </c>
      <c r="J63" s="233">
        <v>0</v>
      </c>
      <c r="K63" s="233">
        <v>0</v>
      </c>
      <c r="L63" s="233">
        <v>0</v>
      </c>
      <c r="M63" s="233">
        <v>0</v>
      </c>
      <c r="N63" s="233">
        <v>0</v>
      </c>
      <c r="O63" s="233">
        <v>0</v>
      </c>
      <c r="P63" s="233">
        <v>0</v>
      </c>
      <c r="Q63" s="233">
        <v>0</v>
      </c>
      <c r="R63" s="20">
        <v>0</v>
      </c>
      <c r="S63" s="20">
        <v>0</v>
      </c>
      <c r="T63" s="20">
        <v>0</v>
      </c>
      <c r="U63" s="20">
        <v>0</v>
      </c>
      <c r="V63" s="20">
        <v>0</v>
      </c>
      <c r="W63" s="20">
        <v>0</v>
      </c>
    </row>
    <row r="64" spans="2:23" x14ac:dyDescent="0.35">
      <c r="B64" s="17" t="s">
        <v>875</v>
      </c>
      <c r="C64" s="448" t="s">
        <v>2123</v>
      </c>
      <c r="D64" s="232"/>
      <c r="E64" s="4" t="s">
        <v>121</v>
      </c>
      <c r="F64" s="233">
        <v>0</v>
      </c>
      <c r="G64" s="233">
        <v>0</v>
      </c>
      <c r="H64" s="233">
        <v>0</v>
      </c>
      <c r="I64" s="233">
        <v>0</v>
      </c>
      <c r="J64" s="233">
        <v>0</v>
      </c>
      <c r="K64" s="233">
        <v>0</v>
      </c>
      <c r="L64" s="233">
        <v>0</v>
      </c>
      <c r="M64" s="233">
        <v>0</v>
      </c>
      <c r="N64" s="233">
        <v>0</v>
      </c>
      <c r="O64" s="233">
        <v>0</v>
      </c>
      <c r="P64" s="233">
        <v>0</v>
      </c>
      <c r="Q64" s="233">
        <v>0</v>
      </c>
      <c r="R64" s="20">
        <v>0</v>
      </c>
      <c r="S64" s="20">
        <v>0</v>
      </c>
      <c r="T64" s="20">
        <v>0</v>
      </c>
      <c r="U64" s="20">
        <v>0</v>
      </c>
      <c r="V64" s="20">
        <v>0</v>
      </c>
      <c r="W64" s="20">
        <v>0</v>
      </c>
    </row>
    <row r="65" spans="2:23" x14ac:dyDescent="0.35">
      <c r="B65" s="17" t="s">
        <v>875</v>
      </c>
      <c r="C65" s="448" t="s">
        <v>2124</v>
      </c>
      <c r="D65" s="232"/>
      <c r="E65" s="4" t="s">
        <v>122</v>
      </c>
      <c r="F65" s="233">
        <v>0</v>
      </c>
      <c r="G65" s="233">
        <v>0</v>
      </c>
      <c r="H65" s="233">
        <v>0</v>
      </c>
      <c r="I65" s="233">
        <v>0</v>
      </c>
      <c r="J65" s="233">
        <v>0</v>
      </c>
      <c r="K65" s="233">
        <v>0</v>
      </c>
      <c r="L65" s="233">
        <v>0</v>
      </c>
      <c r="M65" s="233">
        <v>0</v>
      </c>
      <c r="N65" s="233">
        <v>0</v>
      </c>
      <c r="O65" s="233">
        <v>0</v>
      </c>
      <c r="P65" s="233">
        <v>0</v>
      </c>
      <c r="Q65" s="233">
        <v>0</v>
      </c>
      <c r="R65" s="20">
        <v>0</v>
      </c>
      <c r="S65" s="20">
        <v>0</v>
      </c>
      <c r="T65" s="20">
        <v>108.8000459682207</v>
      </c>
      <c r="U65" s="20">
        <v>220.94320112940389</v>
      </c>
      <c r="V65" s="20">
        <v>231.37958547170803</v>
      </c>
      <c r="W65" s="20">
        <v>561.12283256933256</v>
      </c>
    </row>
    <row r="66" spans="2:23" x14ac:dyDescent="0.35">
      <c r="B66" s="17" t="s">
        <v>875</v>
      </c>
      <c r="C66" s="447" t="s">
        <v>2230</v>
      </c>
      <c r="D66" s="232"/>
      <c r="E66" s="4" t="s">
        <v>123</v>
      </c>
      <c r="F66" s="233">
        <v>0</v>
      </c>
      <c r="G66" s="233">
        <v>0</v>
      </c>
      <c r="H66" s="233">
        <v>0</v>
      </c>
      <c r="I66" s="233">
        <v>0</v>
      </c>
      <c r="J66" s="233">
        <v>0</v>
      </c>
      <c r="K66" s="233">
        <v>0</v>
      </c>
      <c r="L66" s="233">
        <v>0</v>
      </c>
      <c r="M66" s="233">
        <v>0</v>
      </c>
      <c r="N66" s="233">
        <v>0</v>
      </c>
      <c r="O66" s="233">
        <v>0</v>
      </c>
      <c r="P66" s="233">
        <v>0</v>
      </c>
      <c r="Q66" s="233">
        <v>0</v>
      </c>
      <c r="R66" s="20">
        <v>250.11806855244095</v>
      </c>
      <c r="S66" s="20">
        <v>415.91471257285457</v>
      </c>
      <c r="T66" s="20">
        <v>2538.3050724385894</v>
      </c>
      <c r="U66" s="20">
        <v>5523.5800282350974</v>
      </c>
      <c r="V66" s="20">
        <v>0</v>
      </c>
      <c r="W66" s="20">
        <v>8727.9178817989814</v>
      </c>
    </row>
    <row r="67" spans="2:23" x14ac:dyDescent="0.35">
      <c r="B67" s="238" t="s">
        <v>875</v>
      </c>
      <c r="C67" s="449"/>
      <c r="D67" s="239"/>
      <c r="E67" s="107" t="s">
        <v>124</v>
      </c>
      <c r="F67" s="233">
        <v>0</v>
      </c>
      <c r="G67" s="233">
        <v>0</v>
      </c>
      <c r="H67" s="233">
        <v>0</v>
      </c>
      <c r="I67" s="233">
        <v>0</v>
      </c>
      <c r="J67" s="233">
        <v>0</v>
      </c>
      <c r="K67" s="233">
        <v>0</v>
      </c>
      <c r="L67" s="233">
        <v>0</v>
      </c>
      <c r="M67" s="233">
        <v>0</v>
      </c>
      <c r="N67" s="233">
        <v>0</v>
      </c>
      <c r="O67" s="233">
        <v>0</v>
      </c>
      <c r="P67" s="233">
        <v>0</v>
      </c>
      <c r="Q67" s="233">
        <v>0</v>
      </c>
      <c r="R67" s="111">
        <v>0</v>
      </c>
      <c r="S67" s="111">
        <v>0</v>
      </c>
      <c r="T67" s="111">
        <v>0</v>
      </c>
      <c r="U67" s="111">
        <v>0</v>
      </c>
      <c r="V67" s="111">
        <v>0</v>
      </c>
      <c r="W67" s="111">
        <v>0</v>
      </c>
    </row>
    <row r="68" spans="2:23" x14ac:dyDescent="0.35">
      <c r="B68" s="17" t="s">
        <v>875</v>
      </c>
      <c r="C68" s="447" t="s">
        <v>2230</v>
      </c>
      <c r="D68" s="232"/>
      <c r="E68" s="4" t="s">
        <v>125</v>
      </c>
      <c r="F68" s="233">
        <v>0</v>
      </c>
      <c r="G68" s="233">
        <v>0</v>
      </c>
      <c r="H68" s="233">
        <v>0</v>
      </c>
      <c r="I68" s="233">
        <v>0</v>
      </c>
      <c r="J68" s="233">
        <v>0</v>
      </c>
      <c r="K68" s="233">
        <v>0</v>
      </c>
      <c r="L68" s="233">
        <v>0</v>
      </c>
      <c r="M68" s="233">
        <v>0</v>
      </c>
      <c r="N68" s="233">
        <v>0</v>
      </c>
      <c r="O68" s="233">
        <v>0</v>
      </c>
      <c r="P68" s="233">
        <v>0</v>
      </c>
      <c r="Q68" s="233">
        <v>0</v>
      </c>
      <c r="R68" s="20">
        <v>0</v>
      </c>
      <c r="S68" s="20">
        <v>0</v>
      </c>
      <c r="T68" s="20">
        <v>0</v>
      </c>
      <c r="U68" s="20">
        <v>0</v>
      </c>
      <c r="V68" s="20">
        <v>0</v>
      </c>
      <c r="W68" s="20">
        <v>0</v>
      </c>
    </row>
    <row r="69" spans="2:23" x14ac:dyDescent="0.35">
      <c r="B69" s="17" t="s">
        <v>875</v>
      </c>
      <c r="C69" s="447" t="s">
        <v>2230</v>
      </c>
      <c r="D69" s="232"/>
      <c r="E69" s="4" t="s">
        <v>126</v>
      </c>
      <c r="F69" s="233">
        <v>0</v>
      </c>
      <c r="G69" s="233">
        <v>0</v>
      </c>
      <c r="H69" s="233">
        <v>0</v>
      </c>
      <c r="I69" s="233">
        <v>0</v>
      </c>
      <c r="J69" s="233">
        <v>0</v>
      </c>
      <c r="K69" s="233">
        <v>0</v>
      </c>
      <c r="L69" s="233">
        <v>0</v>
      </c>
      <c r="M69" s="233">
        <v>0</v>
      </c>
      <c r="N69" s="233">
        <v>0</v>
      </c>
      <c r="O69" s="233">
        <v>0</v>
      </c>
      <c r="P69" s="233">
        <v>0</v>
      </c>
      <c r="Q69" s="233">
        <v>0</v>
      </c>
      <c r="R69" s="20">
        <v>0</v>
      </c>
      <c r="S69" s="20">
        <v>0</v>
      </c>
      <c r="T69" s="20">
        <v>0</v>
      </c>
      <c r="U69" s="20">
        <v>0</v>
      </c>
      <c r="V69" s="20">
        <v>0</v>
      </c>
      <c r="W69" s="20">
        <v>0</v>
      </c>
    </row>
    <row r="70" spans="2:23" x14ac:dyDescent="0.35">
      <c r="B70" s="17" t="s">
        <v>875</v>
      </c>
      <c r="C70" s="450" t="s">
        <v>2113</v>
      </c>
      <c r="D70" s="232" t="s">
        <v>876</v>
      </c>
      <c r="E70" s="4" t="s">
        <v>877</v>
      </c>
      <c r="F70" s="240">
        <v>97.61957000000001</v>
      </c>
      <c r="G70" s="240">
        <v>0</v>
      </c>
      <c r="H70" s="233">
        <v>0</v>
      </c>
      <c r="I70" s="233">
        <v>0</v>
      </c>
      <c r="J70" s="233">
        <v>0</v>
      </c>
      <c r="K70" s="233">
        <v>0</v>
      </c>
      <c r="L70" s="233">
        <v>0</v>
      </c>
      <c r="M70" s="233">
        <v>0</v>
      </c>
      <c r="N70" s="233">
        <v>0</v>
      </c>
      <c r="O70" s="233">
        <v>0</v>
      </c>
      <c r="P70" s="233">
        <v>0</v>
      </c>
      <c r="Q70" s="233">
        <v>0</v>
      </c>
      <c r="R70" s="20">
        <v>0</v>
      </c>
      <c r="S70" s="20">
        <v>0</v>
      </c>
      <c r="T70" s="20">
        <v>0</v>
      </c>
      <c r="U70" s="20">
        <v>0</v>
      </c>
      <c r="V70" s="20">
        <v>0</v>
      </c>
      <c r="W70" s="20">
        <v>0</v>
      </c>
    </row>
    <row r="71" spans="2:23" x14ac:dyDescent="0.35">
      <c r="B71" s="17" t="s">
        <v>875</v>
      </c>
      <c r="C71" s="447" t="s">
        <v>2231</v>
      </c>
      <c r="D71" s="232" t="s">
        <v>878</v>
      </c>
      <c r="E71" s="4" t="s">
        <v>879</v>
      </c>
      <c r="F71" s="240">
        <v>4.0483799999999999</v>
      </c>
      <c r="G71" s="240">
        <v>0</v>
      </c>
      <c r="H71" s="233">
        <v>0</v>
      </c>
      <c r="I71" s="233">
        <v>0</v>
      </c>
      <c r="J71" s="233">
        <v>0</v>
      </c>
      <c r="K71" s="233">
        <v>0</v>
      </c>
      <c r="L71" s="233">
        <v>0</v>
      </c>
      <c r="M71" s="233">
        <v>0</v>
      </c>
      <c r="N71" s="233">
        <v>0</v>
      </c>
      <c r="O71" s="233">
        <v>0</v>
      </c>
      <c r="P71" s="233">
        <v>0</v>
      </c>
      <c r="Q71" s="233">
        <v>0</v>
      </c>
      <c r="R71" s="20">
        <v>0</v>
      </c>
      <c r="S71" s="20">
        <v>0</v>
      </c>
      <c r="T71" s="20">
        <v>0</v>
      </c>
      <c r="U71" s="20">
        <v>0</v>
      </c>
      <c r="V71" s="20">
        <v>0</v>
      </c>
      <c r="W71" s="20">
        <v>0</v>
      </c>
    </row>
    <row r="72" spans="2:23" x14ac:dyDescent="0.35">
      <c r="B72" s="17" t="s">
        <v>875</v>
      </c>
      <c r="C72" s="447" t="s">
        <v>2231</v>
      </c>
      <c r="D72" s="232" t="s">
        <v>880</v>
      </c>
      <c r="E72" s="4" t="s">
        <v>881</v>
      </c>
      <c r="F72" s="240">
        <v>3.6291700000000002</v>
      </c>
      <c r="G72" s="240">
        <v>0</v>
      </c>
      <c r="H72" s="233">
        <v>0</v>
      </c>
      <c r="I72" s="233">
        <v>0</v>
      </c>
      <c r="J72" s="233">
        <v>0</v>
      </c>
      <c r="K72" s="233">
        <v>0</v>
      </c>
      <c r="L72" s="233">
        <v>0</v>
      </c>
      <c r="M72" s="233">
        <v>0</v>
      </c>
      <c r="N72" s="233">
        <v>0</v>
      </c>
      <c r="O72" s="233">
        <v>0</v>
      </c>
      <c r="P72" s="233">
        <v>0</v>
      </c>
      <c r="Q72" s="233">
        <v>0</v>
      </c>
      <c r="R72" s="20">
        <v>0</v>
      </c>
      <c r="S72" s="20">
        <v>0</v>
      </c>
      <c r="T72" s="20">
        <v>0</v>
      </c>
      <c r="U72" s="20">
        <v>0</v>
      </c>
      <c r="V72" s="20">
        <v>0</v>
      </c>
      <c r="W72" s="20">
        <v>0</v>
      </c>
    </row>
    <row r="73" spans="2:23" x14ac:dyDescent="0.35">
      <c r="B73" s="17" t="s">
        <v>875</v>
      </c>
      <c r="C73" s="447" t="s">
        <v>2182</v>
      </c>
      <c r="D73" s="232" t="s">
        <v>882</v>
      </c>
      <c r="E73" s="4" t="s">
        <v>883</v>
      </c>
      <c r="F73" s="240">
        <v>361.09278</v>
      </c>
      <c r="G73" s="240">
        <v>2266</v>
      </c>
      <c r="H73" s="233">
        <v>0</v>
      </c>
      <c r="I73" s="233">
        <v>0</v>
      </c>
      <c r="J73" s="233">
        <v>0</v>
      </c>
      <c r="K73" s="233">
        <v>0</v>
      </c>
      <c r="L73" s="233">
        <v>0</v>
      </c>
      <c r="M73" s="233">
        <v>0</v>
      </c>
      <c r="N73" s="233">
        <v>0</v>
      </c>
      <c r="O73" s="233">
        <v>0</v>
      </c>
      <c r="P73" s="233">
        <v>0</v>
      </c>
      <c r="Q73" s="233">
        <v>0</v>
      </c>
      <c r="R73" s="20">
        <v>0</v>
      </c>
      <c r="S73" s="20">
        <v>0</v>
      </c>
      <c r="T73" s="20">
        <v>0</v>
      </c>
      <c r="U73" s="20">
        <v>0</v>
      </c>
      <c r="V73" s="20">
        <v>0</v>
      </c>
      <c r="W73" s="20">
        <v>0</v>
      </c>
    </row>
    <row r="74" spans="2:23" x14ac:dyDescent="0.35">
      <c r="B74" s="17" t="s">
        <v>875</v>
      </c>
      <c r="C74" s="447" t="s">
        <v>2231</v>
      </c>
      <c r="D74" s="232" t="s">
        <v>884</v>
      </c>
      <c r="E74" s="4" t="s">
        <v>885</v>
      </c>
      <c r="F74" s="240">
        <v>1.19346</v>
      </c>
      <c r="G74" s="240">
        <v>0</v>
      </c>
      <c r="H74" s="233">
        <v>0</v>
      </c>
      <c r="I74" s="233">
        <v>0</v>
      </c>
      <c r="J74" s="233">
        <v>0</v>
      </c>
      <c r="K74" s="233">
        <v>0</v>
      </c>
      <c r="L74" s="233">
        <v>0</v>
      </c>
      <c r="M74" s="233">
        <v>0</v>
      </c>
      <c r="N74" s="233">
        <v>0</v>
      </c>
      <c r="O74" s="233">
        <v>0</v>
      </c>
      <c r="P74" s="233">
        <v>0</v>
      </c>
      <c r="Q74" s="233">
        <v>0</v>
      </c>
      <c r="R74" s="20">
        <v>0</v>
      </c>
      <c r="S74" s="20">
        <v>0</v>
      </c>
      <c r="T74" s="20">
        <v>0</v>
      </c>
      <c r="U74" s="20">
        <v>0</v>
      </c>
      <c r="V74" s="20">
        <v>0</v>
      </c>
      <c r="W74" s="20">
        <v>0</v>
      </c>
    </row>
    <row r="75" spans="2:23" x14ac:dyDescent="0.35">
      <c r="B75" s="17" t="s">
        <v>875</v>
      </c>
      <c r="C75" s="447" t="s">
        <v>2231</v>
      </c>
      <c r="D75" s="232" t="s">
        <v>886</v>
      </c>
      <c r="E75" s="4" t="s">
        <v>887</v>
      </c>
      <c r="F75" s="240">
        <v>2362.7164299999999</v>
      </c>
      <c r="G75" s="240">
        <v>2473</v>
      </c>
      <c r="H75" s="233">
        <v>0</v>
      </c>
      <c r="I75" s="233">
        <v>0</v>
      </c>
      <c r="J75" s="233">
        <v>0</v>
      </c>
      <c r="K75" s="233">
        <v>0</v>
      </c>
      <c r="L75" s="233">
        <v>0</v>
      </c>
      <c r="M75" s="233">
        <v>0</v>
      </c>
      <c r="N75" s="233">
        <v>0</v>
      </c>
      <c r="O75" s="233">
        <v>0</v>
      </c>
      <c r="P75" s="233">
        <v>0</v>
      </c>
      <c r="Q75" s="233">
        <v>0</v>
      </c>
      <c r="R75" s="20">
        <v>0</v>
      </c>
      <c r="S75" s="20">
        <v>0</v>
      </c>
      <c r="T75" s="20">
        <v>0</v>
      </c>
      <c r="U75" s="20">
        <v>0</v>
      </c>
      <c r="V75" s="20">
        <v>0</v>
      </c>
      <c r="W75" s="20">
        <v>0</v>
      </c>
    </row>
    <row r="76" spans="2:23" x14ac:dyDescent="0.35">
      <c r="B76" s="17" t="s">
        <v>875</v>
      </c>
      <c r="C76" s="451" t="s">
        <v>2112</v>
      </c>
      <c r="D76" s="232" t="s">
        <v>888</v>
      </c>
      <c r="E76" s="4" t="s">
        <v>889</v>
      </c>
      <c r="F76" s="240">
        <v>0</v>
      </c>
      <c r="G76" s="240">
        <v>0</v>
      </c>
      <c r="H76" s="233">
        <v>0</v>
      </c>
      <c r="I76" s="233">
        <v>0</v>
      </c>
      <c r="J76" s="233">
        <v>0</v>
      </c>
      <c r="K76" s="233">
        <v>0</v>
      </c>
      <c r="L76" s="233">
        <v>0</v>
      </c>
      <c r="M76" s="233">
        <v>0</v>
      </c>
      <c r="N76" s="233">
        <v>0</v>
      </c>
      <c r="O76" s="233">
        <v>0</v>
      </c>
      <c r="P76" s="233">
        <v>0</v>
      </c>
      <c r="Q76" s="233">
        <v>0</v>
      </c>
      <c r="R76" s="20">
        <v>0</v>
      </c>
      <c r="S76" s="20">
        <v>0</v>
      </c>
      <c r="T76" s="20">
        <v>0</v>
      </c>
      <c r="U76" s="20">
        <v>0</v>
      </c>
      <c r="V76" s="20">
        <v>0</v>
      </c>
      <c r="W76" s="20">
        <v>0</v>
      </c>
    </row>
    <row r="77" spans="2:23" x14ac:dyDescent="0.35">
      <c r="B77" s="17" t="s">
        <v>875</v>
      </c>
      <c r="C77" s="447" t="s">
        <v>2231</v>
      </c>
      <c r="D77" s="232" t="s">
        <v>890</v>
      </c>
      <c r="E77" s="4" t="s">
        <v>891</v>
      </c>
      <c r="F77" s="240">
        <v>0</v>
      </c>
      <c r="G77" s="240">
        <v>0</v>
      </c>
      <c r="H77" s="233">
        <v>0</v>
      </c>
      <c r="I77" s="233">
        <v>0</v>
      </c>
      <c r="J77" s="233">
        <v>0</v>
      </c>
      <c r="K77" s="233">
        <v>0</v>
      </c>
      <c r="L77" s="233">
        <v>0</v>
      </c>
      <c r="M77" s="233">
        <v>0</v>
      </c>
      <c r="N77" s="233">
        <v>0</v>
      </c>
      <c r="O77" s="233">
        <v>0</v>
      </c>
      <c r="P77" s="233">
        <v>0</v>
      </c>
      <c r="Q77" s="233">
        <v>0</v>
      </c>
      <c r="R77" s="20">
        <v>0</v>
      </c>
      <c r="S77" s="20">
        <v>0</v>
      </c>
      <c r="T77" s="20">
        <v>0</v>
      </c>
      <c r="U77" s="20">
        <v>0</v>
      </c>
      <c r="V77" s="20">
        <v>0</v>
      </c>
      <c r="W77" s="20">
        <v>0</v>
      </c>
    </row>
    <row r="78" spans="2:23" x14ac:dyDescent="0.35">
      <c r="B78" s="17" t="s">
        <v>875</v>
      </c>
      <c r="C78" s="447" t="s">
        <v>2231</v>
      </c>
      <c r="D78" s="232" t="s">
        <v>892</v>
      </c>
      <c r="E78" s="4" t="s">
        <v>893</v>
      </c>
      <c r="F78" s="240">
        <v>4791.3165499999996</v>
      </c>
      <c r="G78" s="240">
        <v>6617</v>
      </c>
      <c r="H78" s="233">
        <v>0</v>
      </c>
      <c r="I78" s="233">
        <v>0</v>
      </c>
      <c r="J78" s="233">
        <v>0</v>
      </c>
      <c r="K78" s="233">
        <v>0</v>
      </c>
      <c r="L78" s="233">
        <v>0</v>
      </c>
      <c r="M78" s="233">
        <v>0</v>
      </c>
      <c r="N78" s="233">
        <v>0</v>
      </c>
      <c r="O78" s="233">
        <v>0</v>
      </c>
      <c r="P78" s="233">
        <v>0</v>
      </c>
      <c r="Q78" s="233">
        <v>0</v>
      </c>
      <c r="R78" s="20">
        <v>0</v>
      </c>
      <c r="S78" s="20">
        <v>0</v>
      </c>
      <c r="T78" s="20">
        <v>0</v>
      </c>
      <c r="U78" s="20">
        <v>0</v>
      </c>
      <c r="V78" s="20">
        <v>0</v>
      </c>
      <c r="W78" s="20">
        <v>0</v>
      </c>
    </row>
    <row r="79" spans="2:23" x14ac:dyDescent="0.35">
      <c r="B79" s="17" t="s">
        <v>875</v>
      </c>
      <c r="C79" s="447" t="s">
        <v>2231</v>
      </c>
      <c r="D79" s="232" t="s">
        <v>894</v>
      </c>
      <c r="E79" s="4" t="s">
        <v>895</v>
      </c>
      <c r="F79" s="240">
        <v>-0.40144000000000002</v>
      </c>
      <c r="G79" s="240">
        <v>0</v>
      </c>
      <c r="H79" s="233">
        <v>0</v>
      </c>
      <c r="I79" s="233">
        <v>0</v>
      </c>
      <c r="J79" s="233">
        <v>0</v>
      </c>
      <c r="K79" s="233">
        <v>0</v>
      </c>
      <c r="L79" s="233">
        <v>0</v>
      </c>
      <c r="M79" s="233">
        <v>0</v>
      </c>
      <c r="N79" s="233">
        <v>0</v>
      </c>
      <c r="O79" s="233">
        <v>0</v>
      </c>
      <c r="P79" s="233">
        <v>0</v>
      </c>
      <c r="Q79" s="233">
        <v>0</v>
      </c>
      <c r="R79" s="20">
        <v>0</v>
      </c>
      <c r="S79" s="20">
        <v>0</v>
      </c>
      <c r="T79" s="20">
        <v>0</v>
      </c>
      <c r="U79" s="20">
        <v>0</v>
      </c>
      <c r="V79" s="20">
        <v>0</v>
      </c>
      <c r="W79" s="20">
        <v>0</v>
      </c>
    </row>
    <row r="80" spans="2:23" x14ac:dyDescent="0.35">
      <c r="B80" s="17" t="s">
        <v>875</v>
      </c>
      <c r="C80" s="448" t="s">
        <v>2119</v>
      </c>
      <c r="D80" s="232" t="s">
        <v>896</v>
      </c>
      <c r="E80" s="4" t="s">
        <v>897</v>
      </c>
      <c r="F80" s="240">
        <v>0.32200000000000001</v>
      </c>
      <c r="G80" s="240">
        <v>0</v>
      </c>
      <c r="H80" s="233">
        <v>0</v>
      </c>
      <c r="I80" s="233">
        <v>0</v>
      </c>
      <c r="J80" s="233">
        <v>0</v>
      </c>
      <c r="K80" s="233">
        <v>0</v>
      </c>
      <c r="L80" s="233">
        <v>0</v>
      </c>
      <c r="M80" s="233">
        <v>0</v>
      </c>
      <c r="N80" s="233">
        <v>0</v>
      </c>
      <c r="O80" s="233">
        <v>0</v>
      </c>
      <c r="P80" s="233">
        <v>0</v>
      </c>
      <c r="Q80" s="233">
        <v>0</v>
      </c>
      <c r="R80" s="20">
        <v>0</v>
      </c>
      <c r="S80" s="20">
        <v>0</v>
      </c>
      <c r="T80" s="20">
        <v>0</v>
      </c>
      <c r="U80" s="20">
        <v>0</v>
      </c>
      <c r="V80" s="20">
        <v>0</v>
      </c>
      <c r="W80" s="20">
        <v>0</v>
      </c>
    </row>
    <row r="81" spans="2:23" x14ac:dyDescent="0.35">
      <c r="B81" s="17" t="s">
        <v>875</v>
      </c>
      <c r="C81" s="447" t="s">
        <v>2186</v>
      </c>
      <c r="D81" s="232" t="s">
        <v>898</v>
      </c>
      <c r="E81" s="4" t="s">
        <v>899</v>
      </c>
      <c r="F81" s="240">
        <v>56.62068</v>
      </c>
      <c r="G81" s="240">
        <v>0</v>
      </c>
      <c r="H81" s="233">
        <v>0</v>
      </c>
      <c r="I81" s="233">
        <v>0</v>
      </c>
      <c r="J81" s="233">
        <v>0</v>
      </c>
      <c r="K81" s="233">
        <v>0</v>
      </c>
      <c r="L81" s="233">
        <v>0</v>
      </c>
      <c r="M81" s="233">
        <v>0</v>
      </c>
      <c r="N81" s="233">
        <v>0</v>
      </c>
      <c r="O81" s="233">
        <v>0</v>
      </c>
      <c r="P81" s="233">
        <v>0</v>
      </c>
      <c r="Q81" s="233">
        <v>0</v>
      </c>
      <c r="R81" s="20">
        <v>0</v>
      </c>
      <c r="S81" s="20">
        <v>0</v>
      </c>
      <c r="T81" s="20">
        <v>0</v>
      </c>
      <c r="U81" s="20">
        <v>0</v>
      </c>
      <c r="V81" s="20">
        <v>0</v>
      </c>
      <c r="W81" s="20">
        <v>0</v>
      </c>
    </row>
    <row r="82" spans="2:23" x14ac:dyDescent="0.35">
      <c r="B82" s="17" t="s">
        <v>875</v>
      </c>
      <c r="C82" s="447" t="s">
        <v>2231</v>
      </c>
      <c r="D82" s="232" t="s">
        <v>900</v>
      </c>
      <c r="E82" s="4" t="s">
        <v>901</v>
      </c>
      <c r="F82" s="240">
        <v>0.75699000000000005</v>
      </c>
      <c r="G82" s="240">
        <v>0</v>
      </c>
      <c r="H82" s="233">
        <v>0</v>
      </c>
      <c r="I82" s="233">
        <v>0</v>
      </c>
      <c r="J82" s="233">
        <v>0</v>
      </c>
      <c r="K82" s="233">
        <v>0</v>
      </c>
      <c r="L82" s="233">
        <v>0</v>
      </c>
      <c r="M82" s="233">
        <v>0</v>
      </c>
      <c r="N82" s="233">
        <v>0</v>
      </c>
      <c r="O82" s="233">
        <v>0</v>
      </c>
      <c r="P82" s="233">
        <v>0</v>
      </c>
      <c r="Q82" s="233">
        <v>0</v>
      </c>
      <c r="R82" s="20">
        <v>0</v>
      </c>
      <c r="S82" s="20">
        <v>0</v>
      </c>
      <c r="T82" s="20">
        <v>0</v>
      </c>
      <c r="U82" s="20">
        <v>0</v>
      </c>
      <c r="V82" s="20">
        <v>0</v>
      </c>
      <c r="W82" s="20">
        <v>0</v>
      </c>
    </row>
    <row r="83" spans="2:23" x14ac:dyDescent="0.35">
      <c r="B83" s="17" t="s">
        <v>875</v>
      </c>
      <c r="C83" s="452" t="s">
        <v>2109</v>
      </c>
      <c r="D83" s="232" t="s">
        <v>902</v>
      </c>
      <c r="E83" s="4" t="s">
        <v>903</v>
      </c>
      <c r="F83" s="240">
        <v>353.64301</v>
      </c>
      <c r="G83" s="240">
        <v>0</v>
      </c>
      <c r="H83" s="233">
        <v>0</v>
      </c>
      <c r="I83" s="233">
        <v>0</v>
      </c>
      <c r="J83" s="233">
        <v>0</v>
      </c>
      <c r="K83" s="233">
        <v>0</v>
      </c>
      <c r="L83" s="233">
        <v>0</v>
      </c>
      <c r="M83" s="233">
        <v>0</v>
      </c>
      <c r="N83" s="233">
        <v>0</v>
      </c>
      <c r="O83" s="233">
        <v>0</v>
      </c>
      <c r="P83" s="233">
        <v>0</v>
      </c>
      <c r="Q83" s="233">
        <v>0</v>
      </c>
      <c r="R83" s="20">
        <v>0</v>
      </c>
      <c r="S83" s="20">
        <v>0</v>
      </c>
      <c r="T83" s="20">
        <v>0</v>
      </c>
      <c r="U83" s="20">
        <v>0</v>
      </c>
      <c r="V83" s="20">
        <v>0</v>
      </c>
      <c r="W83" s="20">
        <v>0</v>
      </c>
    </row>
    <row r="84" spans="2:23" x14ac:dyDescent="0.35">
      <c r="B84" s="17" t="s">
        <v>875</v>
      </c>
      <c r="C84" s="452" t="s">
        <v>2109</v>
      </c>
      <c r="D84" s="232" t="s">
        <v>904</v>
      </c>
      <c r="E84" s="4" t="s">
        <v>903</v>
      </c>
      <c r="F84" s="240">
        <v>3433.04682</v>
      </c>
      <c r="G84" s="240">
        <v>0</v>
      </c>
      <c r="H84" s="233">
        <v>0</v>
      </c>
      <c r="I84" s="233">
        <v>0</v>
      </c>
      <c r="J84" s="233">
        <v>0</v>
      </c>
      <c r="K84" s="233">
        <v>0</v>
      </c>
      <c r="L84" s="233">
        <v>0</v>
      </c>
      <c r="M84" s="233">
        <v>0</v>
      </c>
      <c r="N84" s="233">
        <v>0</v>
      </c>
      <c r="O84" s="233">
        <v>0</v>
      </c>
      <c r="P84" s="233">
        <v>0</v>
      </c>
      <c r="Q84" s="233">
        <v>0</v>
      </c>
      <c r="R84" s="20">
        <v>0</v>
      </c>
      <c r="S84" s="20">
        <v>0</v>
      </c>
      <c r="T84" s="20">
        <v>0</v>
      </c>
      <c r="U84" s="20">
        <v>0</v>
      </c>
      <c r="V84" s="20">
        <v>0</v>
      </c>
      <c r="W84" s="20">
        <v>0</v>
      </c>
    </row>
    <row r="85" spans="2:23" x14ac:dyDescent="0.35">
      <c r="B85" s="17" t="s">
        <v>875</v>
      </c>
      <c r="C85" s="452" t="s">
        <v>2109</v>
      </c>
      <c r="D85" s="232" t="s">
        <v>905</v>
      </c>
      <c r="E85" s="4" t="s">
        <v>903</v>
      </c>
      <c r="F85" s="240">
        <v>4318.4706900000001</v>
      </c>
      <c r="G85" s="240">
        <v>5335.1480000000001</v>
      </c>
      <c r="H85" s="233">
        <v>0</v>
      </c>
      <c r="I85" s="233">
        <v>0</v>
      </c>
      <c r="J85" s="233">
        <v>0</v>
      </c>
      <c r="K85" s="233">
        <v>0</v>
      </c>
      <c r="L85" s="233">
        <v>0</v>
      </c>
      <c r="M85" s="233">
        <v>0</v>
      </c>
      <c r="N85" s="233">
        <v>0</v>
      </c>
      <c r="O85" s="233">
        <v>0</v>
      </c>
      <c r="P85" s="233">
        <v>0</v>
      </c>
      <c r="Q85" s="233">
        <v>0</v>
      </c>
      <c r="R85" s="20">
        <v>0</v>
      </c>
      <c r="S85" s="20">
        <v>0</v>
      </c>
      <c r="T85" s="20">
        <v>0</v>
      </c>
      <c r="U85" s="20">
        <v>0</v>
      </c>
      <c r="V85" s="20">
        <v>0</v>
      </c>
      <c r="W85" s="20">
        <v>0</v>
      </c>
    </row>
    <row r="86" spans="2:23" x14ac:dyDescent="0.35">
      <c r="B86" s="17" t="s">
        <v>875</v>
      </c>
      <c r="C86" s="447" t="s">
        <v>2192</v>
      </c>
      <c r="D86" s="232" t="s">
        <v>906</v>
      </c>
      <c r="E86" s="4" t="s">
        <v>907</v>
      </c>
      <c r="F86" s="240">
        <v>-72.257990000000007</v>
      </c>
      <c r="G86" s="240">
        <v>0</v>
      </c>
      <c r="H86" s="233">
        <v>0</v>
      </c>
      <c r="I86" s="233">
        <v>0</v>
      </c>
      <c r="J86" s="233">
        <v>0</v>
      </c>
      <c r="K86" s="233">
        <v>0</v>
      </c>
      <c r="L86" s="233">
        <v>0</v>
      </c>
      <c r="M86" s="233">
        <v>0</v>
      </c>
      <c r="N86" s="233">
        <v>0</v>
      </c>
      <c r="O86" s="233">
        <v>0</v>
      </c>
      <c r="P86" s="233">
        <v>0</v>
      </c>
      <c r="Q86" s="233">
        <v>0</v>
      </c>
      <c r="R86" s="20">
        <v>0</v>
      </c>
      <c r="S86" s="20">
        <v>0</v>
      </c>
      <c r="T86" s="20">
        <v>0</v>
      </c>
      <c r="U86" s="20">
        <v>0</v>
      </c>
      <c r="V86" s="20">
        <v>0</v>
      </c>
      <c r="W86" s="20">
        <v>0</v>
      </c>
    </row>
    <row r="87" spans="2:23" x14ac:dyDescent="0.35">
      <c r="B87" s="17" t="s">
        <v>875</v>
      </c>
      <c r="C87" s="451" t="s">
        <v>2111</v>
      </c>
      <c r="D87" s="232" t="s">
        <v>908</v>
      </c>
      <c r="E87" s="4" t="s">
        <v>909</v>
      </c>
      <c r="F87" s="240">
        <v>5.0567600000000006</v>
      </c>
      <c r="G87" s="240">
        <v>0</v>
      </c>
      <c r="H87" s="233">
        <v>0</v>
      </c>
      <c r="I87" s="233">
        <v>0</v>
      </c>
      <c r="J87" s="233">
        <v>0</v>
      </c>
      <c r="K87" s="233">
        <v>0</v>
      </c>
      <c r="L87" s="233">
        <v>0</v>
      </c>
      <c r="M87" s="233">
        <v>0</v>
      </c>
      <c r="N87" s="233">
        <v>0</v>
      </c>
      <c r="O87" s="233">
        <v>0</v>
      </c>
      <c r="P87" s="233">
        <v>0</v>
      </c>
      <c r="Q87" s="233">
        <v>0</v>
      </c>
      <c r="R87" s="20">
        <v>0</v>
      </c>
      <c r="S87" s="20">
        <v>0</v>
      </c>
      <c r="T87" s="20">
        <v>0</v>
      </c>
      <c r="U87" s="20">
        <v>0</v>
      </c>
      <c r="V87" s="20">
        <v>0</v>
      </c>
      <c r="W87" s="20">
        <v>0</v>
      </c>
    </row>
    <row r="88" spans="2:23" x14ac:dyDescent="0.35">
      <c r="B88" s="17" t="s">
        <v>875</v>
      </c>
      <c r="C88" s="447" t="s">
        <v>2193</v>
      </c>
      <c r="D88" s="232" t="s">
        <v>910</v>
      </c>
      <c r="E88" s="4" t="s">
        <v>911</v>
      </c>
      <c r="F88" s="240">
        <v>8.6422399999999993</v>
      </c>
      <c r="G88" s="240">
        <v>0</v>
      </c>
      <c r="H88" s="233">
        <v>0</v>
      </c>
      <c r="I88" s="233">
        <v>0</v>
      </c>
      <c r="J88" s="233">
        <v>0</v>
      </c>
      <c r="K88" s="233">
        <v>0</v>
      </c>
      <c r="L88" s="233">
        <v>0</v>
      </c>
      <c r="M88" s="233">
        <v>0</v>
      </c>
      <c r="N88" s="233">
        <v>0</v>
      </c>
      <c r="O88" s="233">
        <v>0</v>
      </c>
      <c r="P88" s="233">
        <v>0</v>
      </c>
      <c r="Q88" s="233">
        <v>0</v>
      </c>
      <c r="R88" s="20">
        <v>0</v>
      </c>
      <c r="S88" s="20">
        <v>0</v>
      </c>
      <c r="T88" s="20">
        <v>0</v>
      </c>
      <c r="U88" s="20">
        <v>0</v>
      </c>
      <c r="V88" s="20">
        <v>0</v>
      </c>
      <c r="W88" s="20">
        <v>0</v>
      </c>
    </row>
    <row r="89" spans="2:23" x14ac:dyDescent="0.35">
      <c r="B89" s="17" t="s">
        <v>875</v>
      </c>
      <c r="C89" s="447" t="s">
        <v>2126</v>
      </c>
      <c r="D89" s="232" t="s">
        <v>912</v>
      </c>
      <c r="E89" s="4" t="s">
        <v>913</v>
      </c>
      <c r="F89" s="240">
        <v>0</v>
      </c>
      <c r="G89" s="240">
        <v>6</v>
      </c>
      <c r="H89" s="233">
        <v>0</v>
      </c>
      <c r="I89" s="233">
        <v>0</v>
      </c>
      <c r="J89" s="233">
        <v>0</v>
      </c>
      <c r="K89" s="233">
        <v>0</v>
      </c>
      <c r="L89" s="233">
        <v>0</v>
      </c>
      <c r="M89" s="233">
        <v>0</v>
      </c>
      <c r="N89" s="233">
        <v>0</v>
      </c>
      <c r="O89" s="233">
        <v>0</v>
      </c>
      <c r="P89" s="233">
        <v>0</v>
      </c>
      <c r="Q89" s="233">
        <v>0</v>
      </c>
      <c r="R89" s="20">
        <v>0</v>
      </c>
      <c r="S89" s="20">
        <v>0</v>
      </c>
      <c r="T89" s="20">
        <v>0</v>
      </c>
      <c r="U89" s="20">
        <v>0</v>
      </c>
      <c r="V89" s="20">
        <v>0</v>
      </c>
      <c r="W89" s="20">
        <v>0</v>
      </c>
    </row>
    <row r="90" spans="2:23" x14ac:dyDescent="0.35">
      <c r="B90" s="17" t="s">
        <v>875</v>
      </c>
      <c r="C90" s="447" t="s">
        <v>2187</v>
      </c>
      <c r="D90" s="232" t="s">
        <v>914</v>
      </c>
      <c r="E90" s="4" t="s">
        <v>915</v>
      </c>
      <c r="F90" s="240">
        <v>996.35156999999992</v>
      </c>
      <c r="G90" s="240">
        <v>990</v>
      </c>
      <c r="H90" s="233">
        <v>0</v>
      </c>
      <c r="I90" s="233">
        <v>0</v>
      </c>
      <c r="J90" s="233">
        <v>0</v>
      </c>
      <c r="K90" s="233">
        <v>0</v>
      </c>
      <c r="L90" s="233">
        <v>0</v>
      </c>
      <c r="M90" s="233">
        <v>0</v>
      </c>
      <c r="N90" s="233">
        <v>0</v>
      </c>
      <c r="O90" s="233">
        <v>0</v>
      </c>
      <c r="P90" s="233">
        <v>0</v>
      </c>
      <c r="Q90" s="233">
        <v>0</v>
      </c>
      <c r="R90" s="20">
        <v>0</v>
      </c>
      <c r="S90" s="20">
        <v>0</v>
      </c>
      <c r="T90" s="20">
        <v>0</v>
      </c>
      <c r="U90" s="20">
        <v>0</v>
      </c>
      <c r="V90" s="20">
        <v>0</v>
      </c>
      <c r="W90" s="20">
        <v>0</v>
      </c>
    </row>
    <row r="91" spans="2:23" x14ac:dyDescent="0.35">
      <c r="B91" s="17" t="s">
        <v>875</v>
      </c>
      <c r="C91" s="452" t="s">
        <v>2109</v>
      </c>
      <c r="D91" s="232" t="s">
        <v>916</v>
      </c>
      <c r="E91" s="4" t="s">
        <v>917</v>
      </c>
      <c r="F91" s="240">
        <v>7.28817</v>
      </c>
      <c r="G91" s="240">
        <v>0</v>
      </c>
      <c r="H91" s="233">
        <v>0</v>
      </c>
      <c r="I91" s="233">
        <v>0</v>
      </c>
      <c r="J91" s="233">
        <v>0</v>
      </c>
      <c r="K91" s="233">
        <v>0</v>
      </c>
      <c r="L91" s="233">
        <v>0</v>
      </c>
      <c r="M91" s="233">
        <v>0</v>
      </c>
      <c r="N91" s="233">
        <v>0</v>
      </c>
      <c r="O91" s="233">
        <v>0</v>
      </c>
      <c r="P91" s="233">
        <v>0</v>
      </c>
      <c r="Q91" s="233">
        <v>0</v>
      </c>
      <c r="R91" s="20">
        <v>0</v>
      </c>
      <c r="S91" s="20">
        <v>0</v>
      </c>
      <c r="T91" s="20">
        <v>0</v>
      </c>
      <c r="U91" s="20">
        <v>0</v>
      </c>
      <c r="V91" s="20">
        <v>0</v>
      </c>
      <c r="W91" s="20">
        <v>0</v>
      </c>
    </row>
    <row r="92" spans="2:23" x14ac:dyDescent="0.35">
      <c r="B92" s="432" t="s">
        <v>875</v>
      </c>
      <c r="C92" s="439" t="s">
        <v>2117</v>
      </c>
      <c r="D92" s="433" t="s">
        <v>918</v>
      </c>
      <c r="E92" s="434" t="s">
        <v>919</v>
      </c>
      <c r="F92" s="240">
        <v>618.58942000000002</v>
      </c>
      <c r="G92" s="240">
        <v>495</v>
      </c>
      <c r="H92" s="233">
        <v>0</v>
      </c>
      <c r="I92" s="233">
        <v>0</v>
      </c>
      <c r="J92" s="233">
        <v>0</v>
      </c>
      <c r="K92" s="233">
        <v>0</v>
      </c>
      <c r="L92" s="233">
        <v>0</v>
      </c>
      <c r="M92" s="233">
        <v>0</v>
      </c>
      <c r="N92" s="233">
        <v>0</v>
      </c>
      <c r="O92" s="233">
        <v>0</v>
      </c>
      <c r="P92" s="233">
        <v>0</v>
      </c>
      <c r="Q92" s="233">
        <v>0</v>
      </c>
      <c r="R92" s="20">
        <v>0</v>
      </c>
      <c r="S92" s="20">
        <v>0</v>
      </c>
      <c r="T92" s="20">
        <v>0</v>
      </c>
      <c r="U92" s="20">
        <v>0</v>
      </c>
      <c r="V92" s="20">
        <v>0</v>
      </c>
      <c r="W92" s="20">
        <v>0</v>
      </c>
    </row>
    <row r="93" spans="2:23" x14ac:dyDescent="0.35">
      <c r="B93" s="17" t="s">
        <v>875</v>
      </c>
      <c r="C93" s="448" t="s">
        <v>2115</v>
      </c>
      <c r="D93" s="232" t="s">
        <v>920</v>
      </c>
      <c r="E93" s="4" t="s">
        <v>921</v>
      </c>
      <c r="F93" s="240">
        <v>0</v>
      </c>
      <c r="G93" s="240">
        <v>0</v>
      </c>
      <c r="H93" s="233">
        <v>0</v>
      </c>
      <c r="I93" s="233">
        <v>0</v>
      </c>
      <c r="J93" s="233">
        <v>0</v>
      </c>
      <c r="K93" s="233">
        <v>0</v>
      </c>
      <c r="L93" s="233">
        <v>0</v>
      </c>
      <c r="M93" s="233">
        <v>0</v>
      </c>
      <c r="N93" s="233">
        <v>0</v>
      </c>
      <c r="O93" s="233">
        <v>0</v>
      </c>
      <c r="P93" s="233">
        <v>0</v>
      </c>
      <c r="Q93" s="233">
        <v>0</v>
      </c>
      <c r="R93" s="20">
        <v>0</v>
      </c>
      <c r="S93" s="20">
        <v>0</v>
      </c>
      <c r="T93" s="20">
        <v>0</v>
      </c>
      <c r="U93" s="20">
        <v>0</v>
      </c>
      <c r="V93" s="20">
        <v>0</v>
      </c>
      <c r="W93" s="20">
        <v>0</v>
      </c>
    </row>
    <row r="94" spans="2:23" x14ac:dyDescent="0.35">
      <c r="B94" s="17" t="s">
        <v>875</v>
      </c>
      <c r="C94" s="448" t="s">
        <v>2110</v>
      </c>
      <c r="D94" s="232" t="s">
        <v>922</v>
      </c>
      <c r="E94" s="4" t="s">
        <v>923</v>
      </c>
      <c r="F94" s="240">
        <v>0</v>
      </c>
      <c r="G94" s="240">
        <v>0</v>
      </c>
      <c r="H94" s="233">
        <v>0</v>
      </c>
      <c r="I94" s="233">
        <v>0</v>
      </c>
      <c r="J94" s="233">
        <v>0</v>
      </c>
      <c r="K94" s="233">
        <v>0</v>
      </c>
      <c r="L94" s="233">
        <v>0</v>
      </c>
      <c r="M94" s="233">
        <v>0</v>
      </c>
      <c r="N94" s="233">
        <v>0</v>
      </c>
      <c r="O94" s="233">
        <v>0</v>
      </c>
      <c r="P94" s="233">
        <v>0</v>
      </c>
      <c r="Q94" s="233">
        <v>0</v>
      </c>
      <c r="R94" s="20">
        <v>0</v>
      </c>
      <c r="S94" s="20">
        <v>0</v>
      </c>
      <c r="T94" s="20">
        <v>0</v>
      </c>
      <c r="U94" s="20">
        <v>0</v>
      </c>
      <c r="V94" s="20">
        <v>0</v>
      </c>
      <c r="W94" s="20">
        <v>0</v>
      </c>
    </row>
    <row r="95" spans="2:23" x14ac:dyDescent="0.35">
      <c r="B95" s="17" t="s">
        <v>875</v>
      </c>
      <c r="C95" s="447" t="s">
        <v>2112</v>
      </c>
      <c r="D95" s="232" t="s">
        <v>924</v>
      </c>
      <c r="E95" s="4" t="s">
        <v>925</v>
      </c>
      <c r="F95" s="240">
        <v>-6.4009900000000002</v>
      </c>
      <c r="G95" s="240">
        <v>0</v>
      </c>
      <c r="H95" s="233">
        <v>0</v>
      </c>
      <c r="I95" s="233">
        <v>0</v>
      </c>
      <c r="J95" s="233">
        <v>0</v>
      </c>
      <c r="K95" s="233">
        <v>0</v>
      </c>
      <c r="L95" s="233">
        <v>0</v>
      </c>
      <c r="M95" s="233">
        <v>0</v>
      </c>
      <c r="N95" s="233">
        <v>0</v>
      </c>
      <c r="O95" s="233">
        <v>0</v>
      </c>
      <c r="P95" s="233">
        <v>0</v>
      </c>
      <c r="Q95" s="233">
        <v>0</v>
      </c>
      <c r="R95" s="20">
        <v>0</v>
      </c>
      <c r="S95" s="20">
        <v>0</v>
      </c>
      <c r="T95" s="20">
        <v>0</v>
      </c>
      <c r="U95" s="20">
        <v>0</v>
      </c>
      <c r="V95" s="20">
        <v>0</v>
      </c>
      <c r="W95" s="20">
        <v>0</v>
      </c>
    </row>
    <row r="96" spans="2:23" x14ac:dyDescent="0.35">
      <c r="B96" s="17" t="s">
        <v>875</v>
      </c>
      <c r="C96" s="452" t="s">
        <v>2109</v>
      </c>
      <c r="D96" s="232" t="s">
        <v>926</v>
      </c>
      <c r="E96" s="4" t="s">
        <v>927</v>
      </c>
      <c r="F96" s="240">
        <v>1184.3210900000001</v>
      </c>
      <c r="G96" s="240">
        <v>0</v>
      </c>
      <c r="H96" s="233">
        <v>0</v>
      </c>
      <c r="I96" s="233">
        <v>0</v>
      </c>
      <c r="J96" s="233">
        <v>0</v>
      </c>
      <c r="K96" s="233">
        <v>0</v>
      </c>
      <c r="L96" s="233">
        <v>0</v>
      </c>
      <c r="M96" s="233">
        <v>0</v>
      </c>
      <c r="N96" s="233">
        <v>0</v>
      </c>
      <c r="O96" s="233">
        <v>0</v>
      </c>
      <c r="P96" s="233">
        <v>0</v>
      </c>
      <c r="Q96" s="233">
        <v>0</v>
      </c>
      <c r="R96" s="20">
        <v>0</v>
      </c>
      <c r="S96" s="20">
        <v>0</v>
      </c>
      <c r="T96" s="20">
        <v>0</v>
      </c>
      <c r="U96" s="20">
        <v>0</v>
      </c>
      <c r="V96" s="20">
        <v>0</v>
      </c>
      <c r="W96" s="20">
        <v>0</v>
      </c>
    </row>
    <row r="97" spans="2:23" x14ac:dyDescent="0.35">
      <c r="B97" s="17" t="s">
        <v>875</v>
      </c>
      <c r="C97" s="452" t="s">
        <v>2109</v>
      </c>
      <c r="D97" s="232" t="s">
        <v>928</v>
      </c>
      <c r="E97" s="4" t="s">
        <v>929</v>
      </c>
      <c r="F97" s="240">
        <v>1.87765</v>
      </c>
      <c r="G97" s="240">
        <v>0</v>
      </c>
      <c r="H97" s="233">
        <v>0</v>
      </c>
      <c r="I97" s="233">
        <v>0</v>
      </c>
      <c r="J97" s="233">
        <v>0</v>
      </c>
      <c r="K97" s="233">
        <v>0</v>
      </c>
      <c r="L97" s="233">
        <v>0</v>
      </c>
      <c r="M97" s="233">
        <v>0</v>
      </c>
      <c r="N97" s="233">
        <v>0</v>
      </c>
      <c r="O97" s="233">
        <v>0</v>
      </c>
      <c r="P97" s="233">
        <v>0</v>
      </c>
      <c r="Q97" s="233">
        <v>0</v>
      </c>
      <c r="R97" s="20">
        <v>0</v>
      </c>
      <c r="S97" s="20">
        <v>0</v>
      </c>
      <c r="T97" s="20">
        <v>0</v>
      </c>
      <c r="U97" s="20">
        <v>0</v>
      </c>
      <c r="V97" s="20">
        <v>0</v>
      </c>
      <c r="W97" s="20">
        <v>0</v>
      </c>
    </row>
    <row r="98" spans="2:23" x14ac:dyDescent="0.35">
      <c r="B98" s="17" t="s">
        <v>875</v>
      </c>
      <c r="C98" s="447" t="s">
        <v>2188</v>
      </c>
      <c r="D98" s="232" t="s">
        <v>930</v>
      </c>
      <c r="E98" s="4" t="s">
        <v>931</v>
      </c>
      <c r="F98" s="240">
        <v>1553.8517300000001</v>
      </c>
      <c r="G98" s="240">
        <v>0</v>
      </c>
      <c r="H98" s="233">
        <v>0</v>
      </c>
      <c r="I98" s="233">
        <v>0</v>
      </c>
      <c r="J98" s="233">
        <v>0</v>
      </c>
      <c r="K98" s="233">
        <v>0</v>
      </c>
      <c r="L98" s="233">
        <v>0</v>
      </c>
      <c r="M98" s="233">
        <v>0</v>
      </c>
      <c r="N98" s="233">
        <v>0</v>
      </c>
      <c r="O98" s="233">
        <v>0</v>
      </c>
      <c r="P98" s="233">
        <v>0</v>
      </c>
      <c r="Q98" s="233">
        <v>0</v>
      </c>
      <c r="R98" s="20">
        <v>0</v>
      </c>
      <c r="S98" s="20">
        <v>0</v>
      </c>
      <c r="T98" s="20">
        <v>0</v>
      </c>
      <c r="U98" s="20">
        <v>0</v>
      </c>
      <c r="V98" s="20">
        <v>0</v>
      </c>
      <c r="W98" s="20">
        <v>0</v>
      </c>
    </row>
    <row r="99" spans="2:23" x14ac:dyDescent="0.35">
      <c r="B99" s="17" t="s">
        <v>875</v>
      </c>
      <c r="C99" s="447" t="s">
        <v>2188</v>
      </c>
      <c r="D99" s="232" t="s">
        <v>932</v>
      </c>
      <c r="E99" s="4" t="s">
        <v>933</v>
      </c>
      <c r="F99" s="240">
        <v>365.91224</v>
      </c>
      <c r="G99" s="240">
        <v>0</v>
      </c>
      <c r="H99" s="233">
        <v>0</v>
      </c>
      <c r="I99" s="233">
        <v>0</v>
      </c>
      <c r="J99" s="233">
        <v>0</v>
      </c>
      <c r="K99" s="233">
        <v>0</v>
      </c>
      <c r="L99" s="233">
        <v>0</v>
      </c>
      <c r="M99" s="233">
        <v>0</v>
      </c>
      <c r="N99" s="233">
        <v>0</v>
      </c>
      <c r="O99" s="233">
        <v>0</v>
      </c>
      <c r="P99" s="233">
        <v>0</v>
      </c>
      <c r="Q99" s="233">
        <v>0</v>
      </c>
      <c r="R99" s="20">
        <v>0</v>
      </c>
      <c r="S99" s="20">
        <v>0</v>
      </c>
      <c r="T99" s="20">
        <v>0</v>
      </c>
      <c r="U99" s="20">
        <v>0</v>
      </c>
      <c r="V99" s="20">
        <v>0</v>
      </c>
      <c r="W99" s="20">
        <v>0</v>
      </c>
    </row>
    <row r="100" spans="2:23" x14ac:dyDescent="0.35">
      <c r="B100" s="17" t="s">
        <v>875</v>
      </c>
      <c r="C100" s="448" t="s">
        <v>2119</v>
      </c>
      <c r="D100" s="232" t="s">
        <v>934</v>
      </c>
      <c r="E100" s="4" t="s">
        <v>935</v>
      </c>
      <c r="F100" s="240">
        <v>439.55836999999997</v>
      </c>
      <c r="G100" s="240">
        <v>244</v>
      </c>
      <c r="H100" s="233">
        <v>0</v>
      </c>
      <c r="I100" s="233">
        <v>0</v>
      </c>
      <c r="J100" s="233">
        <v>0</v>
      </c>
      <c r="K100" s="233">
        <v>0</v>
      </c>
      <c r="L100" s="233">
        <v>0</v>
      </c>
      <c r="M100" s="233">
        <v>0</v>
      </c>
      <c r="N100" s="233">
        <v>0</v>
      </c>
      <c r="O100" s="233">
        <v>0</v>
      </c>
      <c r="P100" s="233">
        <v>0</v>
      </c>
      <c r="Q100" s="233">
        <v>0</v>
      </c>
      <c r="R100" s="20">
        <v>0</v>
      </c>
      <c r="S100" s="20">
        <v>0</v>
      </c>
      <c r="T100" s="20">
        <v>0</v>
      </c>
      <c r="U100" s="20">
        <v>0</v>
      </c>
      <c r="V100" s="20">
        <v>0</v>
      </c>
      <c r="W100" s="20">
        <v>0</v>
      </c>
    </row>
    <row r="101" spans="2:23" x14ac:dyDescent="0.35">
      <c r="B101" s="17" t="s">
        <v>875</v>
      </c>
      <c r="C101" s="451" t="s">
        <v>2118</v>
      </c>
      <c r="D101" s="232" t="s">
        <v>936</v>
      </c>
      <c r="E101" s="4" t="s">
        <v>937</v>
      </c>
      <c r="F101" s="240">
        <v>297.88602000000003</v>
      </c>
      <c r="G101" s="240">
        <v>244</v>
      </c>
      <c r="H101" s="233">
        <v>0</v>
      </c>
      <c r="I101" s="233">
        <v>0</v>
      </c>
      <c r="J101" s="233">
        <v>0</v>
      </c>
      <c r="K101" s="233">
        <v>0</v>
      </c>
      <c r="L101" s="233">
        <v>0</v>
      </c>
      <c r="M101" s="233">
        <v>0</v>
      </c>
      <c r="N101" s="233">
        <v>0</v>
      </c>
      <c r="O101" s="233">
        <v>0</v>
      </c>
      <c r="P101" s="233">
        <v>0</v>
      </c>
      <c r="Q101" s="233">
        <v>0</v>
      </c>
      <c r="R101" s="20">
        <v>0</v>
      </c>
      <c r="S101" s="20">
        <v>0</v>
      </c>
      <c r="T101" s="20">
        <v>0</v>
      </c>
      <c r="U101" s="20">
        <v>0</v>
      </c>
      <c r="V101" s="20">
        <v>0</v>
      </c>
      <c r="W101" s="20">
        <v>0</v>
      </c>
    </row>
    <row r="102" spans="2:23" x14ac:dyDescent="0.35">
      <c r="B102" s="17" t="s">
        <v>875</v>
      </c>
      <c r="C102" s="452" t="s">
        <v>2109</v>
      </c>
      <c r="D102" s="232" t="s">
        <v>938</v>
      </c>
      <c r="E102" s="4" t="s">
        <v>939</v>
      </c>
      <c r="F102" s="240">
        <v>5.1479099999999995</v>
      </c>
      <c r="G102" s="240">
        <v>0</v>
      </c>
      <c r="H102" s="233">
        <v>0</v>
      </c>
      <c r="I102" s="233">
        <v>0</v>
      </c>
      <c r="J102" s="233">
        <v>0</v>
      </c>
      <c r="K102" s="233">
        <v>0</v>
      </c>
      <c r="L102" s="233">
        <v>0</v>
      </c>
      <c r="M102" s="233">
        <v>0</v>
      </c>
      <c r="N102" s="233">
        <v>0</v>
      </c>
      <c r="O102" s="233">
        <v>0</v>
      </c>
      <c r="P102" s="233">
        <v>0</v>
      </c>
      <c r="Q102" s="233">
        <v>0</v>
      </c>
      <c r="R102" s="20">
        <v>0</v>
      </c>
      <c r="S102" s="20">
        <v>0</v>
      </c>
      <c r="T102" s="20">
        <v>0</v>
      </c>
      <c r="U102" s="20">
        <v>0</v>
      </c>
      <c r="V102" s="20">
        <v>0</v>
      </c>
      <c r="W102" s="20">
        <v>0</v>
      </c>
    </row>
    <row r="103" spans="2:23" x14ac:dyDescent="0.35">
      <c r="B103" s="17" t="s">
        <v>875</v>
      </c>
      <c r="C103" s="447" t="s">
        <v>2111</v>
      </c>
      <c r="D103" s="232" t="s">
        <v>940</v>
      </c>
      <c r="E103" s="4" t="s">
        <v>941</v>
      </c>
      <c r="F103" s="240">
        <v>-19.81869</v>
      </c>
      <c r="G103" s="240">
        <v>0</v>
      </c>
      <c r="H103" s="233">
        <v>0</v>
      </c>
      <c r="I103" s="233">
        <v>0</v>
      </c>
      <c r="J103" s="233">
        <v>0</v>
      </c>
      <c r="K103" s="233">
        <v>0</v>
      </c>
      <c r="L103" s="233">
        <v>0</v>
      </c>
      <c r="M103" s="233">
        <v>0</v>
      </c>
      <c r="N103" s="233">
        <v>0</v>
      </c>
      <c r="O103" s="233">
        <v>0</v>
      </c>
      <c r="P103" s="233">
        <v>0</v>
      </c>
      <c r="Q103" s="233">
        <v>0</v>
      </c>
      <c r="R103" s="20">
        <v>0</v>
      </c>
      <c r="S103" s="20">
        <v>0</v>
      </c>
      <c r="T103" s="20">
        <v>0</v>
      </c>
      <c r="U103" s="20">
        <v>0</v>
      </c>
      <c r="V103" s="20">
        <v>0</v>
      </c>
      <c r="W103" s="20">
        <v>0</v>
      </c>
    </row>
    <row r="104" spans="2:23" x14ac:dyDescent="0.35">
      <c r="B104" s="17" t="s">
        <v>875</v>
      </c>
      <c r="C104" s="447" t="s">
        <v>2189</v>
      </c>
      <c r="D104" s="232" t="s">
        <v>942</v>
      </c>
      <c r="E104" s="4" t="s">
        <v>943</v>
      </c>
      <c r="F104" s="240">
        <v>-100.69752</v>
      </c>
      <c r="G104" s="240">
        <v>0</v>
      </c>
      <c r="H104" s="233">
        <v>0</v>
      </c>
      <c r="I104" s="233">
        <v>0</v>
      </c>
      <c r="J104" s="233">
        <v>0</v>
      </c>
      <c r="K104" s="233">
        <v>0</v>
      </c>
      <c r="L104" s="233">
        <v>0</v>
      </c>
      <c r="M104" s="233">
        <v>0</v>
      </c>
      <c r="N104" s="233">
        <v>0</v>
      </c>
      <c r="O104" s="233">
        <v>0</v>
      </c>
      <c r="P104" s="233">
        <v>0</v>
      </c>
      <c r="Q104" s="233">
        <v>0</v>
      </c>
      <c r="R104" s="20">
        <v>0</v>
      </c>
      <c r="S104" s="20">
        <v>0</v>
      </c>
      <c r="T104" s="20">
        <v>0</v>
      </c>
      <c r="U104" s="20">
        <v>0</v>
      </c>
      <c r="V104" s="20">
        <v>0</v>
      </c>
      <c r="W104" s="20">
        <v>0</v>
      </c>
    </row>
    <row r="105" spans="2:23" x14ac:dyDescent="0.35">
      <c r="B105" s="17" t="s">
        <v>875</v>
      </c>
      <c r="C105" s="450" t="s">
        <v>2113</v>
      </c>
      <c r="D105" s="232" t="s">
        <v>944</v>
      </c>
      <c r="E105" s="4" t="s">
        <v>945</v>
      </c>
      <c r="F105" s="240">
        <v>299.04809999999998</v>
      </c>
      <c r="G105" s="240">
        <v>598</v>
      </c>
      <c r="H105" s="233">
        <v>0</v>
      </c>
      <c r="I105" s="233">
        <v>0</v>
      </c>
      <c r="J105" s="233">
        <v>0</v>
      </c>
      <c r="K105" s="233">
        <v>0</v>
      </c>
      <c r="L105" s="233">
        <v>0</v>
      </c>
      <c r="M105" s="233">
        <v>0</v>
      </c>
      <c r="N105" s="233">
        <v>0</v>
      </c>
      <c r="O105" s="233">
        <v>0</v>
      </c>
      <c r="P105" s="233">
        <v>0</v>
      </c>
      <c r="Q105" s="233">
        <v>0</v>
      </c>
      <c r="R105" s="20">
        <v>0</v>
      </c>
      <c r="S105" s="20">
        <v>0</v>
      </c>
      <c r="T105" s="20">
        <v>0</v>
      </c>
      <c r="U105" s="20">
        <v>0</v>
      </c>
      <c r="V105" s="20">
        <v>0</v>
      </c>
      <c r="W105" s="20">
        <v>0</v>
      </c>
    </row>
    <row r="106" spans="2:23" x14ac:dyDescent="0.35">
      <c r="B106" s="17" t="s">
        <v>875</v>
      </c>
      <c r="C106" s="452" t="s">
        <v>2109</v>
      </c>
      <c r="D106" s="232" t="s">
        <v>946</v>
      </c>
      <c r="E106" s="4" t="s">
        <v>947</v>
      </c>
      <c r="F106" s="240">
        <v>7.1168199999999997</v>
      </c>
      <c r="G106" s="240">
        <v>0</v>
      </c>
      <c r="H106" s="233">
        <v>0</v>
      </c>
      <c r="I106" s="233">
        <v>0</v>
      </c>
      <c r="J106" s="233">
        <v>0</v>
      </c>
      <c r="K106" s="233">
        <v>0</v>
      </c>
      <c r="L106" s="233">
        <v>0</v>
      </c>
      <c r="M106" s="233">
        <v>0</v>
      </c>
      <c r="N106" s="233">
        <v>0</v>
      </c>
      <c r="O106" s="233">
        <v>0</v>
      </c>
      <c r="P106" s="233">
        <v>0</v>
      </c>
      <c r="Q106" s="233">
        <v>0</v>
      </c>
      <c r="R106" s="20">
        <v>0</v>
      </c>
      <c r="S106" s="20">
        <v>0</v>
      </c>
      <c r="T106" s="20">
        <v>0</v>
      </c>
      <c r="U106" s="20">
        <v>0</v>
      </c>
      <c r="V106" s="20">
        <v>0</v>
      </c>
      <c r="W106" s="20">
        <v>0</v>
      </c>
    </row>
    <row r="107" spans="2:23" x14ac:dyDescent="0.35">
      <c r="B107" s="17" t="s">
        <v>875</v>
      </c>
      <c r="C107" s="447" t="s">
        <v>2190</v>
      </c>
      <c r="D107" s="232" t="s">
        <v>948</v>
      </c>
      <c r="E107" s="4" t="s">
        <v>949</v>
      </c>
      <c r="F107" s="240">
        <v>38.859879999999997</v>
      </c>
      <c r="G107" s="240">
        <v>0</v>
      </c>
      <c r="H107" s="233">
        <v>0</v>
      </c>
      <c r="I107" s="233">
        <v>0</v>
      </c>
      <c r="J107" s="233">
        <v>0</v>
      </c>
      <c r="K107" s="233">
        <v>0</v>
      </c>
      <c r="L107" s="233">
        <v>0</v>
      </c>
      <c r="M107" s="233">
        <v>0</v>
      </c>
      <c r="N107" s="233">
        <v>0</v>
      </c>
      <c r="O107" s="233">
        <v>0</v>
      </c>
      <c r="P107" s="233">
        <v>0</v>
      </c>
      <c r="Q107" s="233">
        <v>0</v>
      </c>
      <c r="R107" s="20">
        <v>0</v>
      </c>
      <c r="S107" s="20">
        <v>0</v>
      </c>
      <c r="T107" s="20">
        <v>0</v>
      </c>
      <c r="U107" s="20">
        <v>0</v>
      </c>
      <c r="V107" s="20">
        <v>0</v>
      </c>
      <c r="W107" s="20">
        <v>0</v>
      </c>
    </row>
    <row r="108" spans="2:23" x14ac:dyDescent="0.35">
      <c r="B108" s="17" t="s">
        <v>875</v>
      </c>
      <c r="C108" s="451" t="s">
        <v>2116</v>
      </c>
      <c r="D108" s="232" t="s">
        <v>950</v>
      </c>
      <c r="E108" s="4" t="s">
        <v>951</v>
      </c>
      <c r="F108" s="240">
        <v>34.880960000000002</v>
      </c>
      <c r="G108" s="240">
        <v>0</v>
      </c>
      <c r="H108" s="233">
        <v>0</v>
      </c>
      <c r="I108" s="233">
        <v>0</v>
      </c>
      <c r="J108" s="233">
        <v>0</v>
      </c>
      <c r="K108" s="233">
        <v>0</v>
      </c>
      <c r="L108" s="233">
        <v>0</v>
      </c>
      <c r="M108" s="233">
        <v>0</v>
      </c>
      <c r="N108" s="233">
        <v>0</v>
      </c>
      <c r="O108" s="233">
        <v>0</v>
      </c>
      <c r="P108" s="233">
        <v>0</v>
      </c>
      <c r="Q108" s="233">
        <v>0</v>
      </c>
      <c r="R108" s="20">
        <v>0</v>
      </c>
      <c r="S108" s="20">
        <v>0</v>
      </c>
      <c r="T108" s="20">
        <v>0</v>
      </c>
      <c r="U108" s="20">
        <v>0</v>
      </c>
      <c r="V108" s="20">
        <v>0</v>
      </c>
      <c r="W108" s="20">
        <v>0</v>
      </c>
    </row>
    <row r="109" spans="2:23" x14ac:dyDescent="0.35">
      <c r="B109" s="17" t="s">
        <v>875</v>
      </c>
      <c r="C109" s="448" t="s">
        <v>2110</v>
      </c>
      <c r="D109" s="232" t="s">
        <v>952</v>
      </c>
      <c r="E109" s="4" t="s">
        <v>953</v>
      </c>
      <c r="F109" s="240">
        <v>0.1328</v>
      </c>
      <c r="G109" s="240">
        <v>0</v>
      </c>
      <c r="H109" s="233">
        <v>0</v>
      </c>
      <c r="I109" s="233">
        <v>0</v>
      </c>
      <c r="J109" s="233">
        <v>0</v>
      </c>
      <c r="K109" s="233">
        <v>0</v>
      </c>
      <c r="L109" s="233">
        <v>0</v>
      </c>
      <c r="M109" s="233">
        <v>0</v>
      </c>
      <c r="N109" s="233">
        <v>0</v>
      </c>
      <c r="O109" s="233">
        <v>0</v>
      </c>
      <c r="P109" s="233">
        <v>0</v>
      </c>
      <c r="Q109" s="233">
        <v>0</v>
      </c>
      <c r="R109" s="20">
        <v>0</v>
      </c>
      <c r="S109" s="20">
        <v>0</v>
      </c>
      <c r="T109" s="20">
        <v>0</v>
      </c>
      <c r="U109" s="20">
        <v>0</v>
      </c>
      <c r="V109" s="20">
        <v>0</v>
      </c>
      <c r="W109" s="20">
        <v>0</v>
      </c>
    </row>
    <row r="110" spans="2:23" x14ac:dyDescent="0.35">
      <c r="B110" s="17" t="s">
        <v>875</v>
      </c>
      <c r="C110" s="448" t="s">
        <v>2110</v>
      </c>
      <c r="D110" s="232" t="s">
        <v>954</v>
      </c>
      <c r="E110" s="4" t="s">
        <v>953</v>
      </c>
      <c r="F110" s="240">
        <v>25.897419999999997</v>
      </c>
      <c r="G110" s="240">
        <v>0</v>
      </c>
      <c r="H110" s="233">
        <v>0</v>
      </c>
      <c r="I110" s="233">
        <v>0</v>
      </c>
      <c r="J110" s="233">
        <v>0</v>
      </c>
      <c r="K110" s="233">
        <v>0</v>
      </c>
      <c r="L110" s="233">
        <v>0</v>
      </c>
      <c r="M110" s="233">
        <v>0</v>
      </c>
      <c r="N110" s="233">
        <v>0</v>
      </c>
      <c r="O110" s="233">
        <v>0</v>
      </c>
      <c r="P110" s="233">
        <v>0</v>
      </c>
      <c r="Q110" s="233">
        <v>0</v>
      </c>
      <c r="R110" s="20">
        <v>0</v>
      </c>
      <c r="S110" s="20">
        <v>0</v>
      </c>
      <c r="T110" s="20">
        <v>0</v>
      </c>
      <c r="U110" s="20">
        <v>0</v>
      </c>
      <c r="V110" s="20">
        <v>0</v>
      </c>
      <c r="W110" s="20">
        <v>0</v>
      </c>
    </row>
    <row r="111" spans="2:23" x14ac:dyDescent="0.35">
      <c r="B111" s="17" t="s">
        <v>875</v>
      </c>
      <c r="C111" s="448" t="s">
        <v>2110</v>
      </c>
      <c r="D111" s="232" t="s">
        <v>955</v>
      </c>
      <c r="E111" s="4" t="s">
        <v>953</v>
      </c>
      <c r="F111" s="240">
        <v>151.92233999999999</v>
      </c>
      <c r="G111" s="240">
        <v>224</v>
      </c>
      <c r="H111" s="233">
        <v>0</v>
      </c>
      <c r="I111" s="233">
        <v>0</v>
      </c>
      <c r="J111" s="233">
        <v>0</v>
      </c>
      <c r="K111" s="233">
        <v>0</v>
      </c>
      <c r="L111" s="233">
        <v>0</v>
      </c>
      <c r="M111" s="233">
        <v>0</v>
      </c>
      <c r="N111" s="233">
        <v>0</v>
      </c>
      <c r="O111" s="233">
        <v>0</v>
      </c>
      <c r="P111" s="233">
        <v>0</v>
      </c>
      <c r="Q111" s="233">
        <v>0</v>
      </c>
      <c r="R111" s="20">
        <v>0</v>
      </c>
      <c r="S111" s="20">
        <v>0</v>
      </c>
      <c r="T111" s="20">
        <v>0</v>
      </c>
      <c r="U111" s="20">
        <v>0</v>
      </c>
      <c r="V111" s="20">
        <v>0</v>
      </c>
      <c r="W111" s="20">
        <v>0</v>
      </c>
    </row>
    <row r="112" spans="2:23" x14ac:dyDescent="0.35">
      <c r="B112" s="17" t="s">
        <v>875</v>
      </c>
      <c r="C112" s="447" t="s">
        <v>2191</v>
      </c>
      <c r="D112" s="232" t="s">
        <v>956</v>
      </c>
      <c r="E112" s="4" t="s">
        <v>957</v>
      </c>
      <c r="F112" s="240">
        <v>247.38580999999999</v>
      </c>
      <c r="G112" s="240">
        <v>0</v>
      </c>
      <c r="H112" s="233">
        <v>0</v>
      </c>
      <c r="I112" s="233">
        <v>0</v>
      </c>
      <c r="J112" s="233">
        <v>0</v>
      </c>
      <c r="K112" s="233">
        <v>0</v>
      </c>
      <c r="L112" s="233">
        <v>0</v>
      </c>
      <c r="M112" s="233">
        <v>0</v>
      </c>
      <c r="N112" s="233">
        <v>0</v>
      </c>
      <c r="O112" s="233">
        <v>0</v>
      </c>
      <c r="P112" s="233">
        <v>0</v>
      </c>
      <c r="Q112" s="233">
        <v>0</v>
      </c>
      <c r="R112" s="20">
        <v>0</v>
      </c>
      <c r="S112" s="20">
        <v>0</v>
      </c>
      <c r="T112" s="20">
        <v>0</v>
      </c>
      <c r="U112" s="20">
        <v>0</v>
      </c>
      <c r="V112" s="20">
        <v>0</v>
      </c>
      <c r="W112" s="20">
        <v>0</v>
      </c>
    </row>
    <row r="113" spans="2:23" x14ac:dyDescent="0.35">
      <c r="B113" s="17" t="s">
        <v>875</v>
      </c>
      <c r="C113" s="447" t="s">
        <v>2191</v>
      </c>
      <c r="D113" s="232" t="s">
        <v>958</v>
      </c>
      <c r="E113" s="4" t="s">
        <v>959</v>
      </c>
      <c r="F113" s="240">
        <v>794.40860999999995</v>
      </c>
      <c r="G113" s="240">
        <v>14</v>
      </c>
      <c r="H113" s="233">
        <v>0</v>
      </c>
      <c r="I113" s="233">
        <v>0</v>
      </c>
      <c r="J113" s="233">
        <v>0</v>
      </c>
      <c r="K113" s="233">
        <v>0</v>
      </c>
      <c r="L113" s="233">
        <v>0</v>
      </c>
      <c r="M113" s="233">
        <v>0</v>
      </c>
      <c r="N113" s="233">
        <v>0</v>
      </c>
      <c r="O113" s="233">
        <v>0</v>
      </c>
      <c r="P113" s="233">
        <v>0</v>
      </c>
      <c r="Q113" s="233">
        <v>0</v>
      </c>
      <c r="R113" s="20">
        <v>0</v>
      </c>
      <c r="S113" s="20">
        <v>0</v>
      </c>
      <c r="T113" s="20">
        <v>0</v>
      </c>
      <c r="U113" s="20">
        <v>0</v>
      </c>
      <c r="V113" s="20">
        <v>0</v>
      </c>
      <c r="W113" s="20">
        <v>0</v>
      </c>
    </row>
    <row r="114" spans="2:23" x14ac:dyDescent="0.35">
      <c r="B114" s="17" t="s">
        <v>875</v>
      </c>
      <c r="C114" s="447" t="s">
        <v>2125</v>
      </c>
      <c r="D114" s="232" t="s">
        <v>960</v>
      </c>
      <c r="E114" s="4" t="s">
        <v>961</v>
      </c>
      <c r="F114" s="240">
        <v>-0.28000000000000003</v>
      </c>
      <c r="G114" s="240">
        <v>0</v>
      </c>
      <c r="H114" s="233">
        <v>0</v>
      </c>
      <c r="I114" s="233">
        <v>0</v>
      </c>
      <c r="J114" s="233">
        <v>0</v>
      </c>
      <c r="K114" s="233">
        <v>0</v>
      </c>
      <c r="L114" s="233">
        <v>0</v>
      </c>
      <c r="M114" s="233">
        <v>0</v>
      </c>
      <c r="N114" s="233">
        <v>0</v>
      </c>
      <c r="O114" s="233">
        <v>0</v>
      </c>
      <c r="P114" s="233">
        <v>0</v>
      </c>
      <c r="Q114" s="233">
        <v>0</v>
      </c>
      <c r="R114" s="20">
        <v>0</v>
      </c>
      <c r="S114" s="20">
        <v>0</v>
      </c>
      <c r="T114" s="20">
        <v>0</v>
      </c>
      <c r="U114" s="20">
        <v>0</v>
      </c>
      <c r="V114" s="20">
        <v>0</v>
      </c>
      <c r="W114" s="20">
        <v>0</v>
      </c>
    </row>
    <row r="115" spans="2:23" x14ac:dyDescent="0.35">
      <c r="B115" s="17" t="s">
        <v>875</v>
      </c>
      <c r="C115" s="448" t="s">
        <v>2113</v>
      </c>
      <c r="D115" s="232" t="s">
        <v>876</v>
      </c>
      <c r="E115" s="4" t="s">
        <v>877</v>
      </c>
      <c r="F115" s="240">
        <v>0</v>
      </c>
      <c r="G115" s="240">
        <v>0</v>
      </c>
      <c r="H115" s="240">
        <v>3.0965199999999999</v>
      </c>
      <c r="I115" s="240">
        <v>155</v>
      </c>
      <c r="J115" s="233">
        <v>0</v>
      </c>
      <c r="K115" s="233">
        <v>0</v>
      </c>
      <c r="L115" s="233">
        <v>0</v>
      </c>
      <c r="M115" s="233">
        <v>0</v>
      </c>
      <c r="N115" s="233">
        <v>0</v>
      </c>
      <c r="O115" s="233">
        <v>0</v>
      </c>
      <c r="P115" s="233">
        <v>0</v>
      </c>
      <c r="Q115" s="233">
        <v>0</v>
      </c>
      <c r="R115" s="20">
        <v>0</v>
      </c>
      <c r="S115" s="20">
        <v>0</v>
      </c>
      <c r="T115" s="20">
        <v>0</v>
      </c>
      <c r="U115" s="20">
        <v>0</v>
      </c>
      <c r="V115" s="20">
        <v>0</v>
      </c>
      <c r="W115" s="20">
        <v>0</v>
      </c>
    </row>
    <row r="116" spans="2:23" x14ac:dyDescent="0.35">
      <c r="B116" s="17" t="s">
        <v>875</v>
      </c>
      <c r="C116" s="447" t="s">
        <v>2125</v>
      </c>
      <c r="D116" s="232" t="s">
        <v>878</v>
      </c>
      <c r="E116" s="4" t="s">
        <v>879</v>
      </c>
      <c r="F116" s="240">
        <v>0</v>
      </c>
      <c r="G116" s="240">
        <v>0</v>
      </c>
      <c r="H116" s="240">
        <v>0</v>
      </c>
      <c r="I116" s="240">
        <v>0</v>
      </c>
      <c r="J116" s="233">
        <v>0</v>
      </c>
      <c r="K116" s="233">
        <v>0</v>
      </c>
      <c r="L116" s="233">
        <v>0</v>
      </c>
      <c r="M116" s="233">
        <v>0</v>
      </c>
      <c r="N116" s="233">
        <v>0</v>
      </c>
      <c r="O116" s="233">
        <v>0</v>
      </c>
      <c r="P116" s="233">
        <v>0</v>
      </c>
      <c r="Q116" s="233">
        <v>0</v>
      </c>
      <c r="R116" s="20">
        <v>0</v>
      </c>
      <c r="S116" s="20">
        <v>0</v>
      </c>
      <c r="T116" s="20">
        <v>0</v>
      </c>
      <c r="U116" s="20">
        <v>0</v>
      </c>
      <c r="V116" s="20">
        <v>0</v>
      </c>
      <c r="W116" s="20">
        <v>0</v>
      </c>
    </row>
    <row r="117" spans="2:23" x14ac:dyDescent="0.35">
      <c r="B117" s="17" t="s">
        <v>875</v>
      </c>
      <c r="C117" s="447" t="s">
        <v>2125</v>
      </c>
      <c r="D117" s="232" t="s">
        <v>880</v>
      </c>
      <c r="E117" s="4" t="s">
        <v>881</v>
      </c>
      <c r="F117" s="240">
        <v>0</v>
      </c>
      <c r="G117" s="240">
        <v>0</v>
      </c>
      <c r="H117" s="240">
        <v>-1</v>
      </c>
      <c r="I117" s="240">
        <v>0</v>
      </c>
      <c r="J117" s="233">
        <v>0</v>
      </c>
      <c r="K117" s="233">
        <v>0</v>
      </c>
      <c r="L117" s="233">
        <v>0</v>
      </c>
      <c r="M117" s="233">
        <v>0</v>
      </c>
      <c r="N117" s="233">
        <v>0</v>
      </c>
      <c r="O117" s="233">
        <v>0</v>
      </c>
      <c r="P117" s="233">
        <v>0</v>
      </c>
      <c r="Q117" s="233">
        <v>0</v>
      </c>
      <c r="R117" s="20">
        <v>0</v>
      </c>
      <c r="S117" s="20">
        <v>0</v>
      </c>
      <c r="T117" s="20">
        <v>0</v>
      </c>
      <c r="U117" s="20">
        <v>0</v>
      </c>
      <c r="V117" s="20">
        <v>0</v>
      </c>
      <c r="W117" s="20">
        <v>0</v>
      </c>
    </row>
    <row r="118" spans="2:23" x14ac:dyDescent="0.35">
      <c r="B118" s="17" t="s">
        <v>875</v>
      </c>
      <c r="C118" s="447" t="s">
        <v>2127</v>
      </c>
      <c r="D118" s="232" t="s">
        <v>962</v>
      </c>
      <c r="E118" s="4" t="s">
        <v>963</v>
      </c>
      <c r="F118" s="240">
        <v>0</v>
      </c>
      <c r="G118" s="240">
        <v>0</v>
      </c>
      <c r="H118" s="240">
        <v>172.06697</v>
      </c>
      <c r="I118" s="240">
        <v>0</v>
      </c>
      <c r="J118" s="233">
        <v>0</v>
      </c>
      <c r="K118" s="233">
        <v>0</v>
      </c>
      <c r="L118" s="233">
        <v>0</v>
      </c>
      <c r="M118" s="233">
        <v>0</v>
      </c>
      <c r="N118" s="233">
        <v>0</v>
      </c>
      <c r="O118" s="233">
        <v>0</v>
      </c>
      <c r="P118" s="233">
        <v>0</v>
      </c>
      <c r="Q118" s="233">
        <v>0</v>
      </c>
      <c r="R118" s="20">
        <v>0</v>
      </c>
      <c r="S118" s="20">
        <v>0</v>
      </c>
      <c r="T118" s="20">
        <v>0</v>
      </c>
      <c r="U118" s="20">
        <v>0</v>
      </c>
      <c r="V118" s="20">
        <v>0</v>
      </c>
      <c r="W118" s="20">
        <v>0</v>
      </c>
    </row>
    <row r="119" spans="2:23" x14ac:dyDescent="0.35">
      <c r="B119" s="17" t="s">
        <v>875</v>
      </c>
      <c r="C119" s="447" t="s">
        <v>2127</v>
      </c>
      <c r="D119" s="232" t="s">
        <v>964</v>
      </c>
      <c r="E119" s="4" t="s">
        <v>965</v>
      </c>
      <c r="F119" s="240">
        <v>0</v>
      </c>
      <c r="G119" s="240">
        <v>0</v>
      </c>
      <c r="H119" s="240">
        <v>-0.96199999999999997</v>
      </c>
      <c r="I119" s="240">
        <v>0</v>
      </c>
      <c r="J119" s="233">
        <v>0</v>
      </c>
      <c r="K119" s="233">
        <v>0</v>
      </c>
      <c r="L119" s="233">
        <v>0</v>
      </c>
      <c r="M119" s="233">
        <v>0</v>
      </c>
      <c r="N119" s="233">
        <v>0</v>
      </c>
      <c r="O119" s="233">
        <v>0</v>
      </c>
      <c r="P119" s="233">
        <v>0</v>
      </c>
      <c r="Q119" s="233">
        <v>0</v>
      </c>
      <c r="R119" s="20">
        <v>0</v>
      </c>
      <c r="S119" s="20">
        <v>0</v>
      </c>
      <c r="T119" s="20">
        <v>0</v>
      </c>
      <c r="U119" s="20">
        <v>0</v>
      </c>
      <c r="V119" s="20">
        <v>0</v>
      </c>
      <c r="W119" s="20">
        <v>0</v>
      </c>
    </row>
    <row r="120" spans="2:23" x14ac:dyDescent="0.35">
      <c r="B120" s="17" t="s">
        <v>875</v>
      </c>
      <c r="C120" s="447" t="s">
        <v>2182</v>
      </c>
      <c r="D120" s="232" t="s">
        <v>882</v>
      </c>
      <c r="E120" s="4" t="s">
        <v>883</v>
      </c>
      <c r="F120" s="240">
        <v>0</v>
      </c>
      <c r="G120" s="240">
        <v>0</v>
      </c>
      <c r="H120" s="240">
        <v>5565.8446699999995</v>
      </c>
      <c r="I120" s="240">
        <v>7532</v>
      </c>
      <c r="J120" s="233">
        <v>0</v>
      </c>
      <c r="K120" s="233">
        <v>0</v>
      </c>
      <c r="L120" s="233">
        <v>0</v>
      </c>
      <c r="M120" s="233">
        <v>0</v>
      </c>
      <c r="N120" s="233">
        <v>0</v>
      </c>
      <c r="O120" s="233">
        <v>0</v>
      </c>
      <c r="P120" s="233">
        <v>0</v>
      </c>
      <c r="Q120" s="233">
        <v>0</v>
      </c>
      <c r="R120" s="20">
        <v>0</v>
      </c>
      <c r="S120" s="20">
        <v>0</v>
      </c>
      <c r="T120" s="20">
        <v>0</v>
      </c>
      <c r="U120" s="20">
        <v>0</v>
      </c>
      <c r="V120" s="20">
        <v>0</v>
      </c>
      <c r="W120" s="20">
        <v>0</v>
      </c>
    </row>
    <row r="121" spans="2:23" x14ac:dyDescent="0.35">
      <c r="B121" s="17" t="s">
        <v>875</v>
      </c>
      <c r="C121" s="447" t="s">
        <v>2125</v>
      </c>
      <c r="D121" s="232" t="s">
        <v>886</v>
      </c>
      <c r="E121" s="4" t="s">
        <v>887</v>
      </c>
      <c r="F121" s="240">
        <v>0</v>
      </c>
      <c r="G121" s="240">
        <v>0</v>
      </c>
      <c r="H121" s="240">
        <v>-14.659510000000001</v>
      </c>
      <c r="I121" s="240">
        <v>0</v>
      </c>
      <c r="J121" s="233">
        <v>0</v>
      </c>
      <c r="K121" s="233">
        <v>0</v>
      </c>
      <c r="L121" s="233">
        <v>0</v>
      </c>
      <c r="M121" s="233">
        <v>0</v>
      </c>
      <c r="N121" s="233">
        <v>0</v>
      </c>
      <c r="O121" s="233">
        <v>0</v>
      </c>
      <c r="P121" s="233">
        <v>0</v>
      </c>
      <c r="Q121" s="233">
        <v>0</v>
      </c>
      <c r="R121" s="20">
        <v>0</v>
      </c>
      <c r="S121" s="20">
        <v>0</v>
      </c>
      <c r="T121" s="20">
        <v>0</v>
      </c>
      <c r="U121" s="20">
        <v>0</v>
      </c>
      <c r="V121" s="20">
        <v>0</v>
      </c>
      <c r="W121" s="20">
        <v>0</v>
      </c>
    </row>
    <row r="122" spans="2:23" x14ac:dyDescent="0.35">
      <c r="B122" s="17" t="s">
        <v>875</v>
      </c>
      <c r="C122" s="447" t="s">
        <v>2125</v>
      </c>
      <c r="D122" s="232" t="s">
        <v>890</v>
      </c>
      <c r="E122" s="4" t="s">
        <v>891</v>
      </c>
      <c r="F122" s="240">
        <v>0</v>
      </c>
      <c r="G122" s="240">
        <v>0</v>
      </c>
      <c r="H122" s="240">
        <v>0</v>
      </c>
      <c r="I122" s="240">
        <v>0</v>
      </c>
      <c r="J122" s="233">
        <v>0</v>
      </c>
      <c r="K122" s="233">
        <v>0</v>
      </c>
      <c r="L122" s="233">
        <v>0</v>
      </c>
      <c r="M122" s="233">
        <v>0</v>
      </c>
      <c r="N122" s="233">
        <v>0</v>
      </c>
      <c r="O122" s="233">
        <v>0</v>
      </c>
      <c r="P122" s="233">
        <v>0</v>
      </c>
      <c r="Q122" s="233">
        <v>0</v>
      </c>
      <c r="R122" s="20">
        <v>0</v>
      </c>
      <c r="S122" s="20">
        <v>0</v>
      </c>
      <c r="T122" s="20">
        <v>0</v>
      </c>
      <c r="U122" s="20">
        <v>0</v>
      </c>
      <c r="V122" s="20">
        <v>0</v>
      </c>
      <c r="W122" s="20">
        <v>0</v>
      </c>
    </row>
    <row r="123" spans="2:23" x14ac:dyDescent="0.35">
      <c r="B123" s="17" t="s">
        <v>875</v>
      </c>
      <c r="C123" s="447" t="s">
        <v>2125</v>
      </c>
      <c r="D123" s="232" t="s">
        <v>892</v>
      </c>
      <c r="E123" s="4" t="s">
        <v>893</v>
      </c>
      <c r="F123" s="240">
        <v>0</v>
      </c>
      <c r="G123" s="240">
        <v>0</v>
      </c>
      <c r="H123" s="240">
        <v>302.471</v>
      </c>
      <c r="I123" s="240">
        <v>200</v>
      </c>
      <c r="J123" s="233">
        <v>0</v>
      </c>
      <c r="K123" s="233">
        <v>0</v>
      </c>
      <c r="L123" s="233">
        <v>0</v>
      </c>
      <c r="M123" s="233">
        <v>0</v>
      </c>
      <c r="N123" s="233">
        <v>0</v>
      </c>
      <c r="O123" s="233">
        <v>0</v>
      </c>
      <c r="P123" s="233">
        <v>0</v>
      </c>
      <c r="Q123" s="233">
        <v>0</v>
      </c>
      <c r="R123" s="20">
        <v>0</v>
      </c>
      <c r="S123" s="20">
        <v>0</v>
      </c>
      <c r="T123" s="20">
        <v>0</v>
      </c>
      <c r="U123" s="20">
        <v>0</v>
      </c>
      <c r="V123" s="20">
        <v>0</v>
      </c>
      <c r="W123" s="20">
        <v>0</v>
      </c>
    </row>
    <row r="124" spans="2:23" x14ac:dyDescent="0.35">
      <c r="B124" s="17" t="s">
        <v>875</v>
      </c>
      <c r="C124" s="448" t="s">
        <v>2119</v>
      </c>
      <c r="D124" s="232" t="s">
        <v>896</v>
      </c>
      <c r="E124" s="4" t="s">
        <v>897</v>
      </c>
      <c r="F124" s="240">
        <v>0</v>
      </c>
      <c r="G124" s="240">
        <v>0</v>
      </c>
      <c r="H124" s="240">
        <v>0</v>
      </c>
      <c r="I124" s="240">
        <v>0</v>
      </c>
      <c r="J124" s="233">
        <v>0</v>
      </c>
      <c r="K124" s="233">
        <v>0</v>
      </c>
      <c r="L124" s="233">
        <v>0</v>
      </c>
      <c r="M124" s="233">
        <v>0</v>
      </c>
      <c r="N124" s="233">
        <v>0</v>
      </c>
      <c r="O124" s="233">
        <v>0</v>
      </c>
      <c r="P124" s="233">
        <v>0</v>
      </c>
      <c r="Q124" s="233">
        <v>0</v>
      </c>
      <c r="R124" s="20">
        <v>0</v>
      </c>
      <c r="S124" s="20">
        <v>0</v>
      </c>
      <c r="T124" s="20">
        <v>0</v>
      </c>
      <c r="U124" s="20">
        <v>0</v>
      </c>
      <c r="V124" s="20">
        <v>0</v>
      </c>
      <c r="W124" s="20">
        <v>0</v>
      </c>
    </row>
    <row r="125" spans="2:23" x14ac:dyDescent="0.35">
      <c r="B125" s="17" t="s">
        <v>875</v>
      </c>
      <c r="C125" s="447" t="s">
        <v>2186</v>
      </c>
      <c r="D125" s="232" t="s">
        <v>898</v>
      </c>
      <c r="E125" s="4" t="s">
        <v>899</v>
      </c>
      <c r="F125" s="240">
        <v>0</v>
      </c>
      <c r="G125" s="240">
        <v>0</v>
      </c>
      <c r="H125" s="240">
        <v>1469.3869399999999</v>
      </c>
      <c r="I125" s="240">
        <v>1859</v>
      </c>
      <c r="J125" s="233">
        <v>0</v>
      </c>
      <c r="K125" s="233">
        <v>0</v>
      </c>
      <c r="L125" s="233">
        <v>0</v>
      </c>
      <c r="M125" s="233">
        <v>0</v>
      </c>
      <c r="N125" s="233">
        <v>0</v>
      </c>
      <c r="O125" s="233">
        <v>0</v>
      </c>
      <c r="P125" s="233">
        <v>0</v>
      </c>
      <c r="Q125" s="233">
        <v>0</v>
      </c>
      <c r="R125" s="20">
        <v>0</v>
      </c>
      <c r="S125" s="20">
        <v>0</v>
      </c>
      <c r="T125" s="20">
        <v>0</v>
      </c>
      <c r="U125" s="20">
        <v>0</v>
      </c>
      <c r="V125" s="20">
        <v>0</v>
      </c>
      <c r="W125" s="20">
        <v>0</v>
      </c>
    </row>
    <row r="126" spans="2:23" x14ac:dyDescent="0.35">
      <c r="B126" s="17" t="s">
        <v>875</v>
      </c>
      <c r="C126" s="452" t="s">
        <v>2109</v>
      </c>
      <c r="D126" s="232" t="s">
        <v>900</v>
      </c>
      <c r="E126" s="4" t="s">
        <v>901</v>
      </c>
      <c r="F126" s="240">
        <v>0</v>
      </c>
      <c r="G126" s="240">
        <v>0</v>
      </c>
      <c r="H126" s="240">
        <v>5.4619999999999995E-2</v>
      </c>
      <c r="I126" s="240">
        <v>0</v>
      </c>
      <c r="J126" s="233">
        <v>0</v>
      </c>
      <c r="K126" s="233">
        <v>0</v>
      </c>
      <c r="L126" s="233">
        <v>0</v>
      </c>
      <c r="M126" s="233">
        <v>0</v>
      </c>
      <c r="N126" s="233">
        <v>0</v>
      </c>
      <c r="O126" s="233">
        <v>0</v>
      </c>
      <c r="P126" s="233">
        <v>0</v>
      </c>
      <c r="Q126" s="233">
        <v>0</v>
      </c>
      <c r="R126" s="20">
        <v>0</v>
      </c>
      <c r="S126" s="20">
        <v>0</v>
      </c>
      <c r="T126" s="20">
        <v>0</v>
      </c>
      <c r="U126" s="20">
        <v>0</v>
      </c>
      <c r="V126" s="20">
        <v>0</v>
      </c>
      <c r="W126" s="20">
        <v>0</v>
      </c>
    </row>
    <row r="127" spans="2:23" x14ac:dyDescent="0.35">
      <c r="B127" s="17" t="s">
        <v>875</v>
      </c>
      <c r="C127" s="451" t="s">
        <v>2120</v>
      </c>
      <c r="D127" s="232" t="s">
        <v>966</v>
      </c>
      <c r="E127" s="4" t="s">
        <v>967</v>
      </c>
      <c r="F127" s="240">
        <v>0</v>
      </c>
      <c r="G127" s="240">
        <v>0</v>
      </c>
      <c r="H127" s="240">
        <v>0</v>
      </c>
      <c r="I127" s="240">
        <v>97</v>
      </c>
      <c r="J127" s="233">
        <v>0</v>
      </c>
      <c r="K127" s="233">
        <v>0</v>
      </c>
      <c r="L127" s="233">
        <v>0</v>
      </c>
      <c r="M127" s="233">
        <v>0</v>
      </c>
      <c r="N127" s="233">
        <v>0</v>
      </c>
      <c r="O127" s="233">
        <v>0</v>
      </c>
      <c r="P127" s="233">
        <v>0</v>
      </c>
      <c r="Q127" s="233">
        <v>0</v>
      </c>
      <c r="R127" s="20">
        <v>0</v>
      </c>
      <c r="S127" s="20">
        <v>0</v>
      </c>
      <c r="T127" s="20">
        <v>0</v>
      </c>
      <c r="U127" s="20">
        <v>0</v>
      </c>
      <c r="V127" s="20">
        <v>0</v>
      </c>
      <c r="W127" s="20">
        <v>0</v>
      </c>
    </row>
    <row r="128" spans="2:23" x14ac:dyDescent="0.35">
      <c r="B128" s="17" t="s">
        <v>875</v>
      </c>
      <c r="C128" s="448" t="s">
        <v>2109</v>
      </c>
      <c r="D128" s="232" t="s">
        <v>902</v>
      </c>
      <c r="E128" s="4" t="s">
        <v>903</v>
      </c>
      <c r="F128" s="240">
        <v>0</v>
      </c>
      <c r="G128" s="240">
        <v>0</v>
      </c>
      <c r="H128" s="240">
        <v>301.63036999999997</v>
      </c>
      <c r="I128" s="240">
        <v>126</v>
      </c>
      <c r="J128" s="233">
        <v>0</v>
      </c>
      <c r="K128" s="233">
        <v>0</v>
      </c>
      <c r="L128" s="233">
        <v>0</v>
      </c>
      <c r="M128" s="233">
        <v>0</v>
      </c>
      <c r="N128" s="233">
        <v>0</v>
      </c>
      <c r="O128" s="233">
        <v>0</v>
      </c>
      <c r="P128" s="233">
        <v>0</v>
      </c>
      <c r="Q128" s="233">
        <v>0</v>
      </c>
      <c r="R128" s="20">
        <v>0</v>
      </c>
      <c r="S128" s="20">
        <v>0</v>
      </c>
      <c r="T128" s="20">
        <v>0</v>
      </c>
      <c r="U128" s="20">
        <v>0</v>
      </c>
      <c r="V128" s="20">
        <v>0</v>
      </c>
      <c r="W128" s="20">
        <v>0</v>
      </c>
    </row>
    <row r="129" spans="2:23" x14ac:dyDescent="0.35">
      <c r="B129" s="17" t="s">
        <v>875</v>
      </c>
      <c r="C129" s="448" t="s">
        <v>2109</v>
      </c>
      <c r="D129" s="232" t="s">
        <v>904</v>
      </c>
      <c r="E129" s="4" t="s">
        <v>903</v>
      </c>
      <c r="F129" s="240">
        <v>0</v>
      </c>
      <c r="G129" s="240">
        <v>0</v>
      </c>
      <c r="H129" s="240">
        <v>4054.8452599999996</v>
      </c>
      <c r="I129" s="240">
        <v>602</v>
      </c>
      <c r="J129" s="233">
        <v>0</v>
      </c>
      <c r="K129" s="233">
        <v>0</v>
      </c>
      <c r="L129" s="233">
        <v>0</v>
      </c>
      <c r="M129" s="233">
        <v>0</v>
      </c>
      <c r="N129" s="233">
        <v>0</v>
      </c>
      <c r="O129" s="233">
        <v>0</v>
      </c>
      <c r="P129" s="233">
        <v>0</v>
      </c>
      <c r="Q129" s="233">
        <v>0</v>
      </c>
      <c r="R129" s="20">
        <v>0</v>
      </c>
      <c r="S129" s="20">
        <v>0</v>
      </c>
      <c r="T129" s="20">
        <v>0</v>
      </c>
      <c r="U129" s="20">
        <v>0</v>
      </c>
      <c r="V129" s="20">
        <v>0</v>
      </c>
      <c r="W129" s="20">
        <v>0</v>
      </c>
    </row>
    <row r="130" spans="2:23" x14ac:dyDescent="0.35">
      <c r="B130" s="17" t="s">
        <v>875</v>
      </c>
      <c r="C130" s="448" t="s">
        <v>2109</v>
      </c>
      <c r="D130" s="232" t="s">
        <v>905</v>
      </c>
      <c r="E130" s="4" t="s">
        <v>903</v>
      </c>
      <c r="F130" s="240">
        <v>0</v>
      </c>
      <c r="G130" s="240">
        <v>0</v>
      </c>
      <c r="H130" s="240">
        <v>8218.5174000000006</v>
      </c>
      <c r="I130" s="240">
        <v>4784.2950000000001</v>
      </c>
      <c r="J130" s="233">
        <v>0</v>
      </c>
      <c r="K130" s="233">
        <v>0</v>
      </c>
      <c r="L130" s="233">
        <v>0</v>
      </c>
      <c r="M130" s="233">
        <v>0</v>
      </c>
      <c r="N130" s="233">
        <v>0</v>
      </c>
      <c r="O130" s="233">
        <v>0</v>
      </c>
      <c r="P130" s="233">
        <v>0</v>
      </c>
      <c r="Q130" s="233">
        <v>0</v>
      </c>
      <c r="R130" s="20">
        <v>0</v>
      </c>
      <c r="S130" s="20">
        <v>0</v>
      </c>
      <c r="T130" s="20">
        <v>0</v>
      </c>
      <c r="U130" s="20">
        <v>0</v>
      </c>
      <c r="V130" s="20">
        <v>0</v>
      </c>
      <c r="W130" s="20">
        <v>0</v>
      </c>
    </row>
    <row r="131" spans="2:23" x14ac:dyDescent="0.35">
      <c r="B131" s="17" t="s">
        <v>875</v>
      </c>
      <c r="C131" s="447" t="s">
        <v>2192</v>
      </c>
      <c r="D131" s="232" t="s">
        <v>906</v>
      </c>
      <c r="E131" s="4" t="s">
        <v>907</v>
      </c>
      <c r="F131" s="240">
        <v>0</v>
      </c>
      <c r="G131" s="240">
        <v>0</v>
      </c>
      <c r="H131" s="240">
        <v>3.1569699999999998</v>
      </c>
      <c r="I131" s="240">
        <v>0</v>
      </c>
      <c r="J131" s="233">
        <v>0</v>
      </c>
      <c r="K131" s="233">
        <v>0</v>
      </c>
      <c r="L131" s="233">
        <v>0</v>
      </c>
      <c r="M131" s="233">
        <v>0</v>
      </c>
      <c r="N131" s="233">
        <v>0</v>
      </c>
      <c r="O131" s="233">
        <v>0</v>
      </c>
      <c r="P131" s="233">
        <v>0</v>
      </c>
      <c r="Q131" s="233">
        <v>0</v>
      </c>
      <c r="R131" s="20">
        <v>0</v>
      </c>
      <c r="S131" s="20">
        <v>0</v>
      </c>
      <c r="T131" s="20">
        <v>0</v>
      </c>
      <c r="U131" s="20">
        <v>0</v>
      </c>
      <c r="V131" s="20">
        <v>0</v>
      </c>
      <c r="W131" s="20">
        <v>0</v>
      </c>
    </row>
    <row r="132" spans="2:23" x14ac:dyDescent="0.35">
      <c r="B132" s="17" t="s">
        <v>875</v>
      </c>
      <c r="C132" s="451" t="s">
        <v>2111</v>
      </c>
      <c r="D132" s="232" t="s">
        <v>908</v>
      </c>
      <c r="E132" s="4" t="s">
        <v>909</v>
      </c>
      <c r="F132" s="240">
        <v>0</v>
      </c>
      <c r="G132" s="240">
        <v>0</v>
      </c>
      <c r="H132" s="240">
        <v>7.9893900000000002</v>
      </c>
      <c r="I132" s="240">
        <v>0</v>
      </c>
      <c r="J132" s="233">
        <v>0</v>
      </c>
      <c r="K132" s="233">
        <v>0</v>
      </c>
      <c r="L132" s="233">
        <v>0</v>
      </c>
      <c r="M132" s="233">
        <v>0</v>
      </c>
      <c r="N132" s="233">
        <v>0</v>
      </c>
      <c r="O132" s="233">
        <v>0</v>
      </c>
      <c r="P132" s="233">
        <v>0</v>
      </c>
      <c r="Q132" s="233">
        <v>0</v>
      </c>
      <c r="R132" s="20">
        <v>0</v>
      </c>
      <c r="S132" s="20">
        <v>0</v>
      </c>
      <c r="T132" s="20">
        <v>0</v>
      </c>
      <c r="U132" s="20">
        <v>0</v>
      </c>
      <c r="V132" s="20">
        <v>0</v>
      </c>
      <c r="W132" s="20">
        <v>0</v>
      </c>
    </row>
    <row r="133" spans="2:23" x14ac:dyDescent="0.35">
      <c r="B133" s="17" t="s">
        <v>875</v>
      </c>
      <c r="C133" s="447" t="s">
        <v>2193</v>
      </c>
      <c r="D133" s="232" t="s">
        <v>910</v>
      </c>
      <c r="E133" s="4" t="s">
        <v>911</v>
      </c>
      <c r="F133" s="240">
        <v>0</v>
      </c>
      <c r="G133" s="240">
        <v>0</v>
      </c>
      <c r="H133" s="240">
        <v>6.3271999999999995</v>
      </c>
      <c r="I133" s="240">
        <v>0</v>
      </c>
      <c r="J133" s="233">
        <v>0</v>
      </c>
      <c r="K133" s="233">
        <v>0</v>
      </c>
      <c r="L133" s="233">
        <v>0</v>
      </c>
      <c r="M133" s="233">
        <v>0</v>
      </c>
      <c r="N133" s="233">
        <v>0</v>
      </c>
      <c r="O133" s="233">
        <v>0</v>
      </c>
      <c r="P133" s="233">
        <v>0</v>
      </c>
      <c r="Q133" s="233">
        <v>0</v>
      </c>
      <c r="R133" s="20">
        <v>0</v>
      </c>
      <c r="S133" s="20">
        <v>0</v>
      </c>
      <c r="T133" s="20">
        <v>0</v>
      </c>
      <c r="U133" s="20">
        <v>0</v>
      </c>
      <c r="V133" s="20">
        <v>0</v>
      </c>
      <c r="W133" s="20">
        <v>0</v>
      </c>
    </row>
    <row r="134" spans="2:23" x14ac:dyDescent="0.35">
      <c r="B134" s="17" t="s">
        <v>875</v>
      </c>
      <c r="C134" s="448" t="s">
        <v>2114</v>
      </c>
      <c r="D134" s="232" t="s">
        <v>968</v>
      </c>
      <c r="E134" s="4" t="s">
        <v>969</v>
      </c>
      <c r="F134" s="240">
        <v>0</v>
      </c>
      <c r="G134" s="240">
        <v>0</v>
      </c>
      <c r="H134" s="240">
        <v>0</v>
      </c>
      <c r="I134" s="240">
        <v>43</v>
      </c>
      <c r="J134" s="233">
        <v>0</v>
      </c>
      <c r="K134" s="233">
        <v>0</v>
      </c>
      <c r="L134" s="233">
        <v>0</v>
      </c>
      <c r="M134" s="233">
        <v>0</v>
      </c>
      <c r="N134" s="233">
        <v>0</v>
      </c>
      <c r="O134" s="233">
        <v>0</v>
      </c>
      <c r="P134" s="233">
        <v>0</v>
      </c>
      <c r="Q134" s="233">
        <v>0</v>
      </c>
      <c r="R134" s="20">
        <v>0</v>
      </c>
      <c r="S134" s="20">
        <v>0</v>
      </c>
      <c r="T134" s="20">
        <v>0</v>
      </c>
      <c r="U134" s="20">
        <v>0</v>
      </c>
      <c r="V134" s="20">
        <v>0</v>
      </c>
      <c r="W134" s="20">
        <v>0</v>
      </c>
    </row>
    <row r="135" spans="2:23" x14ac:dyDescent="0.35">
      <c r="B135" s="17" t="s">
        <v>875</v>
      </c>
      <c r="C135" s="447" t="s">
        <v>2187</v>
      </c>
      <c r="D135" s="232" t="s">
        <v>914</v>
      </c>
      <c r="E135" s="4" t="s">
        <v>915</v>
      </c>
      <c r="F135" s="240">
        <v>0</v>
      </c>
      <c r="G135" s="240">
        <v>0</v>
      </c>
      <c r="H135" s="240">
        <v>168.43679999999998</v>
      </c>
      <c r="I135" s="240">
        <v>0</v>
      </c>
      <c r="J135" s="233">
        <v>0</v>
      </c>
      <c r="K135" s="233">
        <v>0</v>
      </c>
      <c r="L135" s="233">
        <v>0</v>
      </c>
      <c r="M135" s="233">
        <v>0</v>
      </c>
      <c r="N135" s="233">
        <v>0</v>
      </c>
      <c r="O135" s="233">
        <v>0</v>
      </c>
      <c r="P135" s="233">
        <v>0</v>
      </c>
      <c r="Q135" s="233">
        <v>0</v>
      </c>
      <c r="R135" s="20">
        <v>0</v>
      </c>
      <c r="S135" s="20">
        <v>0</v>
      </c>
      <c r="T135" s="20">
        <v>0</v>
      </c>
      <c r="U135" s="20">
        <v>0</v>
      </c>
      <c r="V135" s="20">
        <v>0</v>
      </c>
      <c r="W135" s="20">
        <v>0</v>
      </c>
    </row>
    <row r="136" spans="2:23" x14ac:dyDescent="0.35">
      <c r="B136" s="17" t="s">
        <v>875</v>
      </c>
      <c r="C136" s="448" t="s">
        <v>2109</v>
      </c>
      <c r="D136" s="232" t="s">
        <v>916</v>
      </c>
      <c r="E136" s="4" t="s">
        <v>917</v>
      </c>
      <c r="F136" s="240">
        <v>0</v>
      </c>
      <c r="G136" s="240">
        <v>0</v>
      </c>
      <c r="H136" s="240">
        <v>64.793289999999999</v>
      </c>
      <c r="I136" s="240">
        <v>0</v>
      </c>
      <c r="J136" s="233">
        <v>0</v>
      </c>
      <c r="K136" s="233">
        <v>0</v>
      </c>
      <c r="L136" s="233">
        <v>0</v>
      </c>
      <c r="M136" s="233">
        <v>0</v>
      </c>
      <c r="N136" s="233">
        <v>0</v>
      </c>
      <c r="O136" s="233">
        <v>0</v>
      </c>
      <c r="P136" s="233">
        <v>0</v>
      </c>
      <c r="Q136" s="233">
        <v>0</v>
      </c>
      <c r="R136" s="20">
        <v>0</v>
      </c>
      <c r="S136" s="20">
        <v>0</v>
      </c>
      <c r="T136" s="20">
        <v>0</v>
      </c>
      <c r="U136" s="20">
        <v>0</v>
      </c>
      <c r="V136" s="20">
        <v>0</v>
      </c>
      <c r="W136" s="20">
        <v>0</v>
      </c>
    </row>
    <row r="137" spans="2:23" x14ac:dyDescent="0.35">
      <c r="B137" s="432" t="s">
        <v>875</v>
      </c>
      <c r="C137" s="439" t="s">
        <v>2117</v>
      </c>
      <c r="D137" s="433" t="s">
        <v>918</v>
      </c>
      <c r="E137" s="434" t="s">
        <v>919</v>
      </c>
      <c r="F137" s="240">
        <v>0</v>
      </c>
      <c r="G137" s="240">
        <v>0</v>
      </c>
      <c r="H137" s="240">
        <v>339.54635999999999</v>
      </c>
      <c r="I137" s="240">
        <v>397</v>
      </c>
      <c r="J137" s="233">
        <v>0</v>
      </c>
      <c r="K137" s="233">
        <v>0</v>
      </c>
      <c r="L137" s="233">
        <v>0</v>
      </c>
      <c r="M137" s="233">
        <v>0</v>
      </c>
      <c r="N137" s="233">
        <v>0</v>
      </c>
      <c r="O137" s="233">
        <v>0</v>
      </c>
      <c r="P137" s="233">
        <v>0</v>
      </c>
      <c r="Q137" s="233">
        <v>0</v>
      </c>
      <c r="R137" s="20">
        <v>0</v>
      </c>
      <c r="S137" s="20">
        <v>0</v>
      </c>
      <c r="T137" s="20">
        <v>0</v>
      </c>
      <c r="U137" s="20">
        <v>0</v>
      </c>
      <c r="V137" s="20">
        <v>0</v>
      </c>
      <c r="W137" s="20">
        <v>0</v>
      </c>
    </row>
    <row r="138" spans="2:23" x14ac:dyDescent="0.35">
      <c r="B138" s="17" t="s">
        <v>875</v>
      </c>
      <c r="C138" s="448" t="s">
        <v>2115</v>
      </c>
      <c r="D138" s="232" t="s">
        <v>920</v>
      </c>
      <c r="E138" s="4" t="s">
        <v>921</v>
      </c>
      <c r="F138" s="240">
        <v>0</v>
      </c>
      <c r="G138" s="240">
        <v>0</v>
      </c>
      <c r="H138" s="240">
        <v>0</v>
      </c>
      <c r="I138" s="240">
        <v>0</v>
      </c>
      <c r="J138" s="233">
        <v>0</v>
      </c>
      <c r="K138" s="233">
        <v>0</v>
      </c>
      <c r="L138" s="233">
        <v>0</v>
      </c>
      <c r="M138" s="233">
        <v>0</v>
      </c>
      <c r="N138" s="233">
        <v>0</v>
      </c>
      <c r="O138" s="233">
        <v>0</v>
      </c>
      <c r="P138" s="233">
        <v>0</v>
      </c>
      <c r="Q138" s="233">
        <v>0</v>
      </c>
      <c r="R138" s="20">
        <v>0</v>
      </c>
      <c r="S138" s="20">
        <v>0</v>
      </c>
      <c r="T138" s="20">
        <v>0</v>
      </c>
      <c r="U138" s="20">
        <v>0</v>
      </c>
      <c r="V138" s="20">
        <v>0</v>
      </c>
      <c r="W138" s="20">
        <v>0</v>
      </c>
    </row>
    <row r="139" spans="2:23" x14ac:dyDescent="0.35">
      <c r="B139" s="17" t="s">
        <v>875</v>
      </c>
      <c r="C139" s="452" t="s">
        <v>2109</v>
      </c>
      <c r="D139" s="232" t="s">
        <v>926</v>
      </c>
      <c r="E139" s="4" t="s">
        <v>927</v>
      </c>
      <c r="F139" s="240">
        <v>0</v>
      </c>
      <c r="G139" s="240">
        <v>0</v>
      </c>
      <c r="H139" s="240">
        <v>16.280139999999999</v>
      </c>
      <c r="I139" s="240">
        <v>19</v>
      </c>
      <c r="J139" s="233">
        <v>0</v>
      </c>
      <c r="K139" s="233">
        <v>0</v>
      </c>
      <c r="L139" s="233">
        <v>0</v>
      </c>
      <c r="M139" s="233">
        <v>0</v>
      </c>
      <c r="N139" s="233">
        <v>0</v>
      </c>
      <c r="O139" s="233">
        <v>0</v>
      </c>
      <c r="P139" s="233">
        <v>0</v>
      </c>
      <c r="Q139" s="233">
        <v>0</v>
      </c>
      <c r="R139" s="20">
        <v>0</v>
      </c>
      <c r="S139" s="20">
        <v>0</v>
      </c>
      <c r="T139" s="20">
        <v>0</v>
      </c>
      <c r="U139" s="20">
        <v>0</v>
      </c>
      <c r="V139" s="20">
        <v>0</v>
      </c>
      <c r="W139" s="20">
        <v>0</v>
      </c>
    </row>
    <row r="140" spans="2:23" x14ac:dyDescent="0.35">
      <c r="B140" s="17" t="s">
        <v>875</v>
      </c>
      <c r="C140" s="452" t="s">
        <v>2109</v>
      </c>
      <c r="D140" s="232" t="s">
        <v>928</v>
      </c>
      <c r="E140" s="4" t="s">
        <v>929</v>
      </c>
      <c r="F140" s="240">
        <v>0</v>
      </c>
      <c r="G140" s="240">
        <v>0</v>
      </c>
      <c r="H140" s="240">
        <v>2.1297299999999999</v>
      </c>
      <c r="I140" s="240">
        <v>0</v>
      </c>
      <c r="J140" s="233">
        <v>0</v>
      </c>
      <c r="K140" s="233">
        <v>0</v>
      </c>
      <c r="L140" s="233">
        <v>0</v>
      </c>
      <c r="M140" s="233">
        <v>0</v>
      </c>
      <c r="N140" s="233">
        <v>0</v>
      </c>
      <c r="O140" s="233">
        <v>0</v>
      </c>
      <c r="P140" s="233">
        <v>0</v>
      </c>
      <c r="Q140" s="233">
        <v>0</v>
      </c>
      <c r="R140" s="20">
        <v>0</v>
      </c>
      <c r="S140" s="20">
        <v>0</v>
      </c>
      <c r="T140" s="20">
        <v>0</v>
      </c>
      <c r="U140" s="20">
        <v>0</v>
      </c>
      <c r="V140" s="20">
        <v>0</v>
      </c>
      <c r="W140" s="20">
        <v>0</v>
      </c>
    </row>
    <row r="141" spans="2:23" x14ac:dyDescent="0.35">
      <c r="B141" s="17" t="s">
        <v>875</v>
      </c>
      <c r="C141" s="447" t="s">
        <v>2188</v>
      </c>
      <c r="D141" s="232" t="s">
        <v>930</v>
      </c>
      <c r="E141" s="4" t="s">
        <v>931</v>
      </c>
      <c r="F141" s="240">
        <v>0</v>
      </c>
      <c r="G141" s="240">
        <v>0</v>
      </c>
      <c r="H141" s="240">
        <v>276.25814000000003</v>
      </c>
      <c r="I141" s="240">
        <v>0</v>
      </c>
      <c r="J141" s="233">
        <v>0</v>
      </c>
      <c r="K141" s="233">
        <v>0</v>
      </c>
      <c r="L141" s="233">
        <v>0</v>
      </c>
      <c r="M141" s="233">
        <v>0</v>
      </c>
      <c r="N141" s="233">
        <v>0</v>
      </c>
      <c r="O141" s="233">
        <v>0</v>
      </c>
      <c r="P141" s="233">
        <v>0</v>
      </c>
      <c r="Q141" s="233">
        <v>0</v>
      </c>
      <c r="R141" s="20">
        <v>0</v>
      </c>
      <c r="S141" s="20">
        <v>0</v>
      </c>
      <c r="T141" s="20">
        <v>0</v>
      </c>
      <c r="U141" s="20">
        <v>0</v>
      </c>
      <c r="V141" s="20">
        <v>0</v>
      </c>
      <c r="W141" s="20">
        <v>0</v>
      </c>
    </row>
    <row r="142" spans="2:23" x14ac:dyDescent="0.35">
      <c r="B142" s="17" t="s">
        <v>875</v>
      </c>
      <c r="C142" s="447" t="s">
        <v>2188</v>
      </c>
      <c r="D142" s="232" t="s">
        <v>932</v>
      </c>
      <c r="E142" s="4" t="s">
        <v>933</v>
      </c>
      <c r="F142" s="240">
        <v>0</v>
      </c>
      <c r="G142" s="240">
        <v>0</v>
      </c>
      <c r="H142" s="240">
        <v>428.48176000000001</v>
      </c>
      <c r="I142" s="240">
        <v>905</v>
      </c>
      <c r="J142" s="233">
        <v>0</v>
      </c>
      <c r="K142" s="233">
        <v>0</v>
      </c>
      <c r="L142" s="233">
        <v>0</v>
      </c>
      <c r="M142" s="233">
        <v>0</v>
      </c>
      <c r="N142" s="233">
        <v>0</v>
      </c>
      <c r="O142" s="233">
        <v>0</v>
      </c>
      <c r="P142" s="233">
        <v>0</v>
      </c>
      <c r="Q142" s="233">
        <v>0</v>
      </c>
      <c r="R142" s="20">
        <v>0</v>
      </c>
      <c r="S142" s="20">
        <v>0</v>
      </c>
      <c r="T142" s="20">
        <v>0</v>
      </c>
      <c r="U142" s="20">
        <v>0</v>
      </c>
      <c r="V142" s="20">
        <v>0</v>
      </c>
      <c r="W142" s="20">
        <v>0</v>
      </c>
    </row>
    <row r="143" spans="2:23" x14ac:dyDescent="0.35">
      <c r="B143" s="17" t="s">
        <v>875</v>
      </c>
      <c r="C143" s="448" t="s">
        <v>2119</v>
      </c>
      <c r="D143" s="232" t="s">
        <v>934</v>
      </c>
      <c r="E143" s="4" t="s">
        <v>935</v>
      </c>
      <c r="F143" s="240">
        <v>0</v>
      </c>
      <c r="G143" s="240">
        <v>0</v>
      </c>
      <c r="H143" s="240">
        <v>674.85046999999997</v>
      </c>
      <c r="I143" s="240">
        <v>406</v>
      </c>
      <c r="J143" s="233">
        <v>0</v>
      </c>
      <c r="K143" s="233">
        <v>0</v>
      </c>
      <c r="L143" s="233">
        <v>0</v>
      </c>
      <c r="M143" s="233">
        <v>0</v>
      </c>
      <c r="N143" s="233">
        <v>0</v>
      </c>
      <c r="O143" s="233">
        <v>0</v>
      </c>
      <c r="P143" s="233">
        <v>0</v>
      </c>
      <c r="Q143" s="233">
        <v>0</v>
      </c>
      <c r="R143" s="20">
        <v>0</v>
      </c>
      <c r="S143" s="20">
        <v>0</v>
      </c>
      <c r="T143" s="20">
        <v>0</v>
      </c>
      <c r="U143" s="20">
        <v>0</v>
      </c>
      <c r="V143" s="20">
        <v>0</v>
      </c>
      <c r="W143" s="20">
        <v>0</v>
      </c>
    </row>
    <row r="144" spans="2:23" x14ac:dyDescent="0.35">
      <c r="B144" s="17" t="s">
        <v>875</v>
      </c>
      <c r="C144" s="451" t="s">
        <v>2118</v>
      </c>
      <c r="D144" s="232" t="s">
        <v>936</v>
      </c>
      <c r="E144" s="4" t="s">
        <v>937</v>
      </c>
      <c r="F144" s="240">
        <v>0</v>
      </c>
      <c r="G144" s="240">
        <v>0</v>
      </c>
      <c r="H144" s="240">
        <v>500.93698000000001</v>
      </c>
      <c r="I144" s="240">
        <v>799</v>
      </c>
      <c r="J144" s="233">
        <v>0</v>
      </c>
      <c r="K144" s="233">
        <v>0</v>
      </c>
      <c r="L144" s="233">
        <v>0</v>
      </c>
      <c r="M144" s="233">
        <v>0</v>
      </c>
      <c r="N144" s="233">
        <v>0</v>
      </c>
      <c r="O144" s="233">
        <v>0</v>
      </c>
      <c r="P144" s="233">
        <v>0</v>
      </c>
      <c r="Q144" s="233">
        <v>0</v>
      </c>
      <c r="R144" s="20">
        <v>0</v>
      </c>
      <c r="S144" s="20">
        <v>0</v>
      </c>
      <c r="T144" s="20">
        <v>0</v>
      </c>
      <c r="U144" s="20">
        <v>0</v>
      </c>
      <c r="V144" s="20">
        <v>0</v>
      </c>
      <c r="W144" s="20">
        <v>0</v>
      </c>
    </row>
    <row r="145" spans="2:23" x14ac:dyDescent="0.35">
      <c r="B145" s="17" t="s">
        <v>875</v>
      </c>
      <c r="C145" s="452" t="s">
        <v>2109</v>
      </c>
      <c r="D145" s="232" t="s">
        <v>938</v>
      </c>
      <c r="E145" s="4" t="s">
        <v>939</v>
      </c>
      <c r="F145" s="240">
        <v>0</v>
      </c>
      <c r="G145" s="240">
        <v>0</v>
      </c>
      <c r="H145" s="240">
        <v>578.12788999999998</v>
      </c>
      <c r="I145" s="240">
        <v>499</v>
      </c>
      <c r="J145" s="233">
        <v>0</v>
      </c>
      <c r="K145" s="233">
        <v>0</v>
      </c>
      <c r="L145" s="233">
        <v>0</v>
      </c>
      <c r="M145" s="233">
        <v>0</v>
      </c>
      <c r="N145" s="233">
        <v>0</v>
      </c>
      <c r="O145" s="233">
        <v>0</v>
      </c>
      <c r="P145" s="233">
        <v>0</v>
      </c>
      <c r="Q145" s="233">
        <v>0</v>
      </c>
      <c r="R145" s="20">
        <v>0</v>
      </c>
      <c r="S145" s="20">
        <v>0</v>
      </c>
      <c r="T145" s="20">
        <v>0</v>
      </c>
      <c r="U145" s="20">
        <v>0</v>
      </c>
      <c r="V145" s="20">
        <v>0</v>
      </c>
      <c r="W145" s="20">
        <v>0</v>
      </c>
    </row>
    <row r="146" spans="2:23" x14ac:dyDescent="0.35">
      <c r="B146" s="17" t="s">
        <v>875</v>
      </c>
      <c r="C146" s="447" t="s">
        <v>2111</v>
      </c>
      <c r="D146" s="232" t="s">
        <v>940</v>
      </c>
      <c r="E146" s="4" t="s">
        <v>941</v>
      </c>
      <c r="F146" s="240">
        <v>0</v>
      </c>
      <c r="G146" s="240">
        <v>0</v>
      </c>
      <c r="H146" s="240">
        <v>1.7781199999999999</v>
      </c>
      <c r="I146" s="240">
        <v>0</v>
      </c>
      <c r="J146" s="233">
        <v>0</v>
      </c>
      <c r="K146" s="233">
        <v>0</v>
      </c>
      <c r="L146" s="233">
        <v>0</v>
      </c>
      <c r="M146" s="233">
        <v>0</v>
      </c>
      <c r="N146" s="233">
        <v>0</v>
      </c>
      <c r="O146" s="233">
        <v>0</v>
      </c>
      <c r="P146" s="233">
        <v>0</v>
      </c>
      <c r="Q146" s="233">
        <v>0</v>
      </c>
      <c r="R146" s="20">
        <v>0</v>
      </c>
      <c r="S146" s="20">
        <v>0</v>
      </c>
      <c r="T146" s="20">
        <v>0</v>
      </c>
      <c r="U146" s="20">
        <v>0</v>
      </c>
      <c r="V146" s="20">
        <v>0</v>
      </c>
      <c r="W146" s="20">
        <v>0</v>
      </c>
    </row>
    <row r="147" spans="2:23" x14ac:dyDescent="0.35">
      <c r="B147" s="17" t="s">
        <v>875</v>
      </c>
      <c r="C147" s="447" t="s">
        <v>2189</v>
      </c>
      <c r="D147" s="232" t="s">
        <v>942</v>
      </c>
      <c r="E147" s="4" t="s">
        <v>943</v>
      </c>
      <c r="F147" s="240">
        <v>0</v>
      </c>
      <c r="G147" s="240">
        <v>0</v>
      </c>
      <c r="H147" s="240">
        <v>286.34922999999998</v>
      </c>
      <c r="I147" s="240">
        <v>0</v>
      </c>
      <c r="J147" s="233">
        <v>0</v>
      </c>
      <c r="K147" s="233">
        <v>0</v>
      </c>
      <c r="L147" s="233">
        <v>0</v>
      </c>
      <c r="M147" s="233">
        <v>0</v>
      </c>
      <c r="N147" s="233">
        <v>0</v>
      </c>
      <c r="O147" s="233">
        <v>0</v>
      </c>
      <c r="P147" s="233">
        <v>0</v>
      </c>
      <c r="Q147" s="233">
        <v>0</v>
      </c>
      <c r="R147" s="20">
        <v>0</v>
      </c>
      <c r="S147" s="20">
        <v>0</v>
      </c>
      <c r="T147" s="20">
        <v>0</v>
      </c>
      <c r="U147" s="20">
        <v>0</v>
      </c>
      <c r="V147" s="20">
        <v>0</v>
      </c>
      <c r="W147" s="20">
        <v>0</v>
      </c>
    </row>
    <row r="148" spans="2:23" x14ac:dyDescent="0.35">
      <c r="B148" s="17" t="s">
        <v>875</v>
      </c>
      <c r="C148" s="448" t="s">
        <v>2113</v>
      </c>
      <c r="D148" s="232" t="s">
        <v>970</v>
      </c>
      <c r="E148" s="4" t="s">
        <v>971</v>
      </c>
      <c r="F148" s="240">
        <v>0</v>
      </c>
      <c r="G148" s="240">
        <v>0</v>
      </c>
      <c r="H148" s="240">
        <v>3.6831399999999999</v>
      </c>
      <c r="I148" s="240">
        <v>0</v>
      </c>
      <c r="J148" s="233">
        <v>0</v>
      </c>
      <c r="K148" s="233">
        <v>0</v>
      </c>
      <c r="L148" s="233">
        <v>0</v>
      </c>
      <c r="M148" s="233">
        <v>0</v>
      </c>
      <c r="N148" s="233">
        <v>0</v>
      </c>
      <c r="O148" s="233">
        <v>0</v>
      </c>
      <c r="P148" s="233">
        <v>0</v>
      </c>
      <c r="Q148" s="233">
        <v>0</v>
      </c>
      <c r="R148" s="20">
        <v>0</v>
      </c>
      <c r="S148" s="20">
        <v>0</v>
      </c>
      <c r="T148" s="20">
        <v>0</v>
      </c>
      <c r="U148" s="20">
        <v>0</v>
      </c>
      <c r="V148" s="20">
        <v>0</v>
      </c>
      <c r="W148" s="20">
        <v>0</v>
      </c>
    </row>
    <row r="149" spans="2:23" x14ac:dyDescent="0.35">
      <c r="B149" s="17" t="s">
        <v>875</v>
      </c>
      <c r="C149" s="448" t="s">
        <v>2113</v>
      </c>
      <c r="D149" s="232" t="s">
        <v>944</v>
      </c>
      <c r="E149" s="4" t="s">
        <v>945</v>
      </c>
      <c r="F149" s="240">
        <v>0</v>
      </c>
      <c r="G149" s="240">
        <v>0</v>
      </c>
      <c r="H149" s="240">
        <v>434.36079999999998</v>
      </c>
      <c r="I149" s="240">
        <v>344</v>
      </c>
      <c r="J149" s="233">
        <v>0</v>
      </c>
      <c r="K149" s="233">
        <v>0</v>
      </c>
      <c r="L149" s="233">
        <v>0</v>
      </c>
      <c r="M149" s="233">
        <v>0</v>
      </c>
      <c r="N149" s="233">
        <v>0</v>
      </c>
      <c r="O149" s="233">
        <v>0</v>
      </c>
      <c r="P149" s="233">
        <v>0</v>
      </c>
      <c r="Q149" s="233">
        <v>0</v>
      </c>
      <c r="R149" s="20">
        <v>0</v>
      </c>
      <c r="S149" s="20">
        <v>0</v>
      </c>
      <c r="T149" s="20">
        <v>0</v>
      </c>
      <c r="U149" s="20">
        <v>0</v>
      </c>
      <c r="V149" s="20">
        <v>0</v>
      </c>
      <c r="W149" s="20">
        <v>0</v>
      </c>
    </row>
    <row r="150" spans="2:23" x14ac:dyDescent="0.35">
      <c r="B150" s="17" t="s">
        <v>875</v>
      </c>
      <c r="C150" s="452" t="s">
        <v>2109</v>
      </c>
      <c r="D150" s="232" t="s">
        <v>946</v>
      </c>
      <c r="E150" s="4" t="s">
        <v>947</v>
      </c>
      <c r="F150" s="240">
        <v>0</v>
      </c>
      <c r="G150" s="240">
        <v>0</v>
      </c>
      <c r="H150" s="240">
        <v>4.0391399999999997</v>
      </c>
      <c r="I150" s="240">
        <v>0</v>
      </c>
      <c r="J150" s="233">
        <v>0</v>
      </c>
      <c r="K150" s="233">
        <v>0</v>
      </c>
      <c r="L150" s="233">
        <v>0</v>
      </c>
      <c r="M150" s="233">
        <v>0</v>
      </c>
      <c r="N150" s="233">
        <v>0</v>
      </c>
      <c r="O150" s="233">
        <v>0</v>
      </c>
      <c r="P150" s="233">
        <v>0</v>
      </c>
      <c r="Q150" s="233">
        <v>0</v>
      </c>
      <c r="R150" s="20">
        <v>0</v>
      </c>
      <c r="S150" s="20">
        <v>0</v>
      </c>
      <c r="T150" s="20">
        <v>0</v>
      </c>
      <c r="U150" s="20">
        <v>0</v>
      </c>
      <c r="V150" s="20">
        <v>0</v>
      </c>
      <c r="W150" s="20">
        <v>0</v>
      </c>
    </row>
    <row r="151" spans="2:23" x14ac:dyDescent="0.35">
      <c r="B151" s="17" t="s">
        <v>875</v>
      </c>
      <c r="C151" s="447" t="s">
        <v>2190</v>
      </c>
      <c r="D151" s="232" t="s">
        <v>948</v>
      </c>
      <c r="E151" s="4" t="s">
        <v>949</v>
      </c>
      <c r="F151" s="240">
        <v>0</v>
      </c>
      <c r="G151" s="240">
        <v>0</v>
      </c>
      <c r="H151" s="240">
        <v>123.57256</v>
      </c>
      <c r="I151" s="240">
        <v>43</v>
      </c>
      <c r="J151" s="233">
        <v>0</v>
      </c>
      <c r="K151" s="233">
        <v>0</v>
      </c>
      <c r="L151" s="233">
        <v>0</v>
      </c>
      <c r="M151" s="233">
        <v>0</v>
      </c>
      <c r="N151" s="233">
        <v>0</v>
      </c>
      <c r="O151" s="233">
        <v>0</v>
      </c>
      <c r="P151" s="233">
        <v>0</v>
      </c>
      <c r="Q151" s="233">
        <v>0</v>
      </c>
      <c r="R151" s="20">
        <v>0</v>
      </c>
      <c r="S151" s="20">
        <v>0</v>
      </c>
      <c r="T151" s="20">
        <v>0</v>
      </c>
      <c r="U151" s="20">
        <v>0</v>
      </c>
      <c r="V151" s="20">
        <v>0</v>
      </c>
      <c r="W151" s="20">
        <v>0</v>
      </c>
    </row>
    <row r="152" spans="2:23" x14ac:dyDescent="0.35">
      <c r="B152" s="17" t="s">
        <v>875</v>
      </c>
      <c r="C152" s="451" t="s">
        <v>2116</v>
      </c>
      <c r="D152" s="232" t="s">
        <v>950</v>
      </c>
      <c r="E152" s="4" t="s">
        <v>951</v>
      </c>
      <c r="F152" s="240">
        <v>0</v>
      </c>
      <c r="G152" s="240">
        <v>0</v>
      </c>
      <c r="H152" s="240">
        <v>15.14193</v>
      </c>
      <c r="I152" s="240">
        <v>0</v>
      </c>
      <c r="J152" s="233">
        <v>0</v>
      </c>
      <c r="K152" s="233">
        <v>0</v>
      </c>
      <c r="L152" s="233">
        <v>0</v>
      </c>
      <c r="M152" s="233">
        <v>0</v>
      </c>
      <c r="N152" s="233">
        <v>0</v>
      </c>
      <c r="O152" s="233">
        <v>0</v>
      </c>
      <c r="P152" s="233">
        <v>0</v>
      </c>
      <c r="Q152" s="233">
        <v>0</v>
      </c>
      <c r="R152" s="20">
        <v>0</v>
      </c>
      <c r="S152" s="20">
        <v>0</v>
      </c>
      <c r="T152" s="20">
        <v>0</v>
      </c>
      <c r="U152" s="20">
        <v>0</v>
      </c>
      <c r="V152" s="20">
        <v>0</v>
      </c>
      <c r="W152" s="20">
        <v>0</v>
      </c>
    </row>
    <row r="153" spans="2:23" x14ac:dyDescent="0.35">
      <c r="B153" s="17" t="s">
        <v>875</v>
      </c>
      <c r="C153" s="448" t="s">
        <v>2110</v>
      </c>
      <c r="D153" s="232" t="s">
        <v>972</v>
      </c>
      <c r="E153" s="4" t="s">
        <v>953</v>
      </c>
      <c r="F153" s="240">
        <v>0</v>
      </c>
      <c r="G153" s="240">
        <v>0</v>
      </c>
      <c r="H153" s="240">
        <v>3.0000000000000001E-3</v>
      </c>
      <c r="I153" s="240">
        <v>0</v>
      </c>
      <c r="J153" s="233">
        <v>0</v>
      </c>
      <c r="K153" s="233">
        <v>0</v>
      </c>
      <c r="L153" s="233">
        <v>0</v>
      </c>
      <c r="M153" s="233">
        <v>0</v>
      </c>
      <c r="N153" s="233">
        <v>0</v>
      </c>
      <c r="O153" s="233">
        <v>0</v>
      </c>
      <c r="P153" s="233">
        <v>0</v>
      </c>
      <c r="Q153" s="233">
        <v>0</v>
      </c>
      <c r="R153" s="20">
        <v>0</v>
      </c>
      <c r="S153" s="20">
        <v>0</v>
      </c>
      <c r="T153" s="20">
        <v>0</v>
      </c>
      <c r="U153" s="20">
        <v>0</v>
      </c>
      <c r="V153" s="20">
        <v>0</v>
      </c>
      <c r="W153" s="20">
        <v>0</v>
      </c>
    </row>
    <row r="154" spans="2:23" x14ac:dyDescent="0.35">
      <c r="B154" s="17" t="s">
        <v>875</v>
      </c>
      <c r="C154" s="448" t="s">
        <v>2110</v>
      </c>
      <c r="D154" s="232" t="s">
        <v>954</v>
      </c>
      <c r="E154" s="4" t="s">
        <v>953</v>
      </c>
      <c r="F154" s="240">
        <v>0</v>
      </c>
      <c r="G154" s="240">
        <v>0</v>
      </c>
      <c r="H154" s="240">
        <v>1.25875</v>
      </c>
      <c r="I154" s="240">
        <v>0</v>
      </c>
      <c r="J154" s="233">
        <v>0</v>
      </c>
      <c r="K154" s="233">
        <v>0</v>
      </c>
      <c r="L154" s="233">
        <v>0</v>
      </c>
      <c r="M154" s="233">
        <v>0</v>
      </c>
      <c r="N154" s="233">
        <v>0</v>
      </c>
      <c r="O154" s="233">
        <v>0</v>
      </c>
      <c r="P154" s="233">
        <v>0</v>
      </c>
      <c r="Q154" s="233">
        <v>0</v>
      </c>
      <c r="R154" s="20">
        <v>0</v>
      </c>
      <c r="S154" s="20">
        <v>0</v>
      </c>
      <c r="T154" s="20">
        <v>0</v>
      </c>
      <c r="U154" s="20">
        <v>0</v>
      </c>
      <c r="V154" s="20">
        <v>0</v>
      </c>
      <c r="W154" s="20">
        <v>0</v>
      </c>
    </row>
    <row r="155" spans="2:23" x14ac:dyDescent="0.35">
      <c r="B155" s="17" t="s">
        <v>875</v>
      </c>
      <c r="C155" s="448" t="s">
        <v>2110</v>
      </c>
      <c r="D155" s="232" t="s">
        <v>955</v>
      </c>
      <c r="E155" s="4" t="s">
        <v>953</v>
      </c>
      <c r="F155" s="240">
        <v>0</v>
      </c>
      <c r="G155" s="240">
        <v>0</v>
      </c>
      <c r="H155" s="240">
        <v>111.88688999999999</v>
      </c>
      <c r="I155" s="240">
        <v>231</v>
      </c>
      <c r="J155" s="233">
        <v>0</v>
      </c>
      <c r="K155" s="233">
        <v>0</v>
      </c>
      <c r="L155" s="233">
        <v>0</v>
      </c>
      <c r="M155" s="233">
        <v>0</v>
      </c>
      <c r="N155" s="233">
        <v>0</v>
      </c>
      <c r="O155" s="233">
        <v>0</v>
      </c>
      <c r="P155" s="233">
        <v>0</v>
      </c>
      <c r="Q155" s="233">
        <v>0</v>
      </c>
      <c r="R155" s="20">
        <v>0</v>
      </c>
      <c r="S155" s="20">
        <v>0</v>
      </c>
      <c r="T155" s="20">
        <v>0</v>
      </c>
      <c r="U155" s="20">
        <v>0</v>
      </c>
      <c r="V155" s="20">
        <v>0</v>
      </c>
      <c r="W155" s="20">
        <v>0</v>
      </c>
    </row>
    <row r="156" spans="2:23" x14ac:dyDescent="0.35">
      <c r="B156" s="17" t="s">
        <v>875</v>
      </c>
      <c r="C156" s="447" t="s">
        <v>2191</v>
      </c>
      <c r="D156" s="232" t="s">
        <v>956</v>
      </c>
      <c r="E156" s="4" t="s">
        <v>957</v>
      </c>
      <c r="F156" s="240">
        <v>0</v>
      </c>
      <c r="G156" s="240">
        <v>0</v>
      </c>
      <c r="H156" s="240">
        <v>90.86909</v>
      </c>
      <c r="I156" s="240">
        <v>299</v>
      </c>
      <c r="J156" s="233">
        <v>0</v>
      </c>
      <c r="K156" s="233">
        <v>0</v>
      </c>
      <c r="L156" s="233">
        <v>0</v>
      </c>
      <c r="M156" s="233">
        <v>0</v>
      </c>
      <c r="N156" s="233">
        <v>0</v>
      </c>
      <c r="O156" s="233">
        <v>0</v>
      </c>
      <c r="P156" s="233">
        <v>0</v>
      </c>
      <c r="Q156" s="233">
        <v>0</v>
      </c>
      <c r="R156" s="20">
        <v>0</v>
      </c>
      <c r="S156" s="20">
        <v>0</v>
      </c>
      <c r="T156" s="20">
        <v>0</v>
      </c>
      <c r="U156" s="20">
        <v>0</v>
      </c>
      <c r="V156" s="20">
        <v>0</v>
      </c>
      <c r="W156" s="20">
        <v>0</v>
      </c>
    </row>
    <row r="157" spans="2:23" x14ac:dyDescent="0.35">
      <c r="B157" s="17" t="s">
        <v>875</v>
      </c>
      <c r="C157" s="447" t="s">
        <v>2191</v>
      </c>
      <c r="D157" s="232" t="s">
        <v>958</v>
      </c>
      <c r="E157" s="4" t="s">
        <v>959</v>
      </c>
      <c r="F157" s="240">
        <v>0</v>
      </c>
      <c r="G157" s="240">
        <v>0</v>
      </c>
      <c r="H157" s="240">
        <v>47.548839999999998</v>
      </c>
      <c r="I157" s="240">
        <v>0</v>
      </c>
      <c r="J157" s="233">
        <v>0</v>
      </c>
      <c r="K157" s="233">
        <v>0</v>
      </c>
      <c r="L157" s="233">
        <v>0</v>
      </c>
      <c r="M157" s="233">
        <v>0</v>
      </c>
      <c r="N157" s="233">
        <v>0</v>
      </c>
      <c r="O157" s="233">
        <v>0</v>
      </c>
      <c r="P157" s="233">
        <v>0</v>
      </c>
      <c r="Q157" s="233">
        <v>0</v>
      </c>
      <c r="R157" s="20">
        <v>0</v>
      </c>
      <c r="S157" s="20">
        <v>0</v>
      </c>
      <c r="T157" s="20">
        <v>0</v>
      </c>
      <c r="U157" s="20">
        <v>0</v>
      </c>
      <c r="V157" s="20">
        <v>0</v>
      </c>
      <c r="W157" s="20">
        <v>0</v>
      </c>
    </row>
    <row r="158" spans="2:23" x14ac:dyDescent="0.35">
      <c r="B158" s="17" t="s">
        <v>875</v>
      </c>
      <c r="C158" s="447" t="s">
        <v>2126</v>
      </c>
      <c r="D158" s="232" t="s">
        <v>973</v>
      </c>
      <c r="E158" s="4" t="s">
        <v>973</v>
      </c>
      <c r="F158" s="240">
        <v>0</v>
      </c>
      <c r="G158" s="240">
        <v>0</v>
      </c>
      <c r="H158" s="240">
        <v>0</v>
      </c>
      <c r="I158" s="240">
        <v>0</v>
      </c>
      <c r="J158" s="240">
        <v>0</v>
      </c>
      <c r="K158" s="240">
        <v>0</v>
      </c>
      <c r="L158" s="233">
        <v>0</v>
      </c>
      <c r="M158" s="233">
        <v>0</v>
      </c>
      <c r="N158" s="233">
        <v>0</v>
      </c>
      <c r="O158" s="233">
        <v>0</v>
      </c>
      <c r="P158" s="233">
        <v>0</v>
      </c>
      <c r="Q158" s="233">
        <v>0</v>
      </c>
      <c r="R158" s="20">
        <v>0</v>
      </c>
      <c r="S158" s="20">
        <v>0</v>
      </c>
      <c r="T158" s="20">
        <v>0</v>
      </c>
      <c r="U158" s="20">
        <v>0</v>
      </c>
      <c r="V158" s="20">
        <v>0</v>
      </c>
      <c r="W158" s="20">
        <v>0</v>
      </c>
    </row>
    <row r="159" spans="2:23" x14ac:dyDescent="0.35">
      <c r="B159" s="17" t="s">
        <v>875</v>
      </c>
      <c r="C159" s="447" t="s">
        <v>2125</v>
      </c>
      <c r="D159" s="232" t="s">
        <v>878</v>
      </c>
      <c r="E159" s="4" t="s">
        <v>879</v>
      </c>
      <c r="F159" s="240">
        <v>0</v>
      </c>
      <c r="G159" s="240">
        <v>0</v>
      </c>
      <c r="H159" s="240">
        <v>0</v>
      </c>
      <c r="I159" s="240">
        <v>0</v>
      </c>
      <c r="J159" s="240">
        <v>4.1902100000000004</v>
      </c>
      <c r="K159" s="240">
        <v>0</v>
      </c>
      <c r="L159" s="233">
        <v>0</v>
      </c>
      <c r="M159" s="233">
        <v>0</v>
      </c>
      <c r="N159" s="233">
        <v>0</v>
      </c>
      <c r="O159" s="233">
        <v>0</v>
      </c>
      <c r="P159" s="233">
        <v>0</v>
      </c>
      <c r="Q159" s="233">
        <v>0</v>
      </c>
      <c r="R159" s="20">
        <v>0</v>
      </c>
      <c r="S159" s="20">
        <v>0</v>
      </c>
      <c r="T159" s="20">
        <v>0</v>
      </c>
      <c r="U159" s="20">
        <v>0</v>
      </c>
      <c r="V159" s="20">
        <v>0</v>
      </c>
      <c r="W159" s="20">
        <v>0</v>
      </c>
    </row>
    <row r="160" spans="2:23" x14ac:dyDescent="0.35">
      <c r="B160" s="17" t="s">
        <v>875</v>
      </c>
      <c r="C160" s="447" t="s">
        <v>2127</v>
      </c>
      <c r="D160" s="232" t="s">
        <v>962</v>
      </c>
      <c r="E160" s="4" t="s">
        <v>963</v>
      </c>
      <c r="F160" s="240">
        <v>0</v>
      </c>
      <c r="G160" s="240">
        <v>0</v>
      </c>
      <c r="H160" s="240">
        <v>0</v>
      </c>
      <c r="I160" s="240">
        <v>0</v>
      </c>
      <c r="J160" s="240">
        <v>-171.97596999999999</v>
      </c>
      <c r="K160" s="240">
        <v>0</v>
      </c>
      <c r="L160" s="233">
        <v>0</v>
      </c>
      <c r="M160" s="233">
        <v>0</v>
      </c>
      <c r="N160" s="233">
        <v>0</v>
      </c>
      <c r="O160" s="233">
        <v>0</v>
      </c>
      <c r="P160" s="233">
        <v>0</v>
      </c>
      <c r="Q160" s="233">
        <v>0</v>
      </c>
      <c r="R160" s="20">
        <v>0</v>
      </c>
      <c r="S160" s="20">
        <v>0</v>
      </c>
      <c r="T160" s="20">
        <v>0</v>
      </c>
      <c r="U160" s="20">
        <v>0</v>
      </c>
      <c r="V160" s="20">
        <v>0</v>
      </c>
      <c r="W160" s="20">
        <v>0</v>
      </c>
    </row>
    <row r="161" spans="2:23" x14ac:dyDescent="0.35">
      <c r="B161" s="17" t="s">
        <v>875</v>
      </c>
      <c r="C161" s="447" t="s">
        <v>2127</v>
      </c>
      <c r="D161" s="232" t="s">
        <v>964</v>
      </c>
      <c r="E161" s="4" t="s">
        <v>965</v>
      </c>
      <c r="F161" s="240">
        <v>0</v>
      </c>
      <c r="G161" s="240">
        <v>0</v>
      </c>
      <c r="H161" s="240">
        <v>0</v>
      </c>
      <c r="I161" s="240">
        <v>0</v>
      </c>
      <c r="J161" s="240">
        <v>0.96</v>
      </c>
      <c r="K161" s="240">
        <v>0</v>
      </c>
      <c r="L161" s="233">
        <v>0</v>
      </c>
      <c r="M161" s="233">
        <v>0</v>
      </c>
      <c r="N161" s="233">
        <v>0</v>
      </c>
      <c r="O161" s="233">
        <v>0</v>
      </c>
      <c r="P161" s="233">
        <v>0</v>
      </c>
      <c r="Q161" s="233">
        <v>0</v>
      </c>
      <c r="R161" s="20">
        <v>0</v>
      </c>
      <c r="S161" s="20">
        <v>0</v>
      </c>
      <c r="T161" s="20">
        <v>0</v>
      </c>
      <c r="U161" s="20">
        <v>0</v>
      </c>
      <c r="V161" s="20">
        <v>0</v>
      </c>
      <c r="W161" s="20">
        <v>0</v>
      </c>
    </row>
    <row r="162" spans="2:23" x14ac:dyDescent="0.35">
      <c r="B162" s="17" t="s">
        <v>875</v>
      </c>
      <c r="C162" s="447" t="s">
        <v>2125</v>
      </c>
      <c r="D162" s="232" t="s">
        <v>974</v>
      </c>
      <c r="E162" s="4" t="s">
        <v>975</v>
      </c>
      <c r="F162" s="240">
        <v>0</v>
      </c>
      <c r="G162" s="240">
        <v>0</v>
      </c>
      <c r="H162" s="240">
        <v>0</v>
      </c>
      <c r="I162" s="240">
        <v>0</v>
      </c>
      <c r="J162" s="240">
        <v>0</v>
      </c>
      <c r="K162" s="240">
        <v>309</v>
      </c>
      <c r="L162" s="233">
        <v>0</v>
      </c>
      <c r="M162" s="233">
        <v>0</v>
      </c>
      <c r="N162" s="233">
        <v>0</v>
      </c>
      <c r="O162" s="233">
        <v>0</v>
      </c>
      <c r="P162" s="233">
        <v>0</v>
      </c>
      <c r="Q162" s="233">
        <v>0</v>
      </c>
      <c r="R162" s="20">
        <v>0</v>
      </c>
      <c r="S162" s="20">
        <v>0</v>
      </c>
      <c r="T162" s="20">
        <v>0</v>
      </c>
      <c r="U162" s="20">
        <v>0</v>
      </c>
      <c r="V162" s="20">
        <v>0</v>
      </c>
      <c r="W162" s="20">
        <v>0</v>
      </c>
    </row>
    <row r="163" spans="2:23" x14ac:dyDescent="0.35">
      <c r="B163" s="17" t="s">
        <v>875</v>
      </c>
      <c r="C163" s="447" t="s">
        <v>2182</v>
      </c>
      <c r="D163" s="232" t="s">
        <v>882</v>
      </c>
      <c r="E163" s="4" t="s">
        <v>883</v>
      </c>
      <c r="F163" s="240">
        <v>0</v>
      </c>
      <c r="G163" s="240">
        <v>0</v>
      </c>
      <c r="H163" s="240">
        <v>0</v>
      </c>
      <c r="I163" s="240">
        <v>0</v>
      </c>
      <c r="J163" s="240">
        <v>8380.9295099999999</v>
      </c>
      <c r="K163" s="240">
        <v>9000.5769999999993</v>
      </c>
      <c r="L163" s="233">
        <v>0</v>
      </c>
      <c r="M163" s="233">
        <v>0</v>
      </c>
      <c r="N163" s="233">
        <v>0</v>
      </c>
      <c r="O163" s="233">
        <v>0</v>
      </c>
      <c r="P163" s="233">
        <v>0</v>
      </c>
      <c r="Q163" s="233">
        <v>0</v>
      </c>
      <c r="R163" s="20">
        <v>0</v>
      </c>
      <c r="S163" s="20">
        <v>0</v>
      </c>
      <c r="T163" s="20">
        <v>0</v>
      </c>
      <c r="U163" s="20">
        <v>0</v>
      </c>
      <c r="V163" s="20">
        <v>0</v>
      </c>
      <c r="W163" s="20">
        <v>0</v>
      </c>
    </row>
    <row r="164" spans="2:23" x14ac:dyDescent="0.35">
      <c r="B164" s="17" t="s">
        <v>875</v>
      </c>
      <c r="C164" s="447" t="s">
        <v>2110</v>
      </c>
      <c r="D164" s="232" t="s">
        <v>890</v>
      </c>
      <c r="E164" s="4" t="s">
        <v>891</v>
      </c>
      <c r="F164" s="240">
        <v>0</v>
      </c>
      <c r="G164" s="240">
        <v>0</v>
      </c>
      <c r="H164" s="240">
        <v>0</v>
      </c>
      <c r="I164" s="240">
        <v>0</v>
      </c>
      <c r="J164" s="240">
        <v>0</v>
      </c>
      <c r="K164" s="240">
        <v>0</v>
      </c>
      <c r="L164" s="233">
        <v>0</v>
      </c>
      <c r="M164" s="233">
        <v>0</v>
      </c>
      <c r="N164" s="233">
        <v>0</v>
      </c>
      <c r="O164" s="233">
        <v>0</v>
      </c>
      <c r="P164" s="233">
        <v>0</v>
      </c>
      <c r="Q164" s="233">
        <v>0</v>
      </c>
      <c r="R164" s="20">
        <v>0</v>
      </c>
      <c r="S164" s="20">
        <v>0</v>
      </c>
      <c r="T164" s="20">
        <v>0</v>
      </c>
      <c r="U164" s="20">
        <v>0</v>
      </c>
      <c r="V164" s="20">
        <v>0</v>
      </c>
      <c r="W164" s="20">
        <v>0</v>
      </c>
    </row>
    <row r="165" spans="2:23" x14ac:dyDescent="0.35">
      <c r="B165" s="17" t="s">
        <v>875</v>
      </c>
      <c r="C165" s="447" t="s">
        <v>2185</v>
      </c>
      <c r="D165" s="232" t="s">
        <v>892</v>
      </c>
      <c r="E165" s="4" t="s">
        <v>893</v>
      </c>
      <c r="F165" s="240">
        <v>0</v>
      </c>
      <c r="G165" s="240">
        <v>0</v>
      </c>
      <c r="H165" s="240">
        <v>0</v>
      </c>
      <c r="I165" s="240">
        <v>0</v>
      </c>
      <c r="J165" s="240">
        <v>145.44370000000001</v>
      </c>
      <c r="K165" s="240">
        <v>50</v>
      </c>
      <c r="L165" s="233">
        <v>0</v>
      </c>
      <c r="M165" s="233">
        <v>0</v>
      </c>
      <c r="N165" s="233">
        <v>0</v>
      </c>
      <c r="O165" s="233">
        <v>0</v>
      </c>
      <c r="P165" s="233">
        <v>0</v>
      </c>
      <c r="Q165" s="233">
        <v>0</v>
      </c>
      <c r="R165" s="20">
        <v>0</v>
      </c>
      <c r="S165" s="20">
        <v>0</v>
      </c>
      <c r="T165" s="20">
        <v>0</v>
      </c>
      <c r="U165" s="20">
        <v>0</v>
      </c>
      <c r="V165" s="20">
        <v>0</v>
      </c>
      <c r="W165" s="20">
        <v>0</v>
      </c>
    </row>
    <row r="166" spans="2:23" x14ac:dyDescent="0.35">
      <c r="B166" s="17" t="s">
        <v>875</v>
      </c>
      <c r="C166" s="447" t="s">
        <v>2186</v>
      </c>
      <c r="D166" s="232" t="s">
        <v>898</v>
      </c>
      <c r="E166" s="4" t="s">
        <v>899</v>
      </c>
      <c r="F166" s="240">
        <v>0</v>
      </c>
      <c r="G166" s="240">
        <v>0</v>
      </c>
      <c r="H166" s="240">
        <v>0</v>
      </c>
      <c r="I166" s="240">
        <v>0</v>
      </c>
      <c r="J166" s="240">
        <v>2702.8088900000002</v>
      </c>
      <c r="K166" s="240">
        <v>2100</v>
      </c>
      <c r="L166" s="233">
        <v>0</v>
      </c>
      <c r="M166" s="233">
        <v>0</v>
      </c>
      <c r="N166" s="233">
        <v>0</v>
      </c>
      <c r="O166" s="233">
        <v>0</v>
      </c>
      <c r="P166" s="233">
        <v>0</v>
      </c>
      <c r="Q166" s="233">
        <v>0</v>
      </c>
      <c r="R166" s="20">
        <v>0</v>
      </c>
      <c r="S166" s="20">
        <v>0</v>
      </c>
      <c r="T166" s="20">
        <v>0</v>
      </c>
      <c r="U166" s="20">
        <v>0</v>
      </c>
      <c r="V166" s="20">
        <v>0</v>
      </c>
      <c r="W166" s="20">
        <v>0</v>
      </c>
    </row>
    <row r="167" spans="2:23" x14ac:dyDescent="0.35">
      <c r="B167" s="17" t="s">
        <v>875</v>
      </c>
      <c r="C167" s="451" t="s">
        <v>2120</v>
      </c>
      <c r="D167" s="232" t="s">
        <v>976</v>
      </c>
      <c r="E167" s="4" t="s">
        <v>977</v>
      </c>
      <c r="F167" s="240">
        <v>0</v>
      </c>
      <c r="G167" s="240">
        <v>0</v>
      </c>
      <c r="H167" s="240">
        <v>0</v>
      </c>
      <c r="I167" s="240">
        <v>0</v>
      </c>
      <c r="J167" s="240">
        <v>54.990650000000002</v>
      </c>
      <c r="K167" s="240">
        <v>0</v>
      </c>
      <c r="L167" s="233">
        <v>0</v>
      </c>
      <c r="M167" s="233">
        <v>0</v>
      </c>
      <c r="N167" s="233">
        <v>0</v>
      </c>
      <c r="O167" s="233">
        <v>0</v>
      </c>
      <c r="P167" s="233">
        <v>0</v>
      </c>
      <c r="Q167" s="233">
        <v>0</v>
      </c>
      <c r="R167" s="20">
        <v>0</v>
      </c>
      <c r="S167" s="20">
        <v>0</v>
      </c>
      <c r="T167" s="20">
        <v>0</v>
      </c>
      <c r="U167" s="20">
        <v>0</v>
      </c>
      <c r="V167" s="20">
        <v>0</v>
      </c>
      <c r="W167" s="20">
        <v>0</v>
      </c>
    </row>
    <row r="168" spans="2:23" x14ac:dyDescent="0.35">
      <c r="B168" s="17" t="s">
        <v>875</v>
      </c>
      <c r="C168" s="448" t="s">
        <v>2109</v>
      </c>
      <c r="D168" s="232" t="s">
        <v>902</v>
      </c>
      <c r="E168" s="4" t="s">
        <v>903</v>
      </c>
      <c r="F168" s="240">
        <v>0</v>
      </c>
      <c r="G168" s="240">
        <v>0</v>
      </c>
      <c r="H168" s="240">
        <v>0</v>
      </c>
      <c r="I168" s="240">
        <v>0</v>
      </c>
      <c r="J168" s="240">
        <v>18.179470000000002</v>
      </c>
      <c r="K168" s="240">
        <v>0</v>
      </c>
      <c r="L168" s="233">
        <v>0</v>
      </c>
      <c r="M168" s="233">
        <v>0</v>
      </c>
      <c r="N168" s="233">
        <v>0</v>
      </c>
      <c r="O168" s="233">
        <v>0</v>
      </c>
      <c r="P168" s="233">
        <v>0</v>
      </c>
      <c r="Q168" s="233">
        <v>0</v>
      </c>
      <c r="R168" s="20">
        <v>0</v>
      </c>
      <c r="S168" s="20">
        <v>0</v>
      </c>
      <c r="T168" s="20">
        <v>0</v>
      </c>
      <c r="U168" s="20">
        <v>0</v>
      </c>
      <c r="V168" s="20">
        <v>0</v>
      </c>
      <c r="W168" s="20">
        <v>0</v>
      </c>
    </row>
    <row r="169" spans="2:23" x14ac:dyDescent="0.35">
      <c r="B169" s="17" t="s">
        <v>875</v>
      </c>
      <c r="C169" s="448" t="s">
        <v>2109</v>
      </c>
      <c r="D169" s="232" t="s">
        <v>904</v>
      </c>
      <c r="E169" s="4" t="s">
        <v>903</v>
      </c>
      <c r="F169" s="240">
        <v>0</v>
      </c>
      <c r="G169" s="240">
        <v>0</v>
      </c>
      <c r="H169" s="240">
        <v>0</v>
      </c>
      <c r="I169" s="240">
        <v>0</v>
      </c>
      <c r="J169" s="240">
        <v>-3.77651</v>
      </c>
      <c r="K169" s="240">
        <v>0</v>
      </c>
      <c r="L169" s="233">
        <v>0</v>
      </c>
      <c r="M169" s="233">
        <v>0</v>
      </c>
      <c r="N169" s="233">
        <v>0</v>
      </c>
      <c r="O169" s="233">
        <v>0</v>
      </c>
      <c r="P169" s="233">
        <v>0</v>
      </c>
      <c r="Q169" s="233">
        <v>0</v>
      </c>
      <c r="R169" s="20">
        <v>0</v>
      </c>
      <c r="S169" s="20">
        <v>0</v>
      </c>
      <c r="T169" s="20">
        <v>0</v>
      </c>
      <c r="U169" s="20">
        <v>0</v>
      </c>
      <c r="V169" s="20">
        <v>0</v>
      </c>
      <c r="W169" s="20">
        <v>0</v>
      </c>
    </row>
    <row r="170" spans="2:23" x14ac:dyDescent="0.35">
      <c r="B170" s="17" t="s">
        <v>875</v>
      </c>
      <c r="C170" s="448" t="s">
        <v>2109</v>
      </c>
      <c r="D170" s="232" t="s">
        <v>905</v>
      </c>
      <c r="E170" s="4" t="s">
        <v>903</v>
      </c>
      <c r="F170" s="240">
        <v>0</v>
      </c>
      <c r="G170" s="240">
        <v>0</v>
      </c>
      <c r="H170" s="240">
        <v>0</v>
      </c>
      <c r="I170" s="240">
        <v>0</v>
      </c>
      <c r="J170" s="240">
        <v>9081.3204900000001</v>
      </c>
      <c r="K170" s="240">
        <v>5716</v>
      </c>
      <c r="L170" s="233">
        <v>0</v>
      </c>
      <c r="M170" s="233">
        <v>0</v>
      </c>
      <c r="N170" s="233">
        <v>0</v>
      </c>
      <c r="O170" s="233">
        <v>0</v>
      </c>
      <c r="P170" s="233">
        <v>0</v>
      </c>
      <c r="Q170" s="233">
        <v>0</v>
      </c>
      <c r="R170" s="20">
        <v>0</v>
      </c>
      <c r="S170" s="20">
        <v>0</v>
      </c>
      <c r="T170" s="20">
        <v>0</v>
      </c>
      <c r="U170" s="20">
        <v>0</v>
      </c>
      <c r="V170" s="20">
        <v>0</v>
      </c>
      <c r="W170" s="20">
        <v>0</v>
      </c>
    </row>
    <row r="171" spans="2:23" x14ac:dyDescent="0.35">
      <c r="B171" s="17" t="s">
        <v>875</v>
      </c>
      <c r="C171" s="447" t="s">
        <v>2192</v>
      </c>
      <c r="D171" s="232" t="s">
        <v>906</v>
      </c>
      <c r="E171" s="4" t="s">
        <v>907</v>
      </c>
      <c r="F171" s="240">
        <v>0</v>
      </c>
      <c r="G171" s="240">
        <v>0</v>
      </c>
      <c r="H171" s="240">
        <v>0</v>
      </c>
      <c r="I171" s="240">
        <v>0</v>
      </c>
      <c r="J171" s="240">
        <v>0.65507000000000004</v>
      </c>
      <c r="K171" s="240">
        <v>0</v>
      </c>
      <c r="L171" s="233">
        <v>0</v>
      </c>
      <c r="M171" s="233">
        <v>0</v>
      </c>
      <c r="N171" s="233">
        <v>0</v>
      </c>
      <c r="O171" s="233">
        <v>0</v>
      </c>
      <c r="P171" s="233">
        <v>0</v>
      </c>
      <c r="Q171" s="233">
        <v>0</v>
      </c>
      <c r="R171" s="20">
        <v>0</v>
      </c>
      <c r="S171" s="20">
        <v>0</v>
      </c>
      <c r="T171" s="20">
        <v>0</v>
      </c>
      <c r="U171" s="20">
        <v>0</v>
      </c>
      <c r="V171" s="20">
        <v>0</v>
      </c>
      <c r="W171" s="20">
        <v>0</v>
      </c>
    </row>
    <row r="172" spans="2:23" x14ac:dyDescent="0.35">
      <c r="B172" s="17" t="s">
        <v>875</v>
      </c>
      <c r="C172" s="451" t="s">
        <v>2111</v>
      </c>
      <c r="D172" s="232" t="s">
        <v>908</v>
      </c>
      <c r="E172" s="4" t="s">
        <v>909</v>
      </c>
      <c r="F172" s="240">
        <v>0</v>
      </c>
      <c r="G172" s="240">
        <v>0</v>
      </c>
      <c r="H172" s="240">
        <v>0</v>
      </c>
      <c r="I172" s="240">
        <v>0</v>
      </c>
      <c r="J172" s="240">
        <v>12.925000000000001</v>
      </c>
      <c r="K172" s="240">
        <v>0</v>
      </c>
      <c r="L172" s="233">
        <v>0</v>
      </c>
      <c r="M172" s="233">
        <v>0</v>
      </c>
      <c r="N172" s="233">
        <v>0</v>
      </c>
      <c r="O172" s="233">
        <v>0</v>
      </c>
      <c r="P172" s="233">
        <v>0</v>
      </c>
      <c r="Q172" s="233">
        <v>0</v>
      </c>
      <c r="R172" s="20">
        <v>0</v>
      </c>
      <c r="S172" s="20">
        <v>0</v>
      </c>
      <c r="T172" s="20">
        <v>0</v>
      </c>
      <c r="U172" s="20">
        <v>0</v>
      </c>
      <c r="V172" s="20">
        <v>0</v>
      </c>
      <c r="W172" s="20">
        <v>0</v>
      </c>
    </row>
    <row r="173" spans="2:23" x14ac:dyDescent="0.35">
      <c r="B173" s="17" t="s">
        <v>875</v>
      </c>
      <c r="C173" s="447" t="s">
        <v>2193</v>
      </c>
      <c r="D173" s="232" t="s">
        <v>910</v>
      </c>
      <c r="E173" s="4" t="s">
        <v>911</v>
      </c>
      <c r="F173" s="240">
        <v>0</v>
      </c>
      <c r="G173" s="240">
        <v>0</v>
      </c>
      <c r="H173" s="240">
        <v>0</v>
      </c>
      <c r="I173" s="240">
        <v>0</v>
      </c>
      <c r="J173" s="240">
        <v>-12.864549999999999</v>
      </c>
      <c r="K173" s="240">
        <v>0</v>
      </c>
      <c r="L173" s="233">
        <v>0</v>
      </c>
      <c r="M173" s="233">
        <v>0</v>
      </c>
      <c r="N173" s="233">
        <v>0</v>
      </c>
      <c r="O173" s="233">
        <v>0</v>
      </c>
      <c r="P173" s="233">
        <v>0</v>
      </c>
      <c r="Q173" s="233">
        <v>0</v>
      </c>
      <c r="R173" s="20">
        <v>0</v>
      </c>
      <c r="S173" s="20">
        <v>0</v>
      </c>
      <c r="T173" s="20">
        <v>0</v>
      </c>
      <c r="U173" s="20">
        <v>0</v>
      </c>
      <c r="V173" s="20">
        <v>0</v>
      </c>
      <c r="W173" s="20">
        <v>0</v>
      </c>
    </row>
    <row r="174" spans="2:23" x14ac:dyDescent="0.35">
      <c r="B174" s="17" t="s">
        <v>875</v>
      </c>
      <c r="C174" s="447" t="s">
        <v>2187</v>
      </c>
      <c r="D174" s="232" t="s">
        <v>914</v>
      </c>
      <c r="E174" s="4" t="s">
        <v>915</v>
      </c>
      <c r="F174" s="240">
        <v>0</v>
      </c>
      <c r="G174" s="240">
        <v>0</v>
      </c>
      <c r="H174" s="240">
        <v>0</v>
      </c>
      <c r="I174" s="240">
        <v>0</v>
      </c>
      <c r="J174" s="240">
        <v>15.640120000000001</v>
      </c>
      <c r="K174" s="240">
        <v>54</v>
      </c>
      <c r="L174" s="233">
        <v>0</v>
      </c>
      <c r="M174" s="233">
        <v>0</v>
      </c>
      <c r="N174" s="233">
        <v>0</v>
      </c>
      <c r="O174" s="233">
        <v>0</v>
      </c>
      <c r="P174" s="233">
        <v>0</v>
      </c>
      <c r="Q174" s="233">
        <v>0</v>
      </c>
      <c r="R174" s="20">
        <v>0</v>
      </c>
      <c r="S174" s="20">
        <v>0</v>
      </c>
      <c r="T174" s="20">
        <v>0</v>
      </c>
      <c r="U174" s="20">
        <v>0</v>
      </c>
      <c r="V174" s="20">
        <v>0</v>
      </c>
      <c r="W174" s="20">
        <v>0</v>
      </c>
    </row>
    <row r="175" spans="2:23" x14ac:dyDescent="0.35">
      <c r="B175" s="17" t="s">
        <v>875</v>
      </c>
      <c r="C175" s="451" t="s">
        <v>2109</v>
      </c>
      <c r="D175" s="232" t="s">
        <v>916</v>
      </c>
      <c r="E175" s="4" t="s">
        <v>917</v>
      </c>
      <c r="F175" s="240">
        <v>0</v>
      </c>
      <c r="G175" s="240">
        <v>0</v>
      </c>
      <c r="H175" s="240">
        <v>0</v>
      </c>
      <c r="I175" s="240">
        <v>0</v>
      </c>
      <c r="J175" s="240">
        <v>29.445070000000001</v>
      </c>
      <c r="K175" s="240">
        <v>450</v>
      </c>
      <c r="L175" s="233">
        <v>0</v>
      </c>
      <c r="M175" s="233">
        <v>0</v>
      </c>
      <c r="N175" s="233">
        <v>0</v>
      </c>
      <c r="O175" s="233">
        <v>0</v>
      </c>
      <c r="P175" s="233">
        <v>0</v>
      </c>
      <c r="Q175" s="233">
        <v>0</v>
      </c>
      <c r="R175" s="20">
        <v>0</v>
      </c>
      <c r="S175" s="20">
        <v>0</v>
      </c>
      <c r="T175" s="20">
        <v>0</v>
      </c>
      <c r="U175" s="20">
        <v>0</v>
      </c>
      <c r="V175" s="20">
        <v>0</v>
      </c>
      <c r="W175" s="20">
        <v>0</v>
      </c>
    </row>
    <row r="176" spans="2:23" x14ac:dyDescent="0.35">
      <c r="B176" s="432" t="s">
        <v>875</v>
      </c>
      <c r="C176" s="440" t="s">
        <v>2117</v>
      </c>
      <c r="D176" s="433" t="s">
        <v>918</v>
      </c>
      <c r="E176" s="434" t="s">
        <v>919</v>
      </c>
      <c r="F176" s="240">
        <v>0</v>
      </c>
      <c r="G176" s="240">
        <v>0</v>
      </c>
      <c r="H176" s="240">
        <v>0</v>
      </c>
      <c r="I176" s="240">
        <v>0</v>
      </c>
      <c r="J176" s="240">
        <v>1122.3643100000002</v>
      </c>
      <c r="K176" s="240">
        <v>500</v>
      </c>
      <c r="L176" s="233">
        <v>0</v>
      </c>
      <c r="M176" s="233">
        <v>0</v>
      </c>
      <c r="N176" s="233">
        <v>0</v>
      </c>
      <c r="O176" s="233">
        <v>0</v>
      </c>
      <c r="P176" s="233">
        <v>0</v>
      </c>
      <c r="Q176" s="233">
        <v>0</v>
      </c>
      <c r="R176" s="20">
        <v>0</v>
      </c>
      <c r="S176" s="20">
        <v>0</v>
      </c>
      <c r="T176" s="20">
        <v>0</v>
      </c>
      <c r="U176" s="20">
        <v>0</v>
      </c>
      <c r="V176" s="20">
        <v>0</v>
      </c>
      <c r="W176" s="20">
        <v>0</v>
      </c>
    </row>
    <row r="177" spans="2:23" x14ac:dyDescent="0.35">
      <c r="B177" s="17" t="s">
        <v>875</v>
      </c>
      <c r="C177" s="448" t="s">
        <v>2115</v>
      </c>
      <c r="D177" s="232" t="s">
        <v>920</v>
      </c>
      <c r="E177" s="4" t="s">
        <v>921</v>
      </c>
      <c r="F177" s="240">
        <v>0</v>
      </c>
      <c r="G177" s="240">
        <v>0</v>
      </c>
      <c r="H177" s="240">
        <v>0</v>
      </c>
      <c r="I177" s="240">
        <v>0</v>
      </c>
      <c r="J177" s="240">
        <v>162.25754000000001</v>
      </c>
      <c r="K177" s="240">
        <v>0</v>
      </c>
      <c r="L177" s="233">
        <v>0</v>
      </c>
      <c r="M177" s="233">
        <v>0</v>
      </c>
      <c r="N177" s="233">
        <v>0</v>
      </c>
      <c r="O177" s="233">
        <v>0</v>
      </c>
      <c r="P177" s="233">
        <v>0</v>
      </c>
      <c r="Q177" s="233">
        <v>0</v>
      </c>
      <c r="R177" s="20">
        <v>0</v>
      </c>
      <c r="S177" s="20">
        <v>0</v>
      </c>
      <c r="T177" s="20">
        <v>0</v>
      </c>
      <c r="U177" s="20">
        <v>0</v>
      </c>
      <c r="V177" s="20">
        <v>0</v>
      </c>
      <c r="W177" s="20">
        <v>0</v>
      </c>
    </row>
    <row r="178" spans="2:23" x14ac:dyDescent="0.35">
      <c r="B178" s="17" t="s">
        <v>875</v>
      </c>
      <c r="C178" s="452" t="s">
        <v>2109</v>
      </c>
      <c r="D178" s="232" t="s">
        <v>926</v>
      </c>
      <c r="E178" s="4" t="s">
        <v>927</v>
      </c>
      <c r="F178" s="240">
        <v>0</v>
      </c>
      <c r="G178" s="240">
        <v>0</v>
      </c>
      <c r="H178" s="240">
        <v>0</v>
      </c>
      <c r="I178" s="240">
        <v>0</v>
      </c>
      <c r="J178" s="240">
        <v>3.5508699999999997</v>
      </c>
      <c r="K178" s="240">
        <v>0</v>
      </c>
      <c r="L178" s="233">
        <v>0</v>
      </c>
      <c r="M178" s="233">
        <v>0</v>
      </c>
      <c r="N178" s="233">
        <v>0</v>
      </c>
      <c r="O178" s="233">
        <v>0</v>
      </c>
      <c r="P178" s="233">
        <v>0</v>
      </c>
      <c r="Q178" s="233">
        <v>0</v>
      </c>
      <c r="R178" s="20">
        <v>0</v>
      </c>
      <c r="S178" s="20">
        <v>0</v>
      </c>
      <c r="T178" s="20">
        <v>0</v>
      </c>
      <c r="U178" s="20">
        <v>0</v>
      </c>
      <c r="V178" s="20">
        <v>0</v>
      </c>
      <c r="W178" s="20">
        <v>0</v>
      </c>
    </row>
    <row r="179" spans="2:23" x14ac:dyDescent="0.35">
      <c r="B179" s="17" t="s">
        <v>875</v>
      </c>
      <c r="C179" s="452" t="s">
        <v>2109</v>
      </c>
      <c r="D179" s="232" t="s">
        <v>928</v>
      </c>
      <c r="E179" s="4" t="s">
        <v>929</v>
      </c>
      <c r="F179" s="240">
        <v>0</v>
      </c>
      <c r="G179" s="240">
        <v>0</v>
      </c>
      <c r="H179" s="240">
        <v>0</v>
      </c>
      <c r="I179" s="240">
        <v>0</v>
      </c>
      <c r="J179" s="240">
        <v>-10.87561</v>
      </c>
      <c r="K179" s="240">
        <v>0</v>
      </c>
      <c r="L179" s="233">
        <v>0</v>
      </c>
      <c r="M179" s="233">
        <v>0</v>
      </c>
      <c r="N179" s="233">
        <v>0</v>
      </c>
      <c r="O179" s="233">
        <v>0</v>
      </c>
      <c r="P179" s="233">
        <v>0</v>
      </c>
      <c r="Q179" s="233">
        <v>0</v>
      </c>
      <c r="R179" s="20">
        <v>0</v>
      </c>
      <c r="S179" s="20">
        <v>0</v>
      </c>
      <c r="T179" s="20">
        <v>0</v>
      </c>
      <c r="U179" s="20">
        <v>0</v>
      </c>
      <c r="V179" s="20">
        <v>0</v>
      </c>
      <c r="W179" s="20">
        <v>0</v>
      </c>
    </row>
    <row r="180" spans="2:23" x14ac:dyDescent="0.35">
      <c r="B180" s="17" t="s">
        <v>875</v>
      </c>
      <c r="C180" s="447" t="s">
        <v>2188</v>
      </c>
      <c r="D180" s="232" t="s">
        <v>930</v>
      </c>
      <c r="E180" s="4" t="s">
        <v>931</v>
      </c>
      <c r="F180" s="240">
        <v>0</v>
      </c>
      <c r="G180" s="240">
        <v>0</v>
      </c>
      <c r="H180" s="240">
        <v>0</v>
      </c>
      <c r="I180" s="240">
        <v>0</v>
      </c>
      <c r="J180" s="240">
        <v>10.817159999999999</v>
      </c>
      <c r="K180" s="240">
        <v>948.2</v>
      </c>
      <c r="L180" s="233">
        <v>0</v>
      </c>
      <c r="M180" s="233">
        <v>0</v>
      </c>
      <c r="N180" s="233">
        <v>0</v>
      </c>
      <c r="O180" s="233">
        <v>0</v>
      </c>
      <c r="P180" s="233">
        <v>0</v>
      </c>
      <c r="Q180" s="233">
        <v>0</v>
      </c>
      <c r="R180" s="20">
        <v>0</v>
      </c>
      <c r="S180" s="20">
        <v>0</v>
      </c>
      <c r="T180" s="20">
        <v>0</v>
      </c>
      <c r="U180" s="20">
        <v>0</v>
      </c>
      <c r="V180" s="20">
        <v>0</v>
      </c>
      <c r="W180" s="20">
        <v>0</v>
      </c>
    </row>
    <row r="181" spans="2:23" x14ac:dyDescent="0.35">
      <c r="B181" s="17" t="s">
        <v>875</v>
      </c>
      <c r="C181" s="447" t="s">
        <v>2188</v>
      </c>
      <c r="D181" s="232" t="s">
        <v>932</v>
      </c>
      <c r="E181" s="4" t="s">
        <v>933</v>
      </c>
      <c r="F181" s="240">
        <v>0</v>
      </c>
      <c r="G181" s="240">
        <v>0</v>
      </c>
      <c r="H181" s="240">
        <v>0</v>
      </c>
      <c r="I181" s="240">
        <v>0</v>
      </c>
      <c r="J181" s="240">
        <v>31.55959</v>
      </c>
      <c r="K181" s="240">
        <v>0</v>
      </c>
      <c r="L181" s="233">
        <v>0</v>
      </c>
      <c r="M181" s="233">
        <v>0</v>
      </c>
      <c r="N181" s="233">
        <v>0</v>
      </c>
      <c r="O181" s="233">
        <v>0</v>
      </c>
      <c r="P181" s="233">
        <v>0</v>
      </c>
      <c r="Q181" s="233">
        <v>0</v>
      </c>
      <c r="R181" s="20">
        <v>0</v>
      </c>
      <c r="S181" s="20">
        <v>0</v>
      </c>
      <c r="T181" s="20">
        <v>0</v>
      </c>
      <c r="U181" s="20">
        <v>0</v>
      </c>
      <c r="V181" s="20">
        <v>0</v>
      </c>
      <c r="W181" s="20">
        <v>0</v>
      </c>
    </row>
    <row r="182" spans="2:23" x14ac:dyDescent="0.35">
      <c r="B182" s="17" t="s">
        <v>875</v>
      </c>
      <c r="C182" s="448" t="s">
        <v>2119</v>
      </c>
      <c r="D182" s="232" t="s">
        <v>934</v>
      </c>
      <c r="E182" s="4" t="s">
        <v>935</v>
      </c>
      <c r="F182" s="240">
        <v>0</v>
      </c>
      <c r="G182" s="240">
        <v>0</v>
      </c>
      <c r="H182" s="240">
        <v>0</v>
      </c>
      <c r="I182" s="240">
        <v>0</v>
      </c>
      <c r="J182" s="240">
        <v>544.84123</v>
      </c>
      <c r="K182" s="240">
        <v>1250</v>
      </c>
      <c r="L182" s="233">
        <v>0</v>
      </c>
      <c r="M182" s="233">
        <v>0</v>
      </c>
      <c r="N182" s="233">
        <v>0</v>
      </c>
      <c r="O182" s="233">
        <v>0</v>
      </c>
      <c r="P182" s="233">
        <v>0</v>
      </c>
      <c r="Q182" s="233">
        <v>0</v>
      </c>
      <c r="R182" s="20">
        <v>0</v>
      </c>
      <c r="S182" s="20">
        <v>0</v>
      </c>
      <c r="T182" s="20">
        <v>0</v>
      </c>
      <c r="U182" s="20">
        <v>0</v>
      </c>
      <c r="V182" s="20">
        <v>0</v>
      </c>
      <c r="W182" s="20">
        <v>0</v>
      </c>
    </row>
    <row r="183" spans="2:23" x14ac:dyDescent="0.35">
      <c r="B183" s="17" t="s">
        <v>875</v>
      </c>
      <c r="C183" s="451" t="s">
        <v>2118</v>
      </c>
      <c r="D183" s="232" t="s">
        <v>936</v>
      </c>
      <c r="E183" s="4" t="s">
        <v>937</v>
      </c>
      <c r="F183" s="240">
        <v>0</v>
      </c>
      <c r="G183" s="240">
        <v>0</v>
      </c>
      <c r="H183" s="240">
        <v>0</v>
      </c>
      <c r="I183" s="240">
        <v>0</v>
      </c>
      <c r="J183" s="240">
        <v>425.92278000000005</v>
      </c>
      <c r="K183" s="240">
        <v>500</v>
      </c>
      <c r="L183" s="233">
        <v>0</v>
      </c>
      <c r="M183" s="233">
        <v>0</v>
      </c>
      <c r="N183" s="233">
        <v>0</v>
      </c>
      <c r="O183" s="233">
        <v>0</v>
      </c>
      <c r="P183" s="233">
        <v>0</v>
      </c>
      <c r="Q183" s="233">
        <v>0</v>
      </c>
      <c r="R183" s="20">
        <v>0</v>
      </c>
      <c r="S183" s="20">
        <v>0</v>
      </c>
      <c r="T183" s="20">
        <v>0</v>
      </c>
      <c r="U183" s="20">
        <v>0</v>
      </c>
      <c r="V183" s="20">
        <v>0</v>
      </c>
      <c r="W183" s="20">
        <v>0</v>
      </c>
    </row>
    <row r="184" spans="2:23" x14ac:dyDescent="0.35">
      <c r="B184" s="17" t="s">
        <v>875</v>
      </c>
      <c r="C184" s="451" t="s">
        <v>2109</v>
      </c>
      <c r="D184" s="232" t="s">
        <v>938</v>
      </c>
      <c r="E184" s="4" t="s">
        <v>939</v>
      </c>
      <c r="F184" s="240">
        <v>0</v>
      </c>
      <c r="G184" s="240">
        <v>0</v>
      </c>
      <c r="H184" s="240">
        <v>0</v>
      </c>
      <c r="I184" s="240">
        <v>0</v>
      </c>
      <c r="J184" s="240">
        <v>19.80808</v>
      </c>
      <c r="K184" s="240">
        <v>0</v>
      </c>
      <c r="L184" s="233">
        <v>0</v>
      </c>
      <c r="M184" s="233">
        <v>0</v>
      </c>
      <c r="N184" s="233">
        <v>0</v>
      </c>
      <c r="O184" s="233">
        <v>0</v>
      </c>
      <c r="P184" s="233">
        <v>0</v>
      </c>
      <c r="Q184" s="233">
        <v>0</v>
      </c>
      <c r="R184" s="20">
        <v>0</v>
      </c>
      <c r="S184" s="20">
        <v>0</v>
      </c>
      <c r="T184" s="20">
        <v>0</v>
      </c>
      <c r="U184" s="20">
        <v>0</v>
      </c>
      <c r="V184" s="20">
        <v>0</v>
      </c>
      <c r="W184" s="20">
        <v>0</v>
      </c>
    </row>
    <row r="185" spans="2:23" x14ac:dyDescent="0.35">
      <c r="B185" s="17" t="s">
        <v>875</v>
      </c>
      <c r="C185" s="447" t="s">
        <v>2111</v>
      </c>
      <c r="D185" s="232" t="s">
        <v>940</v>
      </c>
      <c r="E185" s="4" t="s">
        <v>941</v>
      </c>
      <c r="F185" s="240">
        <v>0</v>
      </c>
      <c r="G185" s="240">
        <v>0</v>
      </c>
      <c r="H185" s="240">
        <v>0</v>
      </c>
      <c r="I185" s="240">
        <v>0</v>
      </c>
      <c r="J185" s="240">
        <v>3.05382</v>
      </c>
      <c r="K185" s="240">
        <v>0</v>
      </c>
      <c r="L185" s="233">
        <v>0</v>
      </c>
      <c r="M185" s="233">
        <v>0</v>
      </c>
      <c r="N185" s="233">
        <v>0</v>
      </c>
      <c r="O185" s="233">
        <v>0</v>
      </c>
      <c r="P185" s="233">
        <v>0</v>
      </c>
      <c r="Q185" s="233">
        <v>0</v>
      </c>
      <c r="R185" s="20">
        <v>0</v>
      </c>
      <c r="S185" s="20">
        <v>0</v>
      </c>
      <c r="T185" s="20">
        <v>0</v>
      </c>
      <c r="U185" s="20">
        <v>0</v>
      </c>
      <c r="V185" s="20">
        <v>0</v>
      </c>
      <c r="W185" s="20">
        <v>0</v>
      </c>
    </row>
    <row r="186" spans="2:23" x14ac:dyDescent="0.35">
      <c r="B186" s="17" t="s">
        <v>875</v>
      </c>
      <c r="C186" s="451" t="s">
        <v>2122</v>
      </c>
      <c r="D186" s="232" t="s">
        <v>978</v>
      </c>
      <c r="E186" s="4" t="s">
        <v>979</v>
      </c>
      <c r="F186" s="240">
        <v>0</v>
      </c>
      <c r="G186" s="240">
        <v>0</v>
      </c>
      <c r="H186" s="240">
        <v>0</v>
      </c>
      <c r="I186" s="240">
        <v>0</v>
      </c>
      <c r="J186" s="240">
        <v>8.4079599999999992</v>
      </c>
      <c r="K186" s="240">
        <v>0</v>
      </c>
      <c r="L186" s="233">
        <v>0</v>
      </c>
      <c r="M186" s="233">
        <v>0</v>
      </c>
      <c r="N186" s="233">
        <v>0</v>
      </c>
      <c r="O186" s="233">
        <v>0</v>
      </c>
      <c r="P186" s="233">
        <v>0</v>
      </c>
      <c r="Q186" s="233">
        <v>0</v>
      </c>
      <c r="R186" s="20">
        <v>0</v>
      </c>
      <c r="S186" s="20">
        <v>0</v>
      </c>
      <c r="T186" s="20">
        <v>0</v>
      </c>
      <c r="U186" s="20">
        <v>0</v>
      </c>
      <c r="V186" s="20">
        <v>0</v>
      </c>
      <c r="W186" s="20">
        <v>0</v>
      </c>
    </row>
    <row r="187" spans="2:23" x14ac:dyDescent="0.35">
      <c r="B187" s="17" t="s">
        <v>875</v>
      </c>
      <c r="C187" s="447" t="s">
        <v>2189</v>
      </c>
      <c r="D187" s="232" t="s">
        <v>942</v>
      </c>
      <c r="E187" s="4" t="s">
        <v>943</v>
      </c>
      <c r="F187" s="240">
        <v>0</v>
      </c>
      <c r="G187" s="240">
        <v>0</v>
      </c>
      <c r="H187" s="240">
        <v>0</v>
      </c>
      <c r="I187" s="240">
        <v>0</v>
      </c>
      <c r="J187" s="240">
        <v>74.663309999999996</v>
      </c>
      <c r="K187" s="240">
        <v>0</v>
      </c>
      <c r="L187" s="233">
        <v>0</v>
      </c>
      <c r="M187" s="233">
        <v>0</v>
      </c>
      <c r="N187" s="233">
        <v>0</v>
      </c>
      <c r="O187" s="233">
        <v>0</v>
      </c>
      <c r="P187" s="233">
        <v>0</v>
      </c>
      <c r="Q187" s="233">
        <v>0</v>
      </c>
      <c r="R187" s="20">
        <v>0</v>
      </c>
      <c r="S187" s="20">
        <v>0</v>
      </c>
      <c r="T187" s="20">
        <v>0</v>
      </c>
      <c r="U187" s="20">
        <v>0</v>
      </c>
      <c r="V187" s="20">
        <v>0</v>
      </c>
      <c r="W187" s="20">
        <v>0</v>
      </c>
    </row>
    <row r="188" spans="2:23" x14ac:dyDescent="0.35">
      <c r="B188" s="17" t="s">
        <v>875</v>
      </c>
      <c r="C188" s="451" t="s">
        <v>2113</v>
      </c>
      <c r="D188" s="232" t="s">
        <v>944</v>
      </c>
      <c r="E188" s="4" t="s">
        <v>945</v>
      </c>
      <c r="F188" s="240">
        <v>0</v>
      </c>
      <c r="G188" s="240">
        <v>0</v>
      </c>
      <c r="H188" s="240">
        <v>0</v>
      </c>
      <c r="I188" s="240">
        <v>0</v>
      </c>
      <c r="J188" s="240">
        <v>349.73190999999997</v>
      </c>
      <c r="K188" s="240">
        <v>500</v>
      </c>
      <c r="L188" s="233">
        <v>0</v>
      </c>
      <c r="M188" s="233">
        <v>0</v>
      </c>
      <c r="N188" s="233">
        <v>0</v>
      </c>
      <c r="O188" s="233">
        <v>0</v>
      </c>
      <c r="P188" s="233">
        <v>0</v>
      </c>
      <c r="Q188" s="233">
        <v>0</v>
      </c>
      <c r="R188" s="20">
        <v>0</v>
      </c>
      <c r="S188" s="20">
        <v>0</v>
      </c>
      <c r="T188" s="20">
        <v>0</v>
      </c>
      <c r="U188" s="20">
        <v>0</v>
      </c>
      <c r="V188" s="20">
        <v>0</v>
      </c>
      <c r="W188" s="20">
        <v>0</v>
      </c>
    </row>
    <row r="189" spans="2:23" x14ac:dyDescent="0.35">
      <c r="B189" s="17" t="s">
        <v>875</v>
      </c>
      <c r="C189" s="452" t="s">
        <v>2109</v>
      </c>
      <c r="D189" s="232" t="s">
        <v>946</v>
      </c>
      <c r="E189" s="4" t="s">
        <v>947</v>
      </c>
      <c r="F189" s="240">
        <v>0</v>
      </c>
      <c r="G189" s="240">
        <v>0</v>
      </c>
      <c r="H189" s="240">
        <v>0</v>
      </c>
      <c r="I189" s="240">
        <v>0</v>
      </c>
      <c r="J189" s="240">
        <v>5.5620500000000002</v>
      </c>
      <c r="K189" s="240">
        <v>0</v>
      </c>
      <c r="L189" s="233">
        <v>0</v>
      </c>
      <c r="M189" s="233">
        <v>0</v>
      </c>
      <c r="N189" s="233">
        <v>0</v>
      </c>
      <c r="O189" s="233">
        <v>0</v>
      </c>
      <c r="P189" s="233">
        <v>0</v>
      </c>
      <c r="Q189" s="233">
        <v>0</v>
      </c>
      <c r="R189" s="20">
        <v>0</v>
      </c>
      <c r="S189" s="20">
        <v>0</v>
      </c>
      <c r="T189" s="20">
        <v>0</v>
      </c>
      <c r="U189" s="20">
        <v>0</v>
      </c>
      <c r="V189" s="20">
        <v>0</v>
      </c>
      <c r="W189" s="20">
        <v>0</v>
      </c>
    </row>
    <row r="190" spans="2:23" x14ac:dyDescent="0.35">
      <c r="B190" s="17" t="s">
        <v>875</v>
      </c>
      <c r="C190" s="447" t="s">
        <v>2190</v>
      </c>
      <c r="D190" s="232" t="s">
        <v>948</v>
      </c>
      <c r="E190" s="4" t="s">
        <v>949</v>
      </c>
      <c r="F190" s="240">
        <v>0</v>
      </c>
      <c r="G190" s="240">
        <v>0</v>
      </c>
      <c r="H190" s="240">
        <v>0</v>
      </c>
      <c r="I190" s="240">
        <v>0</v>
      </c>
      <c r="J190" s="240">
        <v>1456.21516</v>
      </c>
      <c r="K190" s="240">
        <v>0</v>
      </c>
      <c r="L190" s="233">
        <v>0</v>
      </c>
      <c r="M190" s="233">
        <v>0</v>
      </c>
      <c r="N190" s="233">
        <v>0</v>
      </c>
      <c r="O190" s="233">
        <v>0</v>
      </c>
      <c r="P190" s="233">
        <v>0</v>
      </c>
      <c r="Q190" s="233">
        <v>0</v>
      </c>
      <c r="R190" s="20">
        <v>0</v>
      </c>
      <c r="S190" s="20">
        <v>0</v>
      </c>
      <c r="T190" s="20">
        <v>0</v>
      </c>
      <c r="U190" s="20">
        <v>0</v>
      </c>
      <c r="V190" s="20">
        <v>0</v>
      </c>
      <c r="W190" s="20">
        <v>0</v>
      </c>
    </row>
    <row r="191" spans="2:23" x14ac:dyDescent="0.35">
      <c r="B191" s="17" t="s">
        <v>875</v>
      </c>
      <c r="C191" s="451" t="s">
        <v>2116</v>
      </c>
      <c r="D191" s="232" t="s">
        <v>950</v>
      </c>
      <c r="E191" s="4" t="s">
        <v>951</v>
      </c>
      <c r="F191" s="240">
        <v>0</v>
      </c>
      <c r="G191" s="240">
        <v>0</v>
      </c>
      <c r="H191" s="240">
        <v>0</v>
      </c>
      <c r="I191" s="240">
        <v>0</v>
      </c>
      <c r="J191" s="240">
        <v>12.141110000000001</v>
      </c>
      <c r="K191" s="240">
        <v>50</v>
      </c>
      <c r="L191" s="233">
        <v>0</v>
      </c>
      <c r="M191" s="233">
        <v>0</v>
      </c>
      <c r="N191" s="233">
        <v>0</v>
      </c>
      <c r="O191" s="233">
        <v>0</v>
      </c>
      <c r="P191" s="233">
        <v>0</v>
      </c>
      <c r="Q191" s="233">
        <v>0</v>
      </c>
      <c r="R191" s="20">
        <v>0</v>
      </c>
      <c r="S191" s="20">
        <v>0</v>
      </c>
      <c r="T191" s="20">
        <v>0</v>
      </c>
      <c r="U191" s="20">
        <v>0</v>
      </c>
      <c r="V191" s="20">
        <v>0</v>
      </c>
      <c r="W191" s="20">
        <v>0</v>
      </c>
    </row>
    <row r="192" spans="2:23" x14ac:dyDescent="0.35">
      <c r="B192" s="17" t="s">
        <v>875</v>
      </c>
      <c r="C192" s="448" t="s">
        <v>2110</v>
      </c>
      <c r="D192" s="232" t="s">
        <v>952</v>
      </c>
      <c r="E192" s="4" t="s">
        <v>953</v>
      </c>
      <c r="F192" s="240">
        <v>0</v>
      </c>
      <c r="G192" s="240">
        <v>0</v>
      </c>
      <c r="H192" s="240">
        <v>0</v>
      </c>
      <c r="I192" s="240">
        <v>0</v>
      </c>
      <c r="J192" s="240">
        <v>1.08003</v>
      </c>
      <c r="K192" s="240">
        <v>0</v>
      </c>
      <c r="L192" s="233">
        <v>0</v>
      </c>
      <c r="M192" s="233">
        <v>0</v>
      </c>
      <c r="N192" s="233">
        <v>0</v>
      </c>
      <c r="O192" s="233">
        <v>0</v>
      </c>
      <c r="P192" s="233">
        <v>0</v>
      </c>
      <c r="Q192" s="233">
        <v>0</v>
      </c>
      <c r="R192" s="20">
        <v>0</v>
      </c>
      <c r="S192" s="20">
        <v>0</v>
      </c>
      <c r="T192" s="20">
        <v>0</v>
      </c>
      <c r="U192" s="20">
        <v>0</v>
      </c>
      <c r="V192" s="20">
        <v>0</v>
      </c>
      <c r="W192" s="20">
        <v>0</v>
      </c>
    </row>
    <row r="193" spans="2:23" x14ac:dyDescent="0.35">
      <c r="B193" s="17" t="s">
        <v>875</v>
      </c>
      <c r="C193" s="448" t="s">
        <v>2110</v>
      </c>
      <c r="D193" s="232" t="s">
        <v>954</v>
      </c>
      <c r="E193" s="4" t="s">
        <v>953</v>
      </c>
      <c r="F193" s="240">
        <v>0</v>
      </c>
      <c r="G193" s="240">
        <v>0</v>
      </c>
      <c r="H193" s="240">
        <v>0</v>
      </c>
      <c r="I193" s="240">
        <v>0</v>
      </c>
      <c r="J193" s="240">
        <v>9.7812800000000006</v>
      </c>
      <c r="K193" s="240">
        <v>0</v>
      </c>
      <c r="L193" s="233">
        <v>0</v>
      </c>
      <c r="M193" s="233">
        <v>0</v>
      </c>
      <c r="N193" s="233">
        <v>0</v>
      </c>
      <c r="O193" s="233">
        <v>0</v>
      </c>
      <c r="P193" s="233">
        <v>0</v>
      </c>
      <c r="Q193" s="233">
        <v>0</v>
      </c>
      <c r="R193" s="20">
        <v>0</v>
      </c>
      <c r="S193" s="20">
        <v>0</v>
      </c>
      <c r="T193" s="20">
        <v>0</v>
      </c>
      <c r="U193" s="20">
        <v>0</v>
      </c>
      <c r="V193" s="20">
        <v>0</v>
      </c>
      <c r="W193" s="20">
        <v>0</v>
      </c>
    </row>
    <row r="194" spans="2:23" x14ac:dyDescent="0.35">
      <c r="B194" s="17" t="s">
        <v>875</v>
      </c>
      <c r="C194" s="448" t="s">
        <v>2110</v>
      </c>
      <c r="D194" s="232" t="s">
        <v>955</v>
      </c>
      <c r="E194" s="4" t="s">
        <v>953</v>
      </c>
      <c r="F194" s="240">
        <v>0</v>
      </c>
      <c r="G194" s="240">
        <v>0</v>
      </c>
      <c r="H194" s="240">
        <v>0</v>
      </c>
      <c r="I194" s="240">
        <v>0</v>
      </c>
      <c r="J194" s="240">
        <v>18.336099999999998</v>
      </c>
      <c r="K194" s="240">
        <v>250</v>
      </c>
      <c r="L194" s="233">
        <v>0</v>
      </c>
      <c r="M194" s="233">
        <v>0</v>
      </c>
      <c r="N194" s="233">
        <v>0</v>
      </c>
      <c r="O194" s="233">
        <v>0</v>
      </c>
      <c r="P194" s="233">
        <v>0</v>
      </c>
      <c r="Q194" s="233">
        <v>0</v>
      </c>
      <c r="R194" s="20">
        <v>0</v>
      </c>
      <c r="S194" s="20">
        <v>0</v>
      </c>
      <c r="T194" s="20">
        <v>0</v>
      </c>
      <c r="U194" s="20">
        <v>0</v>
      </c>
      <c r="V194" s="20">
        <v>0</v>
      </c>
      <c r="W194" s="20">
        <v>0</v>
      </c>
    </row>
    <row r="195" spans="2:23" x14ac:dyDescent="0.35">
      <c r="B195" s="17" t="s">
        <v>875</v>
      </c>
      <c r="C195" s="447" t="s">
        <v>2191</v>
      </c>
      <c r="D195" s="232" t="s">
        <v>956</v>
      </c>
      <c r="E195" s="4" t="s">
        <v>957</v>
      </c>
      <c r="F195" s="240">
        <v>0</v>
      </c>
      <c r="G195" s="240">
        <v>0</v>
      </c>
      <c r="H195" s="240">
        <v>0</v>
      </c>
      <c r="I195" s="240">
        <v>0</v>
      </c>
      <c r="J195" s="240">
        <v>7.3069100000000002</v>
      </c>
      <c r="K195" s="240">
        <v>0</v>
      </c>
      <c r="L195" s="233">
        <v>0</v>
      </c>
      <c r="M195" s="233">
        <v>0</v>
      </c>
      <c r="N195" s="233">
        <v>0</v>
      </c>
      <c r="O195" s="233">
        <v>0</v>
      </c>
      <c r="P195" s="233">
        <v>0</v>
      </c>
      <c r="Q195" s="233">
        <v>0</v>
      </c>
      <c r="R195" s="20">
        <v>0</v>
      </c>
      <c r="S195" s="20">
        <v>0</v>
      </c>
      <c r="T195" s="20">
        <v>0</v>
      </c>
      <c r="U195" s="20">
        <v>0</v>
      </c>
      <c r="V195" s="20">
        <v>0</v>
      </c>
      <c r="W195" s="20">
        <v>0</v>
      </c>
    </row>
    <row r="196" spans="2:23" x14ac:dyDescent="0.35">
      <c r="B196" s="17" t="s">
        <v>875</v>
      </c>
      <c r="C196" s="447" t="s">
        <v>2191</v>
      </c>
      <c r="D196" s="232" t="s">
        <v>958</v>
      </c>
      <c r="E196" s="4" t="s">
        <v>959</v>
      </c>
      <c r="F196" s="240">
        <v>0</v>
      </c>
      <c r="G196" s="240">
        <v>0</v>
      </c>
      <c r="H196" s="240">
        <v>0</v>
      </c>
      <c r="I196" s="240">
        <v>0</v>
      </c>
      <c r="J196" s="240">
        <v>71.740300000000005</v>
      </c>
      <c r="K196" s="240">
        <v>0</v>
      </c>
      <c r="L196" s="233">
        <v>0</v>
      </c>
      <c r="M196" s="233">
        <v>0</v>
      </c>
      <c r="N196" s="233">
        <v>0</v>
      </c>
      <c r="O196" s="233">
        <v>0</v>
      </c>
      <c r="P196" s="233">
        <v>0</v>
      </c>
      <c r="Q196" s="233">
        <v>0</v>
      </c>
      <c r="R196" s="20">
        <v>0</v>
      </c>
      <c r="S196" s="20">
        <v>0</v>
      </c>
      <c r="T196" s="20">
        <v>0</v>
      </c>
      <c r="U196" s="20">
        <v>0</v>
      </c>
      <c r="V196" s="20">
        <v>0</v>
      </c>
      <c r="W196" s="20">
        <v>0</v>
      </c>
    </row>
    <row r="197" spans="2:23" x14ac:dyDescent="0.35">
      <c r="B197" s="17" t="s">
        <v>875</v>
      </c>
      <c r="C197" s="447" t="s">
        <v>2125</v>
      </c>
      <c r="D197" s="232" t="s">
        <v>878</v>
      </c>
      <c r="E197" s="4" t="s">
        <v>879</v>
      </c>
      <c r="F197" s="240">
        <v>0</v>
      </c>
      <c r="G197" s="240">
        <v>0</v>
      </c>
      <c r="H197" s="240">
        <v>0</v>
      </c>
      <c r="I197" s="240">
        <v>0</v>
      </c>
      <c r="J197" s="240">
        <v>0</v>
      </c>
      <c r="K197" s="240">
        <v>0</v>
      </c>
      <c r="L197" s="233">
        <v>0</v>
      </c>
      <c r="M197" s="233">
        <v>0</v>
      </c>
      <c r="N197" s="233">
        <v>0</v>
      </c>
      <c r="O197" s="233">
        <v>0</v>
      </c>
      <c r="P197" s="233">
        <v>0</v>
      </c>
      <c r="Q197" s="233">
        <v>0</v>
      </c>
      <c r="R197" s="20">
        <v>0</v>
      </c>
      <c r="S197" s="20">
        <v>0</v>
      </c>
      <c r="T197" s="20">
        <v>0</v>
      </c>
      <c r="U197" s="20">
        <v>0</v>
      </c>
      <c r="V197" s="20">
        <v>0</v>
      </c>
      <c r="W197" s="20">
        <v>0</v>
      </c>
    </row>
    <row r="198" spans="2:23" x14ac:dyDescent="0.35">
      <c r="B198" s="17" t="s">
        <v>875</v>
      </c>
      <c r="C198" s="447" t="s">
        <v>2127</v>
      </c>
      <c r="D198" s="232" t="s">
        <v>962</v>
      </c>
      <c r="E198" s="4" t="s">
        <v>963</v>
      </c>
      <c r="F198" s="240">
        <v>0</v>
      </c>
      <c r="G198" s="240">
        <v>0</v>
      </c>
      <c r="H198" s="240">
        <v>0</v>
      </c>
      <c r="I198" s="240">
        <v>0</v>
      </c>
      <c r="J198" s="240">
        <v>0</v>
      </c>
      <c r="K198" s="240">
        <v>0</v>
      </c>
      <c r="L198" s="240">
        <v>214.15255999999999</v>
      </c>
      <c r="M198" s="240">
        <v>0</v>
      </c>
      <c r="N198" s="233">
        <v>0</v>
      </c>
      <c r="O198" s="233">
        <v>0</v>
      </c>
      <c r="P198" s="233">
        <v>0</v>
      </c>
      <c r="Q198" s="233">
        <v>0</v>
      </c>
      <c r="R198" s="20">
        <v>0</v>
      </c>
      <c r="S198" s="20">
        <v>0</v>
      </c>
      <c r="T198" s="20">
        <v>0</v>
      </c>
      <c r="U198" s="20">
        <v>0</v>
      </c>
      <c r="V198" s="20">
        <v>0</v>
      </c>
      <c r="W198" s="20">
        <v>0</v>
      </c>
    </row>
    <row r="199" spans="2:23" x14ac:dyDescent="0.35">
      <c r="B199" s="17" t="s">
        <v>875</v>
      </c>
      <c r="C199" s="447" t="s">
        <v>2127</v>
      </c>
      <c r="D199" s="232" t="s">
        <v>964</v>
      </c>
      <c r="E199" s="4" t="s">
        <v>965</v>
      </c>
      <c r="F199" s="240">
        <v>0</v>
      </c>
      <c r="G199" s="240">
        <v>0</v>
      </c>
      <c r="H199" s="240">
        <v>0</v>
      </c>
      <c r="I199" s="240">
        <v>0</v>
      </c>
      <c r="J199" s="240">
        <v>0</v>
      </c>
      <c r="K199" s="240">
        <v>0</v>
      </c>
      <c r="L199" s="240">
        <v>-0.30404000000000003</v>
      </c>
      <c r="M199" s="240">
        <v>0</v>
      </c>
      <c r="N199" s="233">
        <v>0</v>
      </c>
      <c r="O199" s="233">
        <v>0</v>
      </c>
      <c r="P199" s="233">
        <v>0</v>
      </c>
      <c r="Q199" s="233">
        <v>0</v>
      </c>
      <c r="R199" s="20">
        <v>0</v>
      </c>
      <c r="S199" s="20">
        <v>0</v>
      </c>
      <c r="T199" s="20">
        <v>0</v>
      </c>
      <c r="U199" s="20">
        <v>0</v>
      </c>
      <c r="V199" s="20">
        <v>0</v>
      </c>
      <c r="W199" s="20">
        <v>0</v>
      </c>
    </row>
    <row r="200" spans="2:23" x14ac:dyDescent="0.35">
      <c r="B200" s="17" t="s">
        <v>875</v>
      </c>
      <c r="C200" s="447" t="s">
        <v>2182</v>
      </c>
      <c r="D200" s="232" t="s">
        <v>882</v>
      </c>
      <c r="E200" s="4" t="s">
        <v>883</v>
      </c>
      <c r="F200" s="240">
        <v>0</v>
      </c>
      <c r="G200" s="240">
        <v>0</v>
      </c>
      <c r="H200" s="240">
        <v>0</v>
      </c>
      <c r="I200" s="240">
        <v>0</v>
      </c>
      <c r="J200" s="240">
        <v>0</v>
      </c>
      <c r="K200" s="240">
        <v>0</v>
      </c>
      <c r="L200" s="240">
        <v>171.85235999999998</v>
      </c>
      <c r="M200" s="240">
        <v>0</v>
      </c>
      <c r="N200" s="233">
        <v>0</v>
      </c>
      <c r="O200" s="233">
        <v>0</v>
      </c>
      <c r="P200" s="233">
        <v>0</v>
      </c>
      <c r="Q200" s="233">
        <v>0</v>
      </c>
      <c r="R200" s="20">
        <v>0</v>
      </c>
      <c r="S200" s="20">
        <v>0</v>
      </c>
      <c r="T200" s="20">
        <v>0</v>
      </c>
      <c r="U200" s="20">
        <v>0</v>
      </c>
      <c r="V200" s="20">
        <v>0</v>
      </c>
      <c r="W200" s="20">
        <v>0</v>
      </c>
    </row>
    <row r="201" spans="2:23" x14ac:dyDescent="0.35">
      <c r="B201" s="17" t="s">
        <v>875</v>
      </c>
      <c r="C201" s="447" t="s">
        <v>2183</v>
      </c>
      <c r="D201" s="232" t="s">
        <v>980</v>
      </c>
      <c r="E201" s="4" t="s">
        <v>981</v>
      </c>
      <c r="F201" s="240">
        <v>0</v>
      </c>
      <c r="G201" s="240">
        <v>0</v>
      </c>
      <c r="H201" s="240">
        <v>0</v>
      </c>
      <c r="I201" s="240">
        <v>0</v>
      </c>
      <c r="J201" s="240">
        <v>0</v>
      </c>
      <c r="K201" s="240">
        <v>0</v>
      </c>
      <c r="L201" s="240">
        <v>-1.825</v>
      </c>
      <c r="M201" s="240">
        <v>0</v>
      </c>
      <c r="N201" s="233">
        <v>0</v>
      </c>
      <c r="O201" s="233">
        <v>0</v>
      </c>
      <c r="P201" s="233">
        <v>0</v>
      </c>
      <c r="Q201" s="233">
        <v>0</v>
      </c>
      <c r="R201" s="20">
        <v>0</v>
      </c>
      <c r="S201" s="20">
        <v>0</v>
      </c>
      <c r="T201" s="20">
        <v>0</v>
      </c>
      <c r="U201" s="20">
        <v>0</v>
      </c>
      <c r="V201" s="20">
        <v>0</v>
      </c>
      <c r="W201" s="20">
        <v>0</v>
      </c>
    </row>
    <row r="202" spans="2:23" x14ac:dyDescent="0.35">
      <c r="B202" s="17" t="s">
        <v>875</v>
      </c>
      <c r="C202" s="447" t="s">
        <v>2184</v>
      </c>
      <c r="D202" s="232" t="s">
        <v>982</v>
      </c>
      <c r="E202" s="4" t="s">
        <v>983</v>
      </c>
      <c r="F202" s="240">
        <v>0</v>
      </c>
      <c r="G202" s="240">
        <v>0</v>
      </c>
      <c r="H202" s="240">
        <v>0</v>
      </c>
      <c r="I202" s="240">
        <v>0</v>
      </c>
      <c r="J202" s="240">
        <v>0</v>
      </c>
      <c r="K202" s="240">
        <v>0</v>
      </c>
      <c r="L202" s="240">
        <v>-1.825</v>
      </c>
      <c r="M202" s="240">
        <v>0</v>
      </c>
      <c r="N202" s="233">
        <v>0</v>
      </c>
      <c r="O202" s="233">
        <v>0</v>
      </c>
      <c r="P202" s="233">
        <v>0</v>
      </c>
      <c r="Q202" s="233">
        <v>0</v>
      </c>
      <c r="R202" s="20">
        <v>0</v>
      </c>
      <c r="S202" s="20">
        <v>0</v>
      </c>
      <c r="T202" s="20">
        <v>0</v>
      </c>
      <c r="U202" s="20">
        <v>0</v>
      </c>
      <c r="V202" s="20">
        <v>0</v>
      </c>
      <c r="W202" s="20">
        <v>0</v>
      </c>
    </row>
    <row r="203" spans="2:23" x14ac:dyDescent="0.35">
      <c r="B203" s="17" t="s">
        <v>875</v>
      </c>
      <c r="C203" s="447" t="s">
        <v>2110</v>
      </c>
      <c r="D203" s="232" t="s">
        <v>890</v>
      </c>
      <c r="E203" s="4" t="s">
        <v>891</v>
      </c>
      <c r="F203" s="240">
        <v>0</v>
      </c>
      <c r="G203" s="240">
        <v>0</v>
      </c>
      <c r="H203" s="240">
        <v>0</v>
      </c>
      <c r="I203" s="240">
        <v>0</v>
      </c>
      <c r="J203" s="240">
        <v>0</v>
      </c>
      <c r="K203" s="240">
        <v>0</v>
      </c>
      <c r="L203" s="240">
        <v>0</v>
      </c>
      <c r="M203" s="240">
        <v>0</v>
      </c>
      <c r="N203" s="233">
        <v>0</v>
      </c>
      <c r="O203" s="233">
        <v>0</v>
      </c>
      <c r="P203" s="233">
        <v>0</v>
      </c>
      <c r="Q203" s="233">
        <v>0</v>
      </c>
      <c r="R203" s="20">
        <v>0</v>
      </c>
      <c r="S203" s="20">
        <v>0</v>
      </c>
      <c r="T203" s="20">
        <v>0</v>
      </c>
      <c r="U203" s="20">
        <v>0</v>
      </c>
      <c r="V203" s="20">
        <v>0</v>
      </c>
      <c r="W203" s="20">
        <v>0</v>
      </c>
    </row>
    <row r="204" spans="2:23" x14ac:dyDescent="0.35">
      <c r="B204" s="17" t="s">
        <v>875</v>
      </c>
      <c r="C204" s="447" t="s">
        <v>2185</v>
      </c>
      <c r="D204" s="232" t="s">
        <v>892</v>
      </c>
      <c r="E204" s="4" t="s">
        <v>893</v>
      </c>
      <c r="F204" s="240">
        <v>0</v>
      </c>
      <c r="G204" s="240">
        <v>0</v>
      </c>
      <c r="H204" s="240">
        <v>0</v>
      </c>
      <c r="I204" s="240">
        <v>0</v>
      </c>
      <c r="J204" s="240">
        <v>0</v>
      </c>
      <c r="K204" s="240">
        <v>0</v>
      </c>
      <c r="L204" s="240">
        <v>-17.004729999999999</v>
      </c>
      <c r="M204" s="240">
        <v>0</v>
      </c>
      <c r="N204" s="233">
        <v>0</v>
      </c>
      <c r="O204" s="233">
        <v>0</v>
      </c>
      <c r="P204" s="233">
        <v>0</v>
      </c>
      <c r="Q204" s="233">
        <v>0</v>
      </c>
      <c r="R204" s="20">
        <v>0</v>
      </c>
      <c r="S204" s="20">
        <v>0</v>
      </c>
      <c r="T204" s="20">
        <v>0</v>
      </c>
      <c r="U204" s="20">
        <v>0</v>
      </c>
      <c r="V204" s="20">
        <v>0</v>
      </c>
      <c r="W204" s="20">
        <v>0</v>
      </c>
    </row>
    <row r="205" spans="2:23" x14ac:dyDescent="0.35">
      <c r="B205" s="17" t="s">
        <v>875</v>
      </c>
      <c r="C205" s="447" t="s">
        <v>2186</v>
      </c>
      <c r="D205" s="232" t="s">
        <v>898</v>
      </c>
      <c r="E205" s="4" t="s">
        <v>899</v>
      </c>
      <c r="F205" s="240">
        <v>0</v>
      </c>
      <c r="G205" s="240">
        <v>0</v>
      </c>
      <c r="H205" s="240">
        <v>0</v>
      </c>
      <c r="I205" s="240">
        <v>0</v>
      </c>
      <c r="J205" s="240">
        <v>0</v>
      </c>
      <c r="K205" s="240">
        <v>0</v>
      </c>
      <c r="L205" s="240">
        <v>-28.118119999999998</v>
      </c>
      <c r="M205" s="240">
        <v>206.07167000000001</v>
      </c>
      <c r="N205" s="233">
        <v>0</v>
      </c>
      <c r="O205" s="233">
        <v>0</v>
      </c>
      <c r="P205" s="233">
        <v>0</v>
      </c>
      <c r="Q205" s="233">
        <v>0</v>
      </c>
      <c r="R205" s="20">
        <v>0</v>
      </c>
      <c r="S205" s="20">
        <v>0</v>
      </c>
      <c r="T205" s="20">
        <v>0</v>
      </c>
      <c r="U205" s="20">
        <v>0</v>
      </c>
      <c r="V205" s="20">
        <v>0</v>
      </c>
      <c r="W205" s="20">
        <v>0</v>
      </c>
    </row>
    <row r="206" spans="2:23" x14ac:dyDescent="0.35">
      <c r="B206" s="17" t="s">
        <v>875</v>
      </c>
      <c r="C206" s="451" t="s">
        <v>2120</v>
      </c>
      <c r="D206" s="232" t="s">
        <v>976</v>
      </c>
      <c r="E206" s="4" t="s">
        <v>977</v>
      </c>
      <c r="F206" s="240">
        <v>0</v>
      </c>
      <c r="G206" s="240">
        <v>0</v>
      </c>
      <c r="H206" s="240">
        <v>0</v>
      </c>
      <c r="I206" s="240">
        <v>0</v>
      </c>
      <c r="J206" s="240">
        <v>0</v>
      </c>
      <c r="K206" s="240">
        <v>0</v>
      </c>
      <c r="L206" s="240">
        <v>68.909530000000004</v>
      </c>
      <c r="M206" s="240">
        <v>150.05199999999999</v>
      </c>
      <c r="N206" s="233">
        <v>0</v>
      </c>
      <c r="O206" s="233">
        <v>0</v>
      </c>
      <c r="P206" s="233">
        <v>0</v>
      </c>
      <c r="Q206" s="233">
        <v>0</v>
      </c>
      <c r="R206" s="20">
        <v>0</v>
      </c>
      <c r="S206" s="20">
        <v>0</v>
      </c>
      <c r="T206" s="20">
        <v>0</v>
      </c>
      <c r="U206" s="20">
        <v>0</v>
      </c>
      <c r="V206" s="20">
        <v>0</v>
      </c>
      <c r="W206" s="20">
        <v>0</v>
      </c>
    </row>
    <row r="207" spans="2:23" x14ac:dyDescent="0.35">
      <c r="B207" s="17" t="s">
        <v>875</v>
      </c>
      <c r="C207" s="448" t="s">
        <v>2109</v>
      </c>
      <c r="D207" s="232" t="s">
        <v>902</v>
      </c>
      <c r="E207" s="4" t="s">
        <v>903</v>
      </c>
      <c r="F207" s="240">
        <v>0</v>
      </c>
      <c r="G207" s="240">
        <v>0</v>
      </c>
      <c r="H207" s="240">
        <v>0</v>
      </c>
      <c r="I207" s="240">
        <v>0</v>
      </c>
      <c r="J207" s="240">
        <v>0</v>
      </c>
      <c r="K207" s="240">
        <v>0</v>
      </c>
      <c r="L207" s="240">
        <v>0.11745</v>
      </c>
      <c r="M207" s="240">
        <v>0</v>
      </c>
      <c r="N207" s="233">
        <v>0</v>
      </c>
      <c r="O207" s="233">
        <v>0</v>
      </c>
      <c r="P207" s="233">
        <v>0</v>
      </c>
      <c r="Q207" s="233">
        <v>0</v>
      </c>
      <c r="R207" s="20">
        <v>0</v>
      </c>
      <c r="S207" s="20">
        <v>0</v>
      </c>
      <c r="T207" s="20">
        <v>0</v>
      </c>
      <c r="U207" s="20">
        <v>0</v>
      </c>
      <c r="V207" s="20">
        <v>0</v>
      </c>
      <c r="W207" s="20">
        <v>0</v>
      </c>
    </row>
    <row r="208" spans="2:23" x14ac:dyDescent="0.35">
      <c r="B208" s="17" t="s">
        <v>875</v>
      </c>
      <c r="C208" s="448" t="s">
        <v>2109</v>
      </c>
      <c r="D208" s="232" t="s">
        <v>904</v>
      </c>
      <c r="E208" s="4" t="s">
        <v>903</v>
      </c>
      <c r="F208" s="240">
        <v>0</v>
      </c>
      <c r="G208" s="240">
        <v>0</v>
      </c>
      <c r="H208" s="240">
        <v>0</v>
      </c>
      <c r="I208" s="240">
        <v>0</v>
      </c>
      <c r="J208" s="240">
        <v>0</v>
      </c>
      <c r="K208" s="240">
        <v>0</v>
      </c>
      <c r="L208" s="240">
        <v>1.09443</v>
      </c>
      <c r="M208" s="240">
        <v>0</v>
      </c>
      <c r="N208" s="233">
        <v>0</v>
      </c>
      <c r="O208" s="233">
        <v>0</v>
      </c>
      <c r="P208" s="233">
        <v>0</v>
      </c>
      <c r="Q208" s="233">
        <v>0</v>
      </c>
      <c r="R208" s="20">
        <v>0</v>
      </c>
      <c r="S208" s="20">
        <v>0</v>
      </c>
      <c r="T208" s="20">
        <v>0</v>
      </c>
      <c r="U208" s="20">
        <v>0</v>
      </c>
      <c r="V208" s="20">
        <v>0</v>
      </c>
      <c r="W208" s="20">
        <v>0</v>
      </c>
    </row>
    <row r="209" spans="2:23" x14ac:dyDescent="0.35">
      <c r="B209" s="17" t="s">
        <v>875</v>
      </c>
      <c r="C209" s="448" t="s">
        <v>2109</v>
      </c>
      <c r="D209" s="232" t="s">
        <v>905</v>
      </c>
      <c r="E209" s="4" t="s">
        <v>903</v>
      </c>
      <c r="F209" s="240">
        <v>0</v>
      </c>
      <c r="G209" s="240">
        <v>0</v>
      </c>
      <c r="H209" s="240">
        <v>0</v>
      </c>
      <c r="I209" s="240">
        <v>0</v>
      </c>
      <c r="J209" s="240">
        <v>0</v>
      </c>
      <c r="K209" s="240">
        <v>0</v>
      </c>
      <c r="L209" s="240">
        <v>6740.18995</v>
      </c>
      <c r="M209" s="240">
        <v>4753.6531999999997</v>
      </c>
      <c r="N209" s="233">
        <v>0</v>
      </c>
      <c r="O209" s="233">
        <v>0</v>
      </c>
      <c r="P209" s="233">
        <v>0</v>
      </c>
      <c r="Q209" s="233">
        <v>0</v>
      </c>
      <c r="R209" s="20">
        <v>0</v>
      </c>
      <c r="S209" s="20">
        <v>0</v>
      </c>
      <c r="T209" s="20">
        <v>0</v>
      </c>
      <c r="U209" s="20">
        <v>0</v>
      </c>
      <c r="V209" s="20">
        <v>0</v>
      </c>
      <c r="W209" s="20">
        <v>0</v>
      </c>
    </row>
    <row r="210" spans="2:23" x14ac:dyDescent="0.35">
      <c r="B210" s="17" t="s">
        <v>875</v>
      </c>
      <c r="C210" s="447" t="s">
        <v>2187</v>
      </c>
      <c r="D210" s="232" t="s">
        <v>914</v>
      </c>
      <c r="E210" s="4" t="s">
        <v>915</v>
      </c>
      <c r="F210" s="240">
        <v>0</v>
      </c>
      <c r="G210" s="240">
        <v>0</v>
      </c>
      <c r="H210" s="240">
        <v>0</v>
      </c>
      <c r="I210" s="240">
        <v>0</v>
      </c>
      <c r="J210" s="240">
        <v>0</v>
      </c>
      <c r="K210" s="240">
        <v>0</v>
      </c>
      <c r="L210" s="240">
        <v>4.8192299999999992</v>
      </c>
      <c r="M210" s="240">
        <v>0</v>
      </c>
      <c r="N210" s="233">
        <v>0</v>
      </c>
      <c r="O210" s="233">
        <v>0</v>
      </c>
      <c r="P210" s="233">
        <v>0</v>
      </c>
      <c r="Q210" s="233">
        <v>0</v>
      </c>
      <c r="R210" s="20">
        <v>0</v>
      </c>
      <c r="S210" s="20">
        <v>0</v>
      </c>
      <c r="T210" s="20">
        <v>0</v>
      </c>
      <c r="U210" s="20">
        <v>0</v>
      </c>
      <c r="V210" s="20">
        <v>0</v>
      </c>
      <c r="W210" s="20">
        <v>0</v>
      </c>
    </row>
    <row r="211" spans="2:23" x14ac:dyDescent="0.35">
      <c r="B211" s="17" t="s">
        <v>875</v>
      </c>
      <c r="C211" s="451" t="s">
        <v>2109</v>
      </c>
      <c r="D211" s="232" t="s">
        <v>916</v>
      </c>
      <c r="E211" s="4" t="s">
        <v>917</v>
      </c>
      <c r="F211" s="240">
        <v>0</v>
      </c>
      <c r="G211" s="240">
        <v>0</v>
      </c>
      <c r="H211" s="240">
        <v>0</v>
      </c>
      <c r="I211" s="240">
        <v>0</v>
      </c>
      <c r="J211" s="240">
        <v>0</v>
      </c>
      <c r="K211" s="240">
        <v>0</v>
      </c>
      <c r="L211" s="240">
        <v>37.670019999999994</v>
      </c>
      <c r="M211" s="240">
        <v>0</v>
      </c>
      <c r="N211" s="233">
        <v>0</v>
      </c>
      <c r="O211" s="233">
        <v>0</v>
      </c>
      <c r="P211" s="233">
        <v>0</v>
      </c>
      <c r="Q211" s="233">
        <v>0</v>
      </c>
      <c r="R211" s="20">
        <v>0</v>
      </c>
      <c r="S211" s="20">
        <v>0</v>
      </c>
      <c r="T211" s="20">
        <v>0</v>
      </c>
      <c r="U211" s="20">
        <v>0</v>
      </c>
      <c r="V211" s="20">
        <v>0</v>
      </c>
      <c r="W211" s="20">
        <v>0</v>
      </c>
    </row>
    <row r="212" spans="2:23" x14ac:dyDescent="0.35">
      <c r="B212" s="432" t="s">
        <v>875</v>
      </c>
      <c r="C212" s="440" t="s">
        <v>2117</v>
      </c>
      <c r="D212" s="433" t="s">
        <v>918</v>
      </c>
      <c r="E212" s="434" t="s">
        <v>919</v>
      </c>
      <c r="F212" s="240">
        <v>0</v>
      </c>
      <c r="G212" s="240">
        <v>0</v>
      </c>
      <c r="H212" s="240">
        <v>0</v>
      </c>
      <c r="I212" s="240">
        <v>0</v>
      </c>
      <c r="J212" s="240">
        <v>0</v>
      </c>
      <c r="K212" s="240">
        <v>0</v>
      </c>
      <c r="L212" s="240">
        <v>7985.6528099999996</v>
      </c>
      <c r="M212" s="240">
        <v>7273.5295300000007</v>
      </c>
      <c r="N212" s="233">
        <v>0</v>
      </c>
      <c r="O212" s="233">
        <v>0</v>
      </c>
      <c r="P212" s="233">
        <v>0</v>
      </c>
      <c r="Q212" s="233">
        <v>0</v>
      </c>
      <c r="R212" s="20">
        <v>0</v>
      </c>
      <c r="S212" s="20">
        <v>0</v>
      </c>
      <c r="T212" s="20">
        <v>0</v>
      </c>
      <c r="U212" s="20">
        <v>0</v>
      </c>
      <c r="V212" s="20">
        <v>0</v>
      </c>
      <c r="W212" s="20">
        <v>0</v>
      </c>
    </row>
    <row r="213" spans="2:23" x14ac:dyDescent="0.35">
      <c r="B213" s="17" t="s">
        <v>875</v>
      </c>
      <c r="C213" s="448" t="s">
        <v>2115</v>
      </c>
      <c r="D213" s="232" t="s">
        <v>920</v>
      </c>
      <c r="E213" s="4" t="s">
        <v>921</v>
      </c>
      <c r="F213" s="240">
        <v>0</v>
      </c>
      <c r="G213" s="240">
        <v>0</v>
      </c>
      <c r="H213" s="240">
        <v>0</v>
      </c>
      <c r="I213" s="240">
        <v>0</v>
      </c>
      <c r="J213" s="240">
        <v>0</v>
      </c>
      <c r="K213" s="240">
        <v>0</v>
      </c>
      <c r="L213" s="240">
        <v>41.774209999999997</v>
      </c>
      <c r="M213" s="240">
        <v>900.31309999999996</v>
      </c>
      <c r="N213" s="233">
        <v>0</v>
      </c>
      <c r="O213" s="233">
        <v>0</v>
      </c>
      <c r="P213" s="233">
        <v>0</v>
      </c>
      <c r="Q213" s="233">
        <v>0</v>
      </c>
      <c r="R213" s="20">
        <v>0</v>
      </c>
      <c r="S213" s="20">
        <v>0</v>
      </c>
      <c r="T213" s="20">
        <v>0</v>
      </c>
      <c r="U213" s="20">
        <v>0</v>
      </c>
      <c r="V213" s="20">
        <v>0</v>
      </c>
      <c r="W213" s="20">
        <v>0</v>
      </c>
    </row>
    <row r="214" spans="2:23" x14ac:dyDescent="0.35">
      <c r="B214" s="17" t="s">
        <v>875</v>
      </c>
      <c r="C214" s="452" t="s">
        <v>2109</v>
      </c>
      <c r="D214" s="232" t="s">
        <v>926</v>
      </c>
      <c r="E214" s="4" t="s">
        <v>927</v>
      </c>
      <c r="F214" s="240">
        <v>0</v>
      </c>
      <c r="G214" s="240">
        <v>0</v>
      </c>
      <c r="H214" s="240">
        <v>0</v>
      </c>
      <c r="I214" s="240">
        <v>0</v>
      </c>
      <c r="J214" s="240">
        <v>0</v>
      </c>
      <c r="K214" s="240">
        <v>0</v>
      </c>
      <c r="L214" s="240">
        <v>-53.085269999999994</v>
      </c>
      <c r="M214" s="240">
        <v>0</v>
      </c>
      <c r="N214" s="233">
        <v>0</v>
      </c>
      <c r="O214" s="233">
        <v>0</v>
      </c>
      <c r="P214" s="233">
        <v>0</v>
      </c>
      <c r="Q214" s="233">
        <v>0</v>
      </c>
      <c r="R214" s="20">
        <v>0</v>
      </c>
      <c r="S214" s="20">
        <v>0</v>
      </c>
      <c r="T214" s="20">
        <v>0</v>
      </c>
      <c r="U214" s="20">
        <v>0</v>
      </c>
      <c r="V214" s="20">
        <v>0</v>
      </c>
      <c r="W214" s="20">
        <v>0</v>
      </c>
    </row>
    <row r="215" spans="2:23" x14ac:dyDescent="0.35">
      <c r="B215" s="17" t="s">
        <v>875</v>
      </c>
      <c r="C215" s="452" t="s">
        <v>2109</v>
      </c>
      <c r="D215" s="232" t="s">
        <v>928</v>
      </c>
      <c r="E215" s="4" t="s">
        <v>929</v>
      </c>
      <c r="F215" s="240">
        <v>0</v>
      </c>
      <c r="G215" s="240">
        <v>0</v>
      </c>
      <c r="H215" s="240">
        <v>0</v>
      </c>
      <c r="I215" s="240">
        <v>0</v>
      </c>
      <c r="J215" s="240">
        <v>0</v>
      </c>
      <c r="K215" s="240">
        <v>0</v>
      </c>
      <c r="L215" s="240">
        <v>-10.16264</v>
      </c>
      <c r="M215" s="240">
        <v>0</v>
      </c>
      <c r="N215" s="233">
        <v>0</v>
      </c>
      <c r="O215" s="233">
        <v>0</v>
      </c>
      <c r="P215" s="233">
        <v>0</v>
      </c>
      <c r="Q215" s="233">
        <v>0</v>
      </c>
      <c r="R215" s="20">
        <v>0</v>
      </c>
      <c r="S215" s="20">
        <v>0</v>
      </c>
      <c r="T215" s="20">
        <v>0</v>
      </c>
      <c r="U215" s="20">
        <v>0</v>
      </c>
      <c r="V215" s="20">
        <v>0</v>
      </c>
      <c r="W215" s="20">
        <v>0</v>
      </c>
    </row>
    <row r="216" spans="2:23" x14ac:dyDescent="0.35">
      <c r="B216" s="17" t="s">
        <v>875</v>
      </c>
      <c r="C216" s="447" t="s">
        <v>2188</v>
      </c>
      <c r="D216" s="232" t="s">
        <v>930</v>
      </c>
      <c r="E216" s="4" t="s">
        <v>931</v>
      </c>
      <c r="F216" s="240">
        <v>0</v>
      </c>
      <c r="G216" s="240">
        <v>0</v>
      </c>
      <c r="H216" s="240">
        <v>0</v>
      </c>
      <c r="I216" s="240">
        <v>0</v>
      </c>
      <c r="J216" s="240">
        <v>0</v>
      </c>
      <c r="K216" s="240">
        <v>0</v>
      </c>
      <c r="L216" s="240">
        <v>5.0955600000000008</v>
      </c>
      <c r="M216" s="240">
        <v>0</v>
      </c>
      <c r="N216" s="233">
        <v>0</v>
      </c>
      <c r="O216" s="233">
        <v>0</v>
      </c>
      <c r="P216" s="233">
        <v>0</v>
      </c>
      <c r="Q216" s="233">
        <v>0</v>
      </c>
      <c r="R216" s="20">
        <v>0</v>
      </c>
      <c r="S216" s="20">
        <v>0</v>
      </c>
      <c r="T216" s="20">
        <v>0</v>
      </c>
      <c r="U216" s="20">
        <v>0</v>
      </c>
      <c r="V216" s="20">
        <v>0</v>
      </c>
      <c r="W216" s="20">
        <v>0</v>
      </c>
    </row>
    <row r="217" spans="2:23" x14ac:dyDescent="0.35">
      <c r="B217" s="17" t="s">
        <v>875</v>
      </c>
      <c r="C217" s="448" t="s">
        <v>2119</v>
      </c>
      <c r="D217" s="232" t="s">
        <v>934</v>
      </c>
      <c r="E217" s="4" t="s">
        <v>935</v>
      </c>
      <c r="F217" s="240">
        <v>0</v>
      </c>
      <c r="G217" s="240">
        <v>0</v>
      </c>
      <c r="H217" s="240">
        <v>0</v>
      </c>
      <c r="I217" s="240">
        <v>0</v>
      </c>
      <c r="J217" s="240">
        <v>0</v>
      </c>
      <c r="K217" s="240">
        <v>0</v>
      </c>
      <c r="L217" s="240">
        <v>580.77852000000007</v>
      </c>
      <c r="M217" s="240">
        <v>500.17399</v>
      </c>
      <c r="N217" s="233">
        <v>0</v>
      </c>
      <c r="O217" s="233">
        <v>0</v>
      </c>
      <c r="P217" s="233">
        <v>0</v>
      </c>
      <c r="Q217" s="233">
        <v>0</v>
      </c>
      <c r="R217" s="20">
        <v>0</v>
      </c>
      <c r="S217" s="20">
        <v>0</v>
      </c>
      <c r="T217" s="20">
        <v>0</v>
      </c>
      <c r="U217" s="20">
        <v>0</v>
      </c>
      <c r="V217" s="20">
        <v>0</v>
      </c>
      <c r="W217" s="20">
        <v>0</v>
      </c>
    </row>
    <row r="218" spans="2:23" x14ac:dyDescent="0.35">
      <c r="B218" s="17" t="s">
        <v>875</v>
      </c>
      <c r="C218" s="451" t="s">
        <v>2118</v>
      </c>
      <c r="D218" s="232" t="s">
        <v>936</v>
      </c>
      <c r="E218" s="4" t="s">
        <v>937</v>
      </c>
      <c r="F218" s="240">
        <v>0</v>
      </c>
      <c r="G218" s="240">
        <v>0</v>
      </c>
      <c r="H218" s="240">
        <v>0</v>
      </c>
      <c r="I218" s="240">
        <v>0</v>
      </c>
      <c r="J218" s="240">
        <v>0</v>
      </c>
      <c r="K218" s="240">
        <v>0</v>
      </c>
      <c r="L218" s="240">
        <v>951.34296999999992</v>
      </c>
      <c r="M218" s="240">
        <v>2828.9838</v>
      </c>
      <c r="N218" s="233">
        <v>0</v>
      </c>
      <c r="O218" s="233">
        <v>0</v>
      </c>
      <c r="P218" s="233">
        <v>0</v>
      </c>
      <c r="Q218" s="233">
        <v>0</v>
      </c>
      <c r="R218" s="20">
        <v>0</v>
      </c>
      <c r="S218" s="20">
        <v>0</v>
      </c>
      <c r="T218" s="20">
        <v>0</v>
      </c>
      <c r="U218" s="20">
        <v>0</v>
      </c>
      <c r="V218" s="20">
        <v>0</v>
      </c>
      <c r="W218" s="20">
        <v>0</v>
      </c>
    </row>
    <row r="219" spans="2:23" x14ac:dyDescent="0.35">
      <c r="B219" s="17" t="s">
        <v>875</v>
      </c>
      <c r="C219" s="451" t="s">
        <v>2109</v>
      </c>
      <c r="D219" s="232" t="s">
        <v>938</v>
      </c>
      <c r="E219" s="4" t="s">
        <v>939</v>
      </c>
      <c r="F219" s="240">
        <v>0</v>
      </c>
      <c r="G219" s="240">
        <v>0</v>
      </c>
      <c r="H219" s="240">
        <v>0</v>
      </c>
      <c r="I219" s="240">
        <v>0</v>
      </c>
      <c r="J219" s="240">
        <v>0</v>
      </c>
      <c r="K219" s="240">
        <v>0</v>
      </c>
      <c r="L219" s="240">
        <v>6.6310000000000008E-2</v>
      </c>
      <c r="M219" s="240">
        <v>0</v>
      </c>
      <c r="N219" s="233">
        <v>0</v>
      </c>
      <c r="O219" s="233">
        <v>0</v>
      </c>
      <c r="P219" s="233">
        <v>0</v>
      </c>
      <c r="Q219" s="233">
        <v>0</v>
      </c>
      <c r="R219" s="20">
        <v>0</v>
      </c>
      <c r="S219" s="20">
        <v>0</v>
      </c>
      <c r="T219" s="20">
        <v>0</v>
      </c>
      <c r="U219" s="20">
        <v>0</v>
      </c>
      <c r="V219" s="20">
        <v>0</v>
      </c>
      <c r="W219" s="20">
        <v>0</v>
      </c>
    </row>
    <row r="220" spans="2:23" x14ac:dyDescent="0.35">
      <c r="B220" s="17" t="s">
        <v>875</v>
      </c>
      <c r="C220" s="451" t="s">
        <v>2122</v>
      </c>
      <c r="D220" s="232" t="s">
        <v>978</v>
      </c>
      <c r="E220" s="4" t="s">
        <v>979</v>
      </c>
      <c r="F220" s="240">
        <v>0</v>
      </c>
      <c r="G220" s="240">
        <v>0</v>
      </c>
      <c r="H220" s="240">
        <v>0</v>
      </c>
      <c r="I220" s="240">
        <v>0</v>
      </c>
      <c r="J220" s="240">
        <v>0</v>
      </c>
      <c r="K220" s="240">
        <v>0</v>
      </c>
      <c r="L220" s="240">
        <v>1.6810399999999999</v>
      </c>
      <c r="M220" s="240">
        <v>100.0348</v>
      </c>
      <c r="N220" s="233">
        <v>0</v>
      </c>
      <c r="O220" s="233">
        <v>0</v>
      </c>
      <c r="P220" s="233">
        <v>0</v>
      </c>
      <c r="Q220" s="233">
        <v>0</v>
      </c>
      <c r="R220" s="20">
        <v>0</v>
      </c>
      <c r="S220" s="20">
        <v>0</v>
      </c>
      <c r="T220" s="20">
        <v>0</v>
      </c>
      <c r="U220" s="20">
        <v>0</v>
      </c>
      <c r="V220" s="20">
        <v>0</v>
      </c>
      <c r="W220" s="20">
        <v>0</v>
      </c>
    </row>
    <row r="221" spans="2:23" x14ac:dyDescent="0.35">
      <c r="B221" s="17" t="s">
        <v>875</v>
      </c>
      <c r="C221" s="447" t="s">
        <v>2189</v>
      </c>
      <c r="D221" s="232" t="s">
        <v>942</v>
      </c>
      <c r="E221" s="4" t="s">
        <v>943</v>
      </c>
      <c r="F221" s="240">
        <v>0</v>
      </c>
      <c r="G221" s="240">
        <v>0</v>
      </c>
      <c r="H221" s="240">
        <v>0</v>
      </c>
      <c r="I221" s="240">
        <v>0</v>
      </c>
      <c r="J221" s="240">
        <v>0</v>
      </c>
      <c r="K221" s="240">
        <v>0</v>
      </c>
      <c r="L221" s="240">
        <v>3.1709499999999999</v>
      </c>
      <c r="M221" s="240">
        <v>0</v>
      </c>
      <c r="N221" s="233">
        <v>0</v>
      </c>
      <c r="O221" s="233">
        <v>0</v>
      </c>
      <c r="P221" s="233">
        <v>0</v>
      </c>
      <c r="Q221" s="233">
        <v>0</v>
      </c>
      <c r="R221" s="20">
        <v>0</v>
      </c>
      <c r="S221" s="20">
        <v>0</v>
      </c>
      <c r="T221" s="20">
        <v>0</v>
      </c>
      <c r="U221" s="20">
        <v>0</v>
      </c>
      <c r="V221" s="20">
        <v>0</v>
      </c>
      <c r="W221" s="20">
        <v>0</v>
      </c>
    </row>
    <row r="222" spans="2:23" x14ac:dyDescent="0.35">
      <c r="B222" s="17" t="s">
        <v>875</v>
      </c>
      <c r="C222" s="451" t="s">
        <v>2113</v>
      </c>
      <c r="D222" s="232" t="s">
        <v>944</v>
      </c>
      <c r="E222" s="4" t="s">
        <v>945</v>
      </c>
      <c r="F222" s="240">
        <v>0</v>
      </c>
      <c r="G222" s="240">
        <v>0</v>
      </c>
      <c r="H222" s="240">
        <v>0</v>
      </c>
      <c r="I222" s="240">
        <v>0</v>
      </c>
      <c r="J222" s="240">
        <v>0</v>
      </c>
      <c r="K222" s="240">
        <v>0</v>
      </c>
      <c r="L222" s="240">
        <v>365.00952000000001</v>
      </c>
      <c r="M222" s="240">
        <v>400.13909999999998</v>
      </c>
      <c r="N222" s="233">
        <v>0</v>
      </c>
      <c r="O222" s="233">
        <v>0</v>
      </c>
      <c r="P222" s="233">
        <v>0</v>
      </c>
      <c r="Q222" s="233">
        <v>0</v>
      </c>
      <c r="R222" s="20">
        <v>0</v>
      </c>
      <c r="S222" s="20">
        <v>0</v>
      </c>
      <c r="T222" s="20">
        <v>0</v>
      </c>
      <c r="U222" s="20">
        <v>0</v>
      </c>
      <c r="V222" s="20">
        <v>0</v>
      </c>
      <c r="W222" s="20">
        <v>0</v>
      </c>
    </row>
    <row r="223" spans="2:23" x14ac:dyDescent="0.35">
      <c r="B223" s="17" t="s">
        <v>875</v>
      </c>
      <c r="C223" s="452" t="s">
        <v>2109</v>
      </c>
      <c r="D223" s="232" t="s">
        <v>946</v>
      </c>
      <c r="E223" s="4" t="s">
        <v>947</v>
      </c>
      <c r="F223" s="240">
        <v>0</v>
      </c>
      <c r="G223" s="240">
        <v>0</v>
      </c>
      <c r="H223" s="240">
        <v>0</v>
      </c>
      <c r="I223" s="240">
        <v>0</v>
      </c>
      <c r="J223" s="240">
        <v>0</v>
      </c>
      <c r="K223" s="240">
        <v>0</v>
      </c>
      <c r="L223" s="240">
        <v>0.49819000000000002</v>
      </c>
      <c r="M223" s="240">
        <v>0</v>
      </c>
      <c r="N223" s="233">
        <v>0</v>
      </c>
      <c r="O223" s="233">
        <v>0</v>
      </c>
      <c r="P223" s="233">
        <v>0</v>
      </c>
      <c r="Q223" s="233">
        <v>0</v>
      </c>
      <c r="R223" s="20">
        <v>0</v>
      </c>
      <c r="S223" s="20">
        <v>0</v>
      </c>
      <c r="T223" s="20">
        <v>0</v>
      </c>
      <c r="U223" s="20">
        <v>0</v>
      </c>
      <c r="V223" s="20">
        <v>0</v>
      </c>
      <c r="W223" s="20">
        <v>0</v>
      </c>
    </row>
    <row r="224" spans="2:23" x14ac:dyDescent="0.35">
      <c r="B224" s="17" t="s">
        <v>875</v>
      </c>
      <c r="C224" s="447" t="s">
        <v>2190</v>
      </c>
      <c r="D224" s="232" t="s">
        <v>948</v>
      </c>
      <c r="E224" s="4" t="s">
        <v>949</v>
      </c>
      <c r="F224" s="240">
        <v>0</v>
      </c>
      <c r="G224" s="240">
        <v>0</v>
      </c>
      <c r="H224" s="240">
        <v>0</v>
      </c>
      <c r="I224" s="240">
        <v>0</v>
      </c>
      <c r="J224" s="240">
        <v>0</v>
      </c>
      <c r="K224" s="240">
        <v>0</v>
      </c>
      <c r="L224" s="240">
        <v>4.7985100000000003</v>
      </c>
      <c r="M224" s="240">
        <v>0</v>
      </c>
      <c r="N224" s="233">
        <v>0</v>
      </c>
      <c r="O224" s="233">
        <v>0</v>
      </c>
      <c r="P224" s="233">
        <v>0</v>
      </c>
      <c r="Q224" s="233">
        <v>0</v>
      </c>
      <c r="R224" s="20">
        <v>0</v>
      </c>
      <c r="S224" s="20">
        <v>0</v>
      </c>
      <c r="T224" s="20">
        <v>0</v>
      </c>
      <c r="U224" s="20">
        <v>0</v>
      </c>
      <c r="V224" s="20">
        <v>0</v>
      </c>
      <c r="W224" s="20">
        <v>0</v>
      </c>
    </row>
    <row r="225" spans="2:23" x14ac:dyDescent="0.35">
      <c r="B225" s="17" t="s">
        <v>875</v>
      </c>
      <c r="C225" s="451" t="s">
        <v>2116</v>
      </c>
      <c r="D225" s="232" t="s">
        <v>950</v>
      </c>
      <c r="E225" s="4" t="s">
        <v>951</v>
      </c>
      <c r="F225" s="240">
        <v>0</v>
      </c>
      <c r="G225" s="240">
        <v>0</v>
      </c>
      <c r="H225" s="240">
        <v>0</v>
      </c>
      <c r="I225" s="240">
        <v>0</v>
      </c>
      <c r="J225" s="240">
        <v>0</v>
      </c>
      <c r="K225" s="240">
        <v>0</v>
      </c>
      <c r="L225" s="240">
        <v>18.968730000000001</v>
      </c>
      <c r="M225" s="240">
        <v>0</v>
      </c>
      <c r="N225" s="233">
        <v>0</v>
      </c>
      <c r="O225" s="233">
        <v>0</v>
      </c>
      <c r="P225" s="233">
        <v>0</v>
      </c>
      <c r="Q225" s="233">
        <v>0</v>
      </c>
      <c r="R225" s="20">
        <v>0</v>
      </c>
      <c r="S225" s="20">
        <v>0</v>
      </c>
      <c r="T225" s="20">
        <v>0</v>
      </c>
      <c r="U225" s="20">
        <v>0</v>
      </c>
      <c r="V225" s="20">
        <v>0</v>
      </c>
      <c r="W225" s="20">
        <v>0</v>
      </c>
    </row>
    <row r="226" spans="2:23" x14ac:dyDescent="0.35">
      <c r="B226" s="17" t="s">
        <v>875</v>
      </c>
      <c r="C226" s="448" t="s">
        <v>2110</v>
      </c>
      <c r="D226" s="232" t="s">
        <v>954</v>
      </c>
      <c r="E226" s="4" t="s">
        <v>953</v>
      </c>
      <c r="F226" s="240">
        <v>0</v>
      </c>
      <c r="G226" s="240">
        <v>0</v>
      </c>
      <c r="H226" s="240">
        <v>0</v>
      </c>
      <c r="I226" s="240">
        <v>0</v>
      </c>
      <c r="J226" s="240">
        <v>0</v>
      </c>
      <c r="K226" s="240">
        <v>0</v>
      </c>
      <c r="L226" s="240">
        <v>0.39459</v>
      </c>
      <c r="M226" s="240">
        <v>0</v>
      </c>
      <c r="N226" s="233">
        <v>0</v>
      </c>
      <c r="O226" s="233">
        <v>0</v>
      </c>
      <c r="P226" s="233">
        <v>0</v>
      </c>
      <c r="Q226" s="233">
        <v>0</v>
      </c>
      <c r="R226" s="20">
        <v>0</v>
      </c>
      <c r="S226" s="20">
        <v>0</v>
      </c>
      <c r="T226" s="20">
        <v>0</v>
      </c>
      <c r="U226" s="20">
        <v>0</v>
      </c>
      <c r="V226" s="20">
        <v>0</v>
      </c>
      <c r="W226" s="20">
        <v>0</v>
      </c>
    </row>
    <row r="227" spans="2:23" x14ac:dyDescent="0.35">
      <c r="B227" s="17" t="s">
        <v>875</v>
      </c>
      <c r="C227" s="448" t="s">
        <v>2110</v>
      </c>
      <c r="D227" s="232" t="s">
        <v>955</v>
      </c>
      <c r="E227" s="4" t="s">
        <v>953</v>
      </c>
      <c r="F227" s="240">
        <v>0</v>
      </c>
      <c r="G227" s="240">
        <v>0</v>
      </c>
      <c r="H227" s="240">
        <v>0</v>
      </c>
      <c r="I227" s="240">
        <v>0</v>
      </c>
      <c r="J227" s="240">
        <v>0</v>
      </c>
      <c r="K227" s="240">
        <v>0</v>
      </c>
      <c r="L227" s="240">
        <v>100.70271000000001</v>
      </c>
      <c r="M227" s="240">
        <v>1468.51071</v>
      </c>
      <c r="N227" s="233">
        <v>0</v>
      </c>
      <c r="O227" s="233">
        <v>0</v>
      </c>
      <c r="P227" s="233">
        <v>0</v>
      </c>
      <c r="Q227" s="233">
        <v>0</v>
      </c>
      <c r="R227" s="20">
        <v>0</v>
      </c>
      <c r="S227" s="20">
        <v>0</v>
      </c>
      <c r="T227" s="20">
        <v>0</v>
      </c>
      <c r="U227" s="20">
        <v>0</v>
      </c>
      <c r="V227" s="20">
        <v>0</v>
      </c>
      <c r="W227" s="20">
        <v>0</v>
      </c>
    </row>
    <row r="228" spans="2:23" x14ac:dyDescent="0.35">
      <c r="B228" s="17" t="s">
        <v>875</v>
      </c>
      <c r="C228" s="447" t="s">
        <v>2191</v>
      </c>
      <c r="D228" s="232" t="s">
        <v>956</v>
      </c>
      <c r="E228" s="4" t="s">
        <v>957</v>
      </c>
      <c r="F228" s="240">
        <v>0</v>
      </c>
      <c r="G228" s="240">
        <v>0</v>
      </c>
      <c r="H228" s="240">
        <v>0</v>
      </c>
      <c r="I228" s="240">
        <v>0</v>
      </c>
      <c r="J228" s="240">
        <v>0</v>
      </c>
      <c r="K228" s="240">
        <v>0</v>
      </c>
      <c r="L228" s="240">
        <v>4.0517099999999999</v>
      </c>
      <c r="M228" s="240">
        <v>0</v>
      </c>
      <c r="N228" s="233">
        <v>0</v>
      </c>
      <c r="O228" s="233">
        <v>0</v>
      </c>
      <c r="P228" s="233">
        <v>0</v>
      </c>
      <c r="Q228" s="233">
        <v>0</v>
      </c>
      <c r="R228" s="20">
        <v>0</v>
      </c>
      <c r="S228" s="20">
        <v>0</v>
      </c>
      <c r="T228" s="20">
        <v>0</v>
      </c>
      <c r="U228" s="20">
        <v>0</v>
      </c>
      <c r="V228" s="20">
        <v>0</v>
      </c>
      <c r="W228" s="20">
        <v>0</v>
      </c>
    </row>
    <row r="229" spans="2:23" x14ac:dyDescent="0.35">
      <c r="B229" s="17" t="s">
        <v>875</v>
      </c>
      <c r="C229" s="447" t="s">
        <v>2191</v>
      </c>
      <c r="D229" s="232" t="s">
        <v>958</v>
      </c>
      <c r="E229" s="4" t="s">
        <v>959</v>
      </c>
      <c r="F229" s="240">
        <v>0</v>
      </c>
      <c r="G229" s="240">
        <v>0</v>
      </c>
      <c r="H229" s="240">
        <v>0</v>
      </c>
      <c r="I229" s="240">
        <v>0</v>
      </c>
      <c r="J229" s="240">
        <v>0</v>
      </c>
      <c r="K229" s="240">
        <v>0</v>
      </c>
      <c r="L229" s="240">
        <v>16.152629999999998</v>
      </c>
      <c r="M229" s="240">
        <v>0</v>
      </c>
      <c r="N229" s="233">
        <v>0</v>
      </c>
      <c r="O229" s="233">
        <v>0</v>
      </c>
      <c r="P229" s="233">
        <v>0</v>
      </c>
      <c r="Q229" s="233">
        <v>0</v>
      </c>
      <c r="R229" s="20">
        <v>0</v>
      </c>
      <c r="S229" s="20">
        <v>0</v>
      </c>
      <c r="T229" s="20">
        <v>0</v>
      </c>
      <c r="U229" s="20">
        <v>0</v>
      </c>
      <c r="V229" s="20">
        <v>0</v>
      </c>
      <c r="W229" s="20">
        <v>0</v>
      </c>
    </row>
    <row r="230" spans="2:23" x14ac:dyDescent="0.35">
      <c r="B230" s="17" t="s">
        <v>875</v>
      </c>
      <c r="C230" s="451" t="s">
        <v>2113</v>
      </c>
      <c r="D230" s="232" t="s">
        <v>876</v>
      </c>
      <c r="E230" s="4" t="s">
        <v>877</v>
      </c>
      <c r="F230" s="240">
        <v>0</v>
      </c>
      <c r="G230" s="240">
        <v>0</v>
      </c>
      <c r="H230" s="240">
        <v>0</v>
      </c>
      <c r="I230" s="240">
        <v>0</v>
      </c>
      <c r="J230" s="240">
        <v>0</v>
      </c>
      <c r="K230" s="240">
        <v>0</v>
      </c>
      <c r="L230" s="240">
        <v>0</v>
      </c>
      <c r="M230" s="240">
        <v>0</v>
      </c>
      <c r="N230" s="240">
        <v>1.04322</v>
      </c>
      <c r="O230" s="240">
        <v>0</v>
      </c>
      <c r="P230" s="233">
        <v>0</v>
      </c>
      <c r="Q230" s="233">
        <v>0</v>
      </c>
      <c r="R230" s="20">
        <v>0</v>
      </c>
      <c r="S230" s="20">
        <v>0</v>
      </c>
      <c r="T230" s="20">
        <v>0</v>
      </c>
      <c r="U230" s="20">
        <v>0</v>
      </c>
      <c r="V230" s="20">
        <v>0</v>
      </c>
      <c r="W230" s="20">
        <v>0</v>
      </c>
    </row>
    <row r="231" spans="2:23" x14ac:dyDescent="0.35">
      <c r="B231" s="17" t="s">
        <v>875</v>
      </c>
      <c r="C231" s="447" t="s">
        <v>2125</v>
      </c>
      <c r="D231" s="232" t="s">
        <v>878</v>
      </c>
      <c r="E231" s="4" t="s">
        <v>879</v>
      </c>
      <c r="F231" s="240">
        <v>0</v>
      </c>
      <c r="G231" s="240">
        <v>0</v>
      </c>
      <c r="H231" s="240">
        <v>0</v>
      </c>
      <c r="I231" s="240">
        <v>0</v>
      </c>
      <c r="J231" s="240">
        <v>0</v>
      </c>
      <c r="K231" s="240">
        <v>0</v>
      </c>
      <c r="L231" s="240">
        <v>0</v>
      </c>
      <c r="M231" s="240">
        <v>0</v>
      </c>
      <c r="N231" s="240">
        <v>0</v>
      </c>
      <c r="O231" s="240">
        <v>0</v>
      </c>
      <c r="P231" s="233">
        <v>0</v>
      </c>
      <c r="Q231" s="233">
        <v>0</v>
      </c>
      <c r="R231" s="20">
        <v>0</v>
      </c>
      <c r="S231" s="20">
        <v>0</v>
      </c>
      <c r="T231" s="20">
        <v>0</v>
      </c>
      <c r="U231" s="20">
        <v>0</v>
      </c>
      <c r="V231" s="20">
        <v>0</v>
      </c>
      <c r="W231" s="20">
        <v>0</v>
      </c>
    </row>
    <row r="232" spans="2:23" x14ac:dyDescent="0.35">
      <c r="B232" s="17" t="s">
        <v>875</v>
      </c>
      <c r="C232" s="447" t="s">
        <v>2127</v>
      </c>
      <c r="D232" s="232" t="s">
        <v>962</v>
      </c>
      <c r="E232" s="4" t="s">
        <v>963</v>
      </c>
      <c r="F232" s="240">
        <v>0</v>
      </c>
      <c r="G232" s="240">
        <v>0</v>
      </c>
      <c r="H232" s="240">
        <v>0</v>
      </c>
      <c r="I232" s="240">
        <v>0</v>
      </c>
      <c r="J232" s="240">
        <v>0</v>
      </c>
      <c r="K232" s="240">
        <v>0</v>
      </c>
      <c r="L232" s="240">
        <v>0</v>
      </c>
      <c r="M232" s="240">
        <v>0</v>
      </c>
      <c r="N232" s="240">
        <v>155.14627999999999</v>
      </c>
      <c r="O232" s="240">
        <v>0</v>
      </c>
      <c r="P232" s="233">
        <v>0</v>
      </c>
      <c r="Q232" s="233">
        <v>0</v>
      </c>
      <c r="R232" s="20">
        <v>0</v>
      </c>
      <c r="S232" s="20">
        <v>0</v>
      </c>
      <c r="T232" s="20">
        <v>0</v>
      </c>
      <c r="U232" s="20">
        <v>0</v>
      </c>
      <c r="V232" s="20">
        <v>0</v>
      </c>
      <c r="W232" s="20">
        <v>0</v>
      </c>
    </row>
    <row r="233" spans="2:23" x14ac:dyDescent="0.35">
      <c r="B233" s="17" t="s">
        <v>875</v>
      </c>
      <c r="C233" s="447" t="s">
        <v>2127</v>
      </c>
      <c r="D233" s="232" t="s">
        <v>964</v>
      </c>
      <c r="E233" s="4" t="s">
        <v>965</v>
      </c>
      <c r="F233" s="240">
        <v>0</v>
      </c>
      <c r="G233" s="240">
        <v>0</v>
      </c>
      <c r="H233" s="240">
        <v>0</v>
      </c>
      <c r="I233" s="240">
        <v>0</v>
      </c>
      <c r="J233" s="240">
        <v>0</v>
      </c>
      <c r="K233" s="240">
        <v>0</v>
      </c>
      <c r="L233" s="240">
        <v>0</v>
      </c>
      <c r="M233" s="240">
        <v>0</v>
      </c>
      <c r="N233" s="240">
        <v>7.7355400000000003</v>
      </c>
      <c r="O233" s="240">
        <v>0</v>
      </c>
      <c r="P233" s="233">
        <v>0</v>
      </c>
      <c r="Q233" s="233">
        <v>0</v>
      </c>
      <c r="R233" s="20">
        <v>0</v>
      </c>
      <c r="S233" s="20">
        <v>0</v>
      </c>
      <c r="T233" s="20">
        <v>0</v>
      </c>
      <c r="U233" s="20">
        <v>0</v>
      </c>
      <c r="V233" s="20">
        <v>0</v>
      </c>
      <c r="W233" s="20">
        <v>0</v>
      </c>
    </row>
    <row r="234" spans="2:23" x14ac:dyDescent="0.35">
      <c r="B234" s="17" t="s">
        <v>875</v>
      </c>
      <c r="C234" s="448" t="s">
        <v>2112</v>
      </c>
      <c r="D234" s="232" t="s">
        <v>984</v>
      </c>
      <c r="E234" s="4" t="s">
        <v>985</v>
      </c>
      <c r="F234" s="240">
        <v>0</v>
      </c>
      <c r="G234" s="240">
        <v>0</v>
      </c>
      <c r="H234" s="240">
        <v>0</v>
      </c>
      <c r="I234" s="240">
        <v>0</v>
      </c>
      <c r="J234" s="240">
        <v>0</v>
      </c>
      <c r="K234" s="240">
        <v>0</v>
      </c>
      <c r="L234" s="240">
        <v>0</v>
      </c>
      <c r="M234" s="240">
        <v>0</v>
      </c>
      <c r="N234" s="240">
        <v>0</v>
      </c>
      <c r="O234" s="240">
        <v>947.35199999999998</v>
      </c>
      <c r="P234" s="233">
        <v>0</v>
      </c>
      <c r="Q234" s="233">
        <v>0</v>
      </c>
      <c r="R234" s="20">
        <v>0</v>
      </c>
      <c r="S234" s="20">
        <v>0</v>
      </c>
      <c r="T234" s="20">
        <v>0</v>
      </c>
      <c r="U234" s="20">
        <v>0</v>
      </c>
      <c r="V234" s="20">
        <v>0</v>
      </c>
      <c r="W234" s="20">
        <v>0</v>
      </c>
    </row>
    <row r="235" spans="2:23" x14ac:dyDescent="0.35">
      <c r="B235" s="17" t="s">
        <v>875</v>
      </c>
      <c r="C235" s="448" t="s">
        <v>2111</v>
      </c>
      <c r="D235" s="232" t="s">
        <v>986</v>
      </c>
      <c r="E235" s="4" t="s">
        <v>987</v>
      </c>
      <c r="F235" s="240">
        <v>0</v>
      </c>
      <c r="G235" s="240">
        <v>0</v>
      </c>
      <c r="H235" s="240">
        <v>0</v>
      </c>
      <c r="I235" s="240">
        <v>0</v>
      </c>
      <c r="J235" s="240">
        <v>0</v>
      </c>
      <c r="K235" s="240">
        <v>0</v>
      </c>
      <c r="L235" s="240">
        <v>0</v>
      </c>
      <c r="M235" s="240">
        <v>0</v>
      </c>
      <c r="N235" s="240">
        <v>46.561900000000001</v>
      </c>
      <c r="O235" s="240">
        <v>0</v>
      </c>
      <c r="P235" s="233">
        <v>0</v>
      </c>
      <c r="Q235" s="233">
        <v>0</v>
      </c>
      <c r="R235" s="20">
        <v>0</v>
      </c>
      <c r="S235" s="20">
        <v>0</v>
      </c>
      <c r="T235" s="20">
        <v>0</v>
      </c>
      <c r="U235" s="20">
        <v>0</v>
      </c>
      <c r="V235" s="20">
        <v>0</v>
      </c>
      <c r="W235" s="20">
        <v>0</v>
      </c>
    </row>
    <row r="236" spans="2:23" x14ac:dyDescent="0.35">
      <c r="B236" s="17" t="s">
        <v>875</v>
      </c>
      <c r="C236" s="448" t="s">
        <v>2124</v>
      </c>
      <c r="D236" s="232" t="s">
        <v>988</v>
      </c>
      <c r="E236" s="4" t="s">
        <v>989</v>
      </c>
      <c r="F236" s="240">
        <v>0</v>
      </c>
      <c r="G236" s="240">
        <v>0</v>
      </c>
      <c r="H236" s="240">
        <v>0</v>
      </c>
      <c r="I236" s="240">
        <v>0</v>
      </c>
      <c r="J236" s="240">
        <v>0</v>
      </c>
      <c r="K236" s="240">
        <v>0</v>
      </c>
      <c r="L236" s="240">
        <v>0</v>
      </c>
      <c r="M236" s="240">
        <v>0</v>
      </c>
      <c r="N236" s="240">
        <v>2.3312300000000001</v>
      </c>
      <c r="O236" s="240">
        <v>50.854999999999997</v>
      </c>
      <c r="P236" s="233">
        <v>0</v>
      </c>
      <c r="Q236" s="233">
        <v>0</v>
      </c>
      <c r="R236" s="20">
        <v>0</v>
      </c>
      <c r="S236" s="20">
        <v>0</v>
      </c>
      <c r="T236" s="20">
        <v>0</v>
      </c>
      <c r="U236" s="20">
        <v>0</v>
      </c>
      <c r="V236" s="20">
        <v>0</v>
      </c>
      <c r="W236" s="20">
        <v>0</v>
      </c>
    </row>
    <row r="237" spans="2:23" x14ac:dyDescent="0.35">
      <c r="B237" s="17" t="s">
        <v>875</v>
      </c>
      <c r="C237" s="447" t="s">
        <v>2182</v>
      </c>
      <c r="D237" s="232" t="s">
        <v>882</v>
      </c>
      <c r="E237" s="4" t="s">
        <v>883</v>
      </c>
      <c r="F237" s="240">
        <v>0</v>
      </c>
      <c r="G237" s="240">
        <v>0</v>
      </c>
      <c r="H237" s="240">
        <v>0</v>
      </c>
      <c r="I237" s="240">
        <v>0</v>
      </c>
      <c r="J237" s="240">
        <v>0</v>
      </c>
      <c r="K237" s="240">
        <v>0</v>
      </c>
      <c r="L237" s="240">
        <v>0</v>
      </c>
      <c r="M237" s="240">
        <v>0</v>
      </c>
      <c r="N237" s="240">
        <v>9.480459999999999</v>
      </c>
      <c r="O237" s="240">
        <v>0</v>
      </c>
      <c r="P237" s="233">
        <v>0</v>
      </c>
      <c r="Q237" s="233">
        <v>0</v>
      </c>
      <c r="R237" s="20">
        <v>0</v>
      </c>
      <c r="S237" s="20">
        <v>0</v>
      </c>
      <c r="T237" s="20">
        <v>0</v>
      </c>
      <c r="U237" s="20">
        <v>0</v>
      </c>
      <c r="V237" s="20">
        <v>0</v>
      </c>
      <c r="W237" s="20">
        <v>0</v>
      </c>
    </row>
    <row r="238" spans="2:23" x14ac:dyDescent="0.35">
      <c r="B238" s="17" t="s">
        <v>875</v>
      </c>
      <c r="C238" s="447" t="s">
        <v>2185</v>
      </c>
      <c r="D238" s="232" t="s">
        <v>892</v>
      </c>
      <c r="E238" s="4" t="s">
        <v>893</v>
      </c>
      <c r="F238" s="240">
        <v>0</v>
      </c>
      <c r="G238" s="240">
        <v>0</v>
      </c>
      <c r="H238" s="240">
        <v>0</v>
      </c>
      <c r="I238" s="240">
        <v>0</v>
      </c>
      <c r="J238" s="240">
        <v>0</v>
      </c>
      <c r="K238" s="240">
        <v>0</v>
      </c>
      <c r="L238" s="240">
        <v>0</v>
      </c>
      <c r="M238" s="240">
        <v>0</v>
      </c>
      <c r="N238" s="240">
        <v>11.1595</v>
      </c>
      <c r="O238" s="240">
        <v>0</v>
      </c>
      <c r="P238" s="233">
        <v>0</v>
      </c>
      <c r="Q238" s="233">
        <v>0</v>
      </c>
      <c r="R238" s="20">
        <v>0</v>
      </c>
      <c r="S238" s="20">
        <v>0</v>
      </c>
      <c r="T238" s="20">
        <v>0</v>
      </c>
      <c r="U238" s="20">
        <v>0</v>
      </c>
      <c r="V238" s="20">
        <v>0</v>
      </c>
      <c r="W238" s="20">
        <v>0</v>
      </c>
    </row>
    <row r="239" spans="2:23" x14ac:dyDescent="0.35">
      <c r="B239" s="17" t="s">
        <v>875</v>
      </c>
      <c r="C239" s="447" t="s">
        <v>2186</v>
      </c>
      <c r="D239" s="232" t="s">
        <v>898</v>
      </c>
      <c r="E239" s="4" t="s">
        <v>899</v>
      </c>
      <c r="F239" s="240">
        <v>0</v>
      </c>
      <c r="G239" s="240">
        <v>0</v>
      </c>
      <c r="H239" s="240">
        <v>0</v>
      </c>
      <c r="I239" s="240">
        <v>0</v>
      </c>
      <c r="J239" s="240">
        <v>0</v>
      </c>
      <c r="K239" s="240">
        <v>0</v>
      </c>
      <c r="L239" s="240">
        <v>0</v>
      </c>
      <c r="M239" s="240">
        <v>0</v>
      </c>
      <c r="N239" s="240">
        <v>2.0597300000000001</v>
      </c>
      <c r="O239" s="240">
        <v>0</v>
      </c>
      <c r="P239" s="233">
        <v>0</v>
      </c>
      <c r="Q239" s="233">
        <v>0</v>
      </c>
      <c r="R239" s="20">
        <v>0</v>
      </c>
      <c r="S239" s="20">
        <v>0</v>
      </c>
      <c r="T239" s="20">
        <v>0</v>
      </c>
      <c r="U239" s="20">
        <v>0</v>
      </c>
      <c r="V239" s="20">
        <v>0</v>
      </c>
      <c r="W239" s="20">
        <v>0</v>
      </c>
    </row>
    <row r="240" spans="2:23" x14ac:dyDescent="0.35">
      <c r="B240" s="17" t="s">
        <v>875</v>
      </c>
      <c r="C240" s="451" t="s">
        <v>2120</v>
      </c>
      <c r="D240" s="232" t="s">
        <v>976</v>
      </c>
      <c r="E240" s="4" t="s">
        <v>977</v>
      </c>
      <c r="F240" s="240">
        <v>0</v>
      </c>
      <c r="G240" s="240">
        <v>0</v>
      </c>
      <c r="H240" s="240">
        <v>0</v>
      </c>
      <c r="I240" s="240">
        <v>0</v>
      </c>
      <c r="J240" s="240">
        <v>0</v>
      </c>
      <c r="K240" s="240">
        <v>0</v>
      </c>
      <c r="L240" s="240">
        <v>0</v>
      </c>
      <c r="M240" s="240">
        <v>0</v>
      </c>
      <c r="N240" s="240">
        <v>94.207759999999993</v>
      </c>
      <c r="O240" s="240">
        <v>195.679</v>
      </c>
      <c r="P240" s="233">
        <v>0</v>
      </c>
      <c r="Q240" s="233">
        <v>0</v>
      </c>
      <c r="R240" s="20">
        <v>0</v>
      </c>
      <c r="S240" s="20">
        <v>0</v>
      </c>
      <c r="T240" s="20">
        <v>0</v>
      </c>
      <c r="U240" s="20">
        <v>0</v>
      </c>
      <c r="V240" s="20">
        <v>0</v>
      </c>
      <c r="W240" s="20">
        <v>0</v>
      </c>
    </row>
    <row r="241" spans="2:23" x14ac:dyDescent="0.35">
      <c r="B241" s="17" t="s">
        <v>875</v>
      </c>
      <c r="C241" s="448" t="s">
        <v>2109</v>
      </c>
      <c r="D241" s="232" t="s">
        <v>902</v>
      </c>
      <c r="E241" s="4" t="s">
        <v>903</v>
      </c>
      <c r="F241" s="240">
        <v>0</v>
      </c>
      <c r="G241" s="240">
        <v>0</v>
      </c>
      <c r="H241" s="240">
        <v>0</v>
      </c>
      <c r="I241" s="240">
        <v>0</v>
      </c>
      <c r="J241" s="240">
        <v>0</v>
      </c>
      <c r="K241" s="240">
        <v>0</v>
      </c>
      <c r="L241" s="240">
        <v>0</v>
      </c>
      <c r="M241" s="240">
        <v>0</v>
      </c>
      <c r="N241" s="240">
        <v>-8.5011499999999991</v>
      </c>
      <c r="O241" s="240">
        <v>0</v>
      </c>
      <c r="P241" s="233">
        <v>0</v>
      </c>
      <c r="Q241" s="233">
        <v>0</v>
      </c>
      <c r="R241" s="20">
        <v>0</v>
      </c>
      <c r="S241" s="20">
        <v>0</v>
      </c>
      <c r="T241" s="20">
        <v>0</v>
      </c>
      <c r="U241" s="20">
        <v>0</v>
      </c>
      <c r="V241" s="20">
        <v>0</v>
      </c>
      <c r="W241" s="20">
        <v>0</v>
      </c>
    </row>
    <row r="242" spans="2:23" x14ac:dyDescent="0.35">
      <c r="B242" s="17" t="s">
        <v>875</v>
      </c>
      <c r="C242" s="448" t="s">
        <v>2109</v>
      </c>
      <c r="D242" s="232" t="s">
        <v>904</v>
      </c>
      <c r="E242" s="4" t="s">
        <v>903</v>
      </c>
      <c r="F242" s="240">
        <v>0</v>
      </c>
      <c r="G242" s="240">
        <v>0</v>
      </c>
      <c r="H242" s="240">
        <v>0</v>
      </c>
      <c r="I242" s="240">
        <v>0</v>
      </c>
      <c r="J242" s="240">
        <v>0</v>
      </c>
      <c r="K242" s="240">
        <v>0</v>
      </c>
      <c r="L242" s="240">
        <v>0</v>
      </c>
      <c r="M242" s="240">
        <v>0</v>
      </c>
      <c r="N242" s="240">
        <v>1.3890000000000001E-2</v>
      </c>
      <c r="O242" s="240">
        <v>0</v>
      </c>
      <c r="P242" s="233">
        <v>0</v>
      </c>
      <c r="Q242" s="233">
        <v>0</v>
      </c>
      <c r="R242" s="20">
        <v>0</v>
      </c>
      <c r="S242" s="20">
        <v>0</v>
      </c>
      <c r="T242" s="20">
        <v>0</v>
      </c>
      <c r="U242" s="20">
        <v>0</v>
      </c>
      <c r="V242" s="20">
        <v>0</v>
      </c>
      <c r="W242" s="20">
        <v>0</v>
      </c>
    </row>
    <row r="243" spans="2:23" x14ac:dyDescent="0.35">
      <c r="B243" s="17" t="s">
        <v>875</v>
      </c>
      <c r="C243" s="448" t="s">
        <v>2109</v>
      </c>
      <c r="D243" s="232" t="s">
        <v>905</v>
      </c>
      <c r="E243" s="4" t="s">
        <v>903</v>
      </c>
      <c r="F243" s="240">
        <v>0</v>
      </c>
      <c r="G243" s="240">
        <v>0</v>
      </c>
      <c r="H243" s="240">
        <v>0</v>
      </c>
      <c r="I243" s="240">
        <v>0</v>
      </c>
      <c r="J243" s="240">
        <v>0</v>
      </c>
      <c r="K243" s="240">
        <v>0</v>
      </c>
      <c r="L243" s="240">
        <v>0</v>
      </c>
      <c r="M243" s="240">
        <v>0</v>
      </c>
      <c r="N243" s="240">
        <v>6870.5844900000002</v>
      </c>
      <c r="O243" s="240">
        <v>4668.4849999999997</v>
      </c>
      <c r="P243" s="233">
        <v>0</v>
      </c>
      <c r="Q243" s="233">
        <v>0</v>
      </c>
      <c r="R243" s="20">
        <v>0</v>
      </c>
      <c r="S243" s="20">
        <v>0</v>
      </c>
      <c r="T243" s="20">
        <v>0</v>
      </c>
      <c r="U243" s="20">
        <v>0</v>
      </c>
      <c r="V243" s="20">
        <v>0</v>
      </c>
      <c r="W243" s="20">
        <v>0</v>
      </c>
    </row>
    <row r="244" spans="2:23" x14ac:dyDescent="0.35">
      <c r="B244" s="17" t="s">
        <v>875</v>
      </c>
      <c r="C244" s="448" t="s">
        <v>2114</v>
      </c>
      <c r="D244" s="232" t="s">
        <v>968</v>
      </c>
      <c r="E244" s="4" t="s">
        <v>969</v>
      </c>
      <c r="F244" s="240">
        <v>0</v>
      </c>
      <c r="G244" s="240">
        <v>0</v>
      </c>
      <c r="H244" s="240">
        <v>0</v>
      </c>
      <c r="I244" s="240">
        <v>0</v>
      </c>
      <c r="J244" s="240">
        <v>0</v>
      </c>
      <c r="K244" s="240">
        <v>0</v>
      </c>
      <c r="L244" s="240">
        <v>0</v>
      </c>
      <c r="M244" s="240">
        <v>0</v>
      </c>
      <c r="N244" s="240">
        <v>5.2656200000000002</v>
      </c>
      <c r="O244" s="240">
        <v>0</v>
      </c>
      <c r="P244" s="233">
        <v>0</v>
      </c>
      <c r="Q244" s="233">
        <v>0</v>
      </c>
      <c r="R244" s="20">
        <v>0</v>
      </c>
      <c r="S244" s="20">
        <v>0</v>
      </c>
      <c r="T244" s="20">
        <v>0</v>
      </c>
      <c r="U244" s="20">
        <v>0</v>
      </c>
      <c r="V244" s="20">
        <v>0</v>
      </c>
      <c r="W244" s="20">
        <v>0</v>
      </c>
    </row>
    <row r="245" spans="2:23" x14ac:dyDescent="0.35">
      <c r="B245" s="17" t="s">
        <v>875</v>
      </c>
      <c r="C245" s="451" t="s">
        <v>2109</v>
      </c>
      <c r="D245" s="232" t="s">
        <v>916</v>
      </c>
      <c r="E245" s="4" t="s">
        <v>917</v>
      </c>
      <c r="F245" s="240">
        <v>0</v>
      </c>
      <c r="G245" s="240">
        <v>0</v>
      </c>
      <c r="H245" s="240">
        <v>0</v>
      </c>
      <c r="I245" s="240">
        <v>0</v>
      </c>
      <c r="J245" s="240">
        <v>0</v>
      </c>
      <c r="K245" s="240">
        <v>0</v>
      </c>
      <c r="L245" s="240">
        <v>0</v>
      </c>
      <c r="M245" s="240">
        <v>0</v>
      </c>
      <c r="N245" s="240">
        <v>1088.9111599999999</v>
      </c>
      <c r="O245" s="240">
        <v>0</v>
      </c>
      <c r="P245" s="233">
        <v>0</v>
      </c>
      <c r="Q245" s="233">
        <v>0</v>
      </c>
      <c r="R245" s="20">
        <v>0</v>
      </c>
      <c r="S245" s="20">
        <v>0</v>
      </c>
      <c r="T245" s="20">
        <v>0</v>
      </c>
      <c r="U245" s="20">
        <v>0</v>
      </c>
      <c r="V245" s="20">
        <v>0</v>
      </c>
      <c r="W245" s="20">
        <v>0</v>
      </c>
    </row>
    <row r="246" spans="2:23" x14ac:dyDescent="0.35">
      <c r="B246" s="432" t="s">
        <v>875</v>
      </c>
      <c r="C246" s="440" t="s">
        <v>2117</v>
      </c>
      <c r="D246" s="433" t="s">
        <v>918</v>
      </c>
      <c r="E246" s="434" t="s">
        <v>919</v>
      </c>
      <c r="F246" s="240">
        <v>0</v>
      </c>
      <c r="G246" s="240">
        <v>0</v>
      </c>
      <c r="H246" s="240">
        <v>0</v>
      </c>
      <c r="I246" s="240">
        <v>0</v>
      </c>
      <c r="J246" s="240">
        <v>0</v>
      </c>
      <c r="K246" s="240">
        <v>0</v>
      </c>
      <c r="L246" s="240">
        <v>0</v>
      </c>
      <c r="M246" s="240">
        <v>0</v>
      </c>
      <c r="N246" s="240">
        <v>2138.6588299999999</v>
      </c>
      <c r="O246" s="240">
        <v>3193.7139999999999</v>
      </c>
      <c r="P246" s="233">
        <v>0</v>
      </c>
      <c r="Q246" s="233">
        <v>0</v>
      </c>
      <c r="R246" s="20">
        <v>0</v>
      </c>
      <c r="S246" s="20">
        <v>0</v>
      </c>
      <c r="T246" s="20">
        <v>0</v>
      </c>
      <c r="U246" s="20">
        <v>0</v>
      </c>
      <c r="V246" s="20">
        <v>0</v>
      </c>
      <c r="W246" s="20">
        <v>0</v>
      </c>
    </row>
    <row r="247" spans="2:23" x14ac:dyDescent="0.35">
      <c r="B247" s="17" t="s">
        <v>875</v>
      </c>
      <c r="C247" s="448" t="s">
        <v>2115</v>
      </c>
      <c r="D247" s="232" t="s">
        <v>920</v>
      </c>
      <c r="E247" s="4" t="s">
        <v>921</v>
      </c>
      <c r="F247" s="240">
        <v>0</v>
      </c>
      <c r="G247" s="240">
        <v>0</v>
      </c>
      <c r="H247" s="240">
        <v>0</v>
      </c>
      <c r="I247" s="240">
        <v>0</v>
      </c>
      <c r="J247" s="240">
        <v>0</v>
      </c>
      <c r="K247" s="240">
        <v>0</v>
      </c>
      <c r="L247" s="240">
        <v>0</v>
      </c>
      <c r="M247" s="240">
        <v>0</v>
      </c>
      <c r="N247" s="240">
        <v>449.10154</v>
      </c>
      <c r="O247" s="240">
        <v>775.495</v>
      </c>
      <c r="P247" s="233">
        <v>0</v>
      </c>
      <c r="Q247" s="233">
        <v>0</v>
      </c>
      <c r="R247" s="20">
        <v>0</v>
      </c>
      <c r="S247" s="20">
        <v>0</v>
      </c>
      <c r="T247" s="20">
        <v>0</v>
      </c>
      <c r="U247" s="20">
        <v>0</v>
      </c>
      <c r="V247" s="20">
        <v>0</v>
      </c>
      <c r="W247" s="20">
        <v>0</v>
      </c>
    </row>
    <row r="248" spans="2:23" x14ac:dyDescent="0.35">
      <c r="B248" s="17" t="s">
        <v>875</v>
      </c>
      <c r="C248" s="447" t="s">
        <v>2188</v>
      </c>
      <c r="D248" s="232" t="s">
        <v>932</v>
      </c>
      <c r="E248" s="4" t="s">
        <v>933</v>
      </c>
      <c r="F248" s="240">
        <v>0</v>
      </c>
      <c r="G248" s="240">
        <v>0</v>
      </c>
      <c r="H248" s="240">
        <v>0</v>
      </c>
      <c r="I248" s="240">
        <v>0</v>
      </c>
      <c r="J248" s="240">
        <v>0</v>
      </c>
      <c r="K248" s="240">
        <v>0</v>
      </c>
      <c r="L248" s="240">
        <v>0</v>
      </c>
      <c r="M248" s="240">
        <v>0</v>
      </c>
      <c r="N248" s="240">
        <v>-0.35120000000000001</v>
      </c>
      <c r="O248" s="240">
        <v>0</v>
      </c>
      <c r="P248" s="233">
        <v>0</v>
      </c>
      <c r="Q248" s="233">
        <v>0</v>
      </c>
      <c r="R248" s="20">
        <v>0</v>
      </c>
      <c r="S248" s="20">
        <v>0</v>
      </c>
      <c r="T248" s="20">
        <v>0</v>
      </c>
      <c r="U248" s="20">
        <v>0</v>
      </c>
      <c r="V248" s="20">
        <v>0</v>
      </c>
      <c r="W248" s="20">
        <v>0</v>
      </c>
    </row>
    <row r="249" spans="2:23" x14ac:dyDescent="0.35">
      <c r="B249" s="17" t="s">
        <v>875</v>
      </c>
      <c r="C249" s="448" t="s">
        <v>2119</v>
      </c>
      <c r="D249" s="232" t="s">
        <v>934</v>
      </c>
      <c r="E249" s="4" t="s">
        <v>935</v>
      </c>
      <c r="F249" s="240">
        <v>0</v>
      </c>
      <c r="G249" s="240">
        <v>0</v>
      </c>
      <c r="H249" s="240">
        <v>0</v>
      </c>
      <c r="I249" s="240">
        <v>0</v>
      </c>
      <c r="J249" s="240">
        <v>0</v>
      </c>
      <c r="K249" s="240">
        <v>0</v>
      </c>
      <c r="L249" s="240">
        <v>0</v>
      </c>
      <c r="M249" s="240">
        <v>0</v>
      </c>
      <c r="N249" s="240">
        <v>1757.3804499999999</v>
      </c>
      <c r="O249" s="240">
        <v>2618.558</v>
      </c>
      <c r="P249" s="233">
        <v>0</v>
      </c>
      <c r="Q249" s="233">
        <v>0</v>
      </c>
      <c r="R249" s="20">
        <v>0</v>
      </c>
      <c r="S249" s="20">
        <v>0</v>
      </c>
      <c r="T249" s="20">
        <v>0</v>
      </c>
      <c r="U249" s="20">
        <v>0</v>
      </c>
      <c r="V249" s="20">
        <v>0</v>
      </c>
      <c r="W249" s="20">
        <v>0</v>
      </c>
    </row>
    <row r="250" spans="2:23" x14ac:dyDescent="0.35">
      <c r="B250" s="17" t="s">
        <v>875</v>
      </c>
      <c r="C250" s="448" t="s">
        <v>2118</v>
      </c>
      <c r="D250" s="232" t="s">
        <v>936</v>
      </c>
      <c r="E250" s="4" t="s">
        <v>937</v>
      </c>
      <c r="F250" s="240">
        <v>0</v>
      </c>
      <c r="G250" s="240">
        <v>0</v>
      </c>
      <c r="H250" s="240">
        <v>0</v>
      </c>
      <c r="I250" s="240">
        <v>0</v>
      </c>
      <c r="J250" s="240">
        <v>0</v>
      </c>
      <c r="K250" s="240">
        <v>0</v>
      </c>
      <c r="L250" s="240">
        <v>0</v>
      </c>
      <c r="M250" s="240">
        <v>0</v>
      </c>
      <c r="N250" s="240">
        <v>3617.3662400000003</v>
      </c>
      <c r="O250" s="240">
        <v>9291.2430000000004</v>
      </c>
      <c r="P250" s="233">
        <v>0</v>
      </c>
      <c r="Q250" s="233">
        <v>0</v>
      </c>
      <c r="R250" s="20">
        <v>0</v>
      </c>
      <c r="S250" s="20">
        <v>0</v>
      </c>
      <c r="T250" s="20">
        <v>0</v>
      </c>
      <c r="U250" s="20">
        <v>0</v>
      </c>
      <c r="V250" s="20">
        <v>0</v>
      </c>
      <c r="W250" s="20">
        <v>0</v>
      </c>
    </row>
    <row r="251" spans="2:23" x14ac:dyDescent="0.35">
      <c r="B251" s="17" t="s">
        <v>875</v>
      </c>
      <c r="C251" s="448" t="s">
        <v>2109</v>
      </c>
      <c r="D251" s="232" t="s">
        <v>938</v>
      </c>
      <c r="E251" s="4" t="s">
        <v>939</v>
      </c>
      <c r="F251" s="240">
        <v>0</v>
      </c>
      <c r="G251" s="240">
        <v>0</v>
      </c>
      <c r="H251" s="240">
        <v>0</v>
      </c>
      <c r="I251" s="240">
        <v>0</v>
      </c>
      <c r="J251" s="240">
        <v>0</v>
      </c>
      <c r="K251" s="240">
        <v>0</v>
      </c>
      <c r="L251" s="240">
        <v>0</v>
      </c>
      <c r="M251" s="240">
        <v>0</v>
      </c>
      <c r="N251" s="240">
        <v>-1.9132100000000001</v>
      </c>
      <c r="O251" s="240">
        <v>0</v>
      </c>
      <c r="P251" s="233">
        <v>0</v>
      </c>
      <c r="Q251" s="233">
        <v>0</v>
      </c>
      <c r="R251" s="20">
        <v>0</v>
      </c>
      <c r="S251" s="20">
        <v>0</v>
      </c>
      <c r="T251" s="20">
        <v>0</v>
      </c>
      <c r="U251" s="20">
        <v>0</v>
      </c>
      <c r="V251" s="20">
        <v>0</v>
      </c>
      <c r="W251" s="20">
        <v>0</v>
      </c>
    </row>
    <row r="252" spans="2:23" x14ac:dyDescent="0.35">
      <c r="B252" s="17" t="s">
        <v>875</v>
      </c>
      <c r="C252" s="448" t="s">
        <v>2111</v>
      </c>
      <c r="D252" s="232" t="s">
        <v>990</v>
      </c>
      <c r="E252" s="4" t="s">
        <v>991</v>
      </c>
      <c r="F252" s="240">
        <v>0</v>
      </c>
      <c r="G252" s="240">
        <v>0</v>
      </c>
      <c r="H252" s="240">
        <v>0</v>
      </c>
      <c r="I252" s="240">
        <v>0</v>
      </c>
      <c r="J252" s="240">
        <v>0</v>
      </c>
      <c r="K252" s="240">
        <v>0</v>
      </c>
      <c r="L252" s="240">
        <v>0</v>
      </c>
      <c r="M252" s="240">
        <v>0</v>
      </c>
      <c r="N252" s="240">
        <v>33.941230000000004</v>
      </c>
      <c r="O252" s="240">
        <v>116.325</v>
      </c>
      <c r="P252" s="233">
        <v>0</v>
      </c>
      <c r="Q252" s="233">
        <v>0</v>
      </c>
      <c r="R252" s="20">
        <v>0</v>
      </c>
      <c r="S252" s="20">
        <v>0</v>
      </c>
      <c r="T252" s="20">
        <v>0</v>
      </c>
      <c r="U252" s="20">
        <v>0</v>
      </c>
      <c r="V252" s="20">
        <v>0</v>
      </c>
      <c r="W252" s="20">
        <v>0</v>
      </c>
    </row>
    <row r="253" spans="2:23" x14ac:dyDescent="0.35">
      <c r="B253" s="17" t="s">
        <v>875</v>
      </c>
      <c r="C253" s="448" t="s">
        <v>2122</v>
      </c>
      <c r="D253" s="232" t="s">
        <v>978</v>
      </c>
      <c r="E253" s="4" t="s">
        <v>979</v>
      </c>
      <c r="F253" s="240">
        <v>0</v>
      </c>
      <c r="G253" s="240">
        <v>0</v>
      </c>
      <c r="H253" s="240">
        <v>0</v>
      </c>
      <c r="I253" s="240">
        <v>0</v>
      </c>
      <c r="J253" s="240">
        <v>0</v>
      </c>
      <c r="K253" s="240">
        <v>0</v>
      </c>
      <c r="L253" s="240">
        <v>0</v>
      </c>
      <c r="M253" s="240">
        <v>0</v>
      </c>
      <c r="N253" s="240">
        <v>11.95975</v>
      </c>
      <c r="O253" s="240">
        <v>150.48500000000001</v>
      </c>
      <c r="P253" s="233">
        <v>0</v>
      </c>
      <c r="Q253" s="233">
        <v>0</v>
      </c>
      <c r="R253" s="20">
        <v>0</v>
      </c>
      <c r="S253" s="20">
        <v>0</v>
      </c>
      <c r="T253" s="20">
        <v>0</v>
      </c>
      <c r="U253" s="20">
        <v>0</v>
      </c>
      <c r="V253" s="20">
        <v>0</v>
      </c>
      <c r="W253" s="20">
        <v>0</v>
      </c>
    </row>
    <row r="254" spans="2:23" x14ac:dyDescent="0.35">
      <c r="B254" s="17" t="s">
        <v>875</v>
      </c>
      <c r="C254" s="447" t="s">
        <v>2189</v>
      </c>
      <c r="D254" s="232" t="s">
        <v>942</v>
      </c>
      <c r="E254" s="4" t="s">
        <v>943</v>
      </c>
      <c r="F254" s="240">
        <v>0</v>
      </c>
      <c r="G254" s="240">
        <v>0</v>
      </c>
      <c r="H254" s="240">
        <v>0</v>
      </c>
      <c r="I254" s="240">
        <v>0</v>
      </c>
      <c r="J254" s="240">
        <v>0</v>
      </c>
      <c r="K254" s="240">
        <v>0</v>
      </c>
      <c r="L254" s="240">
        <v>0</v>
      </c>
      <c r="M254" s="240">
        <v>0</v>
      </c>
      <c r="N254" s="240">
        <v>10.46884</v>
      </c>
      <c r="O254" s="240">
        <v>0</v>
      </c>
      <c r="P254" s="233">
        <v>0</v>
      </c>
      <c r="Q254" s="233">
        <v>0</v>
      </c>
      <c r="R254" s="20">
        <v>0</v>
      </c>
      <c r="S254" s="20">
        <v>0</v>
      </c>
      <c r="T254" s="20">
        <v>0</v>
      </c>
      <c r="U254" s="20">
        <v>0</v>
      </c>
      <c r="V254" s="20">
        <v>0</v>
      </c>
      <c r="W254" s="20">
        <v>0</v>
      </c>
    </row>
    <row r="255" spans="2:23" x14ac:dyDescent="0.35">
      <c r="B255" s="17" t="s">
        <v>875</v>
      </c>
      <c r="C255" s="451" t="s">
        <v>2113</v>
      </c>
      <c r="D255" s="232" t="s">
        <v>944</v>
      </c>
      <c r="E255" s="4" t="s">
        <v>945</v>
      </c>
      <c r="F255" s="240">
        <v>0</v>
      </c>
      <c r="G255" s="240">
        <v>0</v>
      </c>
      <c r="H255" s="240">
        <v>0</v>
      </c>
      <c r="I255" s="240">
        <v>0</v>
      </c>
      <c r="J255" s="240">
        <v>0</v>
      </c>
      <c r="K255" s="240">
        <v>0</v>
      </c>
      <c r="L255" s="240">
        <v>0</v>
      </c>
      <c r="M255" s="240">
        <v>0</v>
      </c>
      <c r="N255" s="240">
        <v>180.24679</v>
      </c>
      <c r="O255" s="240">
        <v>393.303</v>
      </c>
      <c r="P255" s="233">
        <v>0</v>
      </c>
      <c r="Q255" s="233">
        <v>0</v>
      </c>
      <c r="R255" s="20">
        <v>0</v>
      </c>
      <c r="S255" s="20">
        <v>0</v>
      </c>
      <c r="T255" s="20">
        <v>0</v>
      </c>
      <c r="U255" s="20">
        <v>0</v>
      </c>
      <c r="V255" s="20">
        <v>0</v>
      </c>
      <c r="W255" s="20">
        <v>0</v>
      </c>
    </row>
    <row r="256" spans="2:23" x14ac:dyDescent="0.35">
      <c r="B256" s="17" t="s">
        <v>875</v>
      </c>
      <c r="C256" s="447" t="s">
        <v>2190</v>
      </c>
      <c r="D256" s="232" t="s">
        <v>948</v>
      </c>
      <c r="E256" s="4" t="s">
        <v>949</v>
      </c>
      <c r="F256" s="240">
        <v>0</v>
      </c>
      <c r="G256" s="240">
        <v>0</v>
      </c>
      <c r="H256" s="240">
        <v>0</v>
      </c>
      <c r="I256" s="240">
        <v>0</v>
      </c>
      <c r="J256" s="240">
        <v>0</v>
      </c>
      <c r="K256" s="240">
        <v>0</v>
      </c>
      <c r="L256" s="240">
        <v>0</v>
      </c>
      <c r="M256" s="240">
        <v>0</v>
      </c>
      <c r="N256" s="240">
        <v>31.587199999999999</v>
      </c>
      <c r="O256" s="240">
        <v>0</v>
      </c>
      <c r="P256" s="233">
        <v>0</v>
      </c>
      <c r="Q256" s="233">
        <v>0</v>
      </c>
      <c r="R256" s="20">
        <v>0</v>
      </c>
      <c r="S256" s="20">
        <v>0</v>
      </c>
      <c r="T256" s="20">
        <v>0</v>
      </c>
      <c r="U256" s="20">
        <v>0</v>
      </c>
      <c r="V256" s="20">
        <v>0</v>
      </c>
      <c r="W256" s="20">
        <v>0</v>
      </c>
    </row>
    <row r="257" spans="2:23" x14ac:dyDescent="0.35">
      <c r="B257" s="17" t="s">
        <v>875</v>
      </c>
      <c r="C257" s="451" t="s">
        <v>2116</v>
      </c>
      <c r="D257" s="232" t="s">
        <v>950</v>
      </c>
      <c r="E257" s="4" t="s">
        <v>951</v>
      </c>
      <c r="F257" s="240">
        <v>0</v>
      </c>
      <c r="G257" s="240">
        <v>0</v>
      </c>
      <c r="H257" s="240">
        <v>0</v>
      </c>
      <c r="I257" s="240">
        <v>0</v>
      </c>
      <c r="J257" s="240">
        <v>0</v>
      </c>
      <c r="K257" s="240">
        <v>0</v>
      </c>
      <c r="L257" s="240">
        <v>0</v>
      </c>
      <c r="M257" s="240">
        <v>0</v>
      </c>
      <c r="N257" s="240">
        <v>7.3668800000000001</v>
      </c>
      <c r="O257" s="240">
        <v>0</v>
      </c>
      <c r="P257" s="233">
        <v>0</v>
      </c>
      <c r="Q257" s="233">
        <v>0</v>
      </c>
      <c r="R257" s="20">
        <v>0</v>
      </c>
      <c r="S257" s="20">
        <v>0</v>
      </c>
      <c r="T257" s="20">
        <v>0</v>
      </c>
      <c r="U257" s="20">
        <v>0</v>
      </c>
      <c r="V257" s="20">
        <v>0</v>
      </c>
      <c r="W257" s="20">
        <v>0</v>
      </c>
    </row>
    <row r="258" spans="2:23" x14ac:dyDescent="0.35">
      <c r="B258" s="17" t="s">
        <v>875</v>
      </c>
      <c r="C258" s="448" t="s">
        <v>2110</v>
      </c>
      <c r="D258" s="232" t="s">
        <v>955</v>
      </c>
      <c r="E258" s="4" t="s">
        <v>953</v>
      </c>
      <c r="F258" s="240">
        <v>0</v>
      </c>
      <c r="G258" s="240">
        <v>0</v>
      </c>
      <c r="H258" s="240">
        <v>0</v>
      </c>
      <c r="I258" s="240">
        <v>0</v>
      </c>
      <c r="J258" s="240">
        <v>0</v>
      </c>
      <c r="K258" s="240">
        <v>0</v>
      </c>
      <c r="L258" s="240">
        <v>0</v>
      </c>
      <c r="M258" s="240">
        <v>0</v>
      </c>
      <c r="N258" s="240">
        <v>146.1679</v>
      </c>
      <c r="O258" s="240">
        <v>184.84899999999999</v>
      </c>
      <c r="P258" s="233">
        <v>0</v>
      </c>
      <c r="Q258" s="233">
        <v>0</v>
      </c>
      <c r="R258" s="20">
        <v>0</v>
      </c>
      <c r="S258" s="20">
        <v>0</v>
      </c>
      <c r="T258" s="20">
        <v>0</v>
      </c>
      <c r="U258" s="20">
        <v>0</v>
      </c>
      <c r="V258" s="20">
        <v>0</v>
      </c>
      <c r="W258" s="20">
        <v>0</v>
      </c>
    </row>
    <row r="259" spans="2:23" x14ac:dyDescent="0.35">
      <c r="B259" s="17" t="s">
        <v>875</v>
      </c>
      <c r="C259" s="447" t="s">
        <v>2191</v>
      </c>
      <c r="D259" s="232" t="s">
        <v>956</v>
      </c>
      <c r="E259" s="4" t="s">
        <v>957</v>
      </c>
      <c r="F259" s="240">
        <v>0</v>
      </c>
      <c r="G259" s="240">
        <v>0</v>
      </c>
      <c r="H259" s="240">
        <v>0</v>
      </c>
      <c r="I259" s="240">
        <v>0</v>
      </c>
      <c r="J259" s="240">
        <v>0</v>
      </c>
      <c r="K259" s="240">
        <v>0</v>
      </c>
      <c r="L259" s="240">
        <v>0</v>
      </c>
      <c r="M259" s="240">
        <v>0</v>
      </c>
      <c r="N259" s="240">
        <v>18.051259999999999</v>
      </c>
      <c r="O259" s="240">
        <v>0</v>
      </c>
      <c r="P259" s="240">
        <v>0</v>
      </c>
      <c r="Q259" s="240">
        <v>0</v>
      </c>
      <c r="R259" s="20">
        <v>0</v>
      </c>
      <c r="S259" s="20">
        <v>0</v>
      </c>
      <c r="T259" s="20">
        <v>0</v>
      </c>
      <c r="U259" s="20">
        <v>0</v>
      </c>
      <c r="V259" s="20">
        <v>0</v>
      </c>
      <c r="W259" s="20">
        <v>0</v>
      </c>
    </row>
    <row r="260" spans="2:23" x14ac:dyDescent="0.35">
      <c r="B260" s="17" t="s">
        <v>875</v>
      </c>
      <c r="C260" s="447" t="s">
        <v>2191</v>
      </c>
      <c r="D260" s="232" t="s">
        <v>958</v>
      </c>
      <c r="E260" s="4" t="s">
        <v>959</v>
      </c>
      <c r="F260" s="240">
        <v>0</v>
      </c>
      <c r="G260" s="240">
        <v>0</v>
      </c>
      <c r="H260" s="240">
        <v>0</v>
      </c>
      <c r="I260" s="240">
        <v>0</v>
      </c>
      <c r="J260" s="240">
        <v>0</v>
      </c>
      <c r="K260" s="240">
        <v>0</v>
      </c>
      <c r="L260" s="240">
        <v>0</v>
      </c>
      <c r="M260" s="240">
        <v>0</v>
      </c>
      <c r="N260" s="240">
        <v>2.7995900000000002</v>
      </c>
      <c r="O260" s="240">
        <v>0</v>
      </c>
      <c r="P260" s="240">
        <v>0</v>
      </c>
      <c r="Q260" s="240">
        <v>0</v>
      </c>
      <c r="R260" s="20">
        <v>0</v>
      </c>
      <c r="S260" s="20">
        <v>0</v>
      </c>
      <c r="T260" s="20">
        <v>0</v>
      </c>
      <c r="U260" s="20">
        <v>0</v>
      </c>
      <c r="V260" s="20">
        <v>0</v>
      </c>
      <c r="W260" s="20">
        <v>0</v>
      </c>
    </row>
    <row r="261" spans="2:23" x14ac:dyDescent="0.35">
      <c r="B261" s="17" t="s">
        <v>875</v>
      </c>
      <c r="C261" s="451" t="s">
        <v>2113</v>
      </c>
      <c r="D261" s="232" t="s">
        <v>876</v>
      </c>
      <c r="E261" s="4" t="s">
        <v>877</v>
      </c>
      <c r="F261" s="240">
        <v>0</v>
      </c>
      <c r="G261" s="240">
        <v>0</v>
      </c>
      <c r="H261" s="240">
        <v>0</v>
      </c>
      <c r="I261" s="240">
        <v>0</v>
      </c>
      <c r="J261" s="240">
        <v>0</v>
      </c>
      <c r="K261" s="240">
        <v>0</v>
      </c>
      <c r="L261" s="240">
        <v>0</v>
      </c>
      <c r="M261" s="240">
        <v>0</v>
      </c>
      <c r="N261" s="240">
        <v>0</v>
      </c>
      <c r="O261" s="240">
        <v>0</v>
      </c>
      <c r="P261" s="240">
        <v>0</v>
      </c>
      <c r="Q261" s="240">
        <v>0</v>
      </c>
      <c r="R261" s="20">
        <v>0</v>
      </c>
      <c r="S261" s="20">
        <v>0</v>
      </c>
      <c r="T261" s="20">
        <v>0</v>
      </c>
      <c r="U261" s="20">
        <v>0</v>
      </c>
      <c r="V261" s="20">
        <v>0</v>
      </c>
      <c r="W261" s="20">
        <v>0</v>
      </c>
    </row>
    <row r="262" spans="2:23" x14ac:dyDescent="0.35">
      <c r="B262" s="17" t="s">
        <v>875</v>
      </c>
      <c r="C262" s="447" t="s">
        <v>2125</v>
      </c>
      <c r="D262" s="232" t="s">
        <v>878</v>
      </c>
      <c r="E262" s="4" t="s">
        <v>879</v>
      </c>
      <c r="F262" s="240">
        <v>0</v>
      </c>
      <c r="G262" s="240">
        <v>0</v>
      </c>
      <c r="H262" s="240">
        <v>0</v>
      </c>
      <c r="I262" s="240">
        <v>0</v>
      </c>
      <c r="J262" s="240">
        <v>0</v>
      </c>
      <c r="K262" s="240">
        <v>0</v>
      </c>
      <c r="L262" s="240">
        <v>0</v>
      </c>
      <c r="M262" s="240">
        <v>0</v>
      </c>
      <c r="N262" s="240">
        <v>0</v>
      </c>
      <c r="O262" s="240">
        <v>0</v>
      </c>
      <c r="P262" s="240">
        <v>0</v>
      </c>
      <c r="Q262" s="240">
        <v>0</v>
      </c>
      <c r="R262" s="20">
        <v>0</v>
      </c>
      <c r="S262" s="20">
        <v>0</v>
      </c>
      <c r="T262" s="20">
        <v>0</v>
      </c>
      <c r="U262" s="20">
        <v>0</v>
      </c>
      <c r="V262" s="20">
        <v>0</v>
      </c>
      <c r="W262" s="20">
        <v>0</v>
      </c>
    </row>
    <row r="263" spans="2:23" x14ac:dyDescent="0.35">
      <c r="B263" s="17" t="s">
        <v>875</v>
      </c>
      <c r="C263" s="447" t="s">
        <v>2127</v>
      </c>
      <c r="D263" s="232" t="s">
        <v>962</v>
      </c>
      <c r="E263" s="4" t="s">
        <v>963</v>
      </c>
      <c r="F263" s="240">
        <v>0</v>
      </c>
      <c r="G263" s="240">
        <v>0</v>
      </c>
      <c r="H263" s="240">
        <v>0</v>
      </c>
      <c r="I263" s="240">
        <v>0</v>
      </c>
      <c r="J263" s="240">
        <v>0</v>
      </c>
      <c r="K263" s="240">
        <v>0</v>
      </c>
      <c r="L263" s="240">
        <v>0</v>
      </c>
      <c r="M263" s="240">
        <v>0</v>
      </c>
      <c r="N263" s="240">
        <v>0</v>
      </c>
      <c r="O263" s="240">
        <v>0</v>
      </c>
      <c r="P263" s="240">
        <v>1445.7842599999999</v>
      </c>
      <c r="Q263" s="240">
        <v>0</v>
      </c>
      <c r="R263" s="20">
        <v>0</v>
      </c>
      <c r="S263" s="20">
        <v>0</v>
      </c>
      <c r="T263" s="20">
        <v>0</v>
      </c>
      <c r="U263" s="20">
        <v>0</v>
      </c>
      <c r="V263" s="20">
        <v>0</v>
      </c>
      <c r="W263" s="20">
        <v>0</v>
      </c>
    </row>
    <row r="264" spans="2:23" x14ac:dyDescent="0.35">
      <c r="B264" s="17" t="s">
        <v>875</v>
      </c>
      <c r="C264" s="447" t="s">
        <v>2127</v>
      </c>
      <c r="D264" s="232" t="s">
        <v>964</v>
      </c>
      <c r="E264" s="4" t="s">
        <v>965</v>
      </c>
      <c r="F264" s="240">
        <v>0</v>
      </c>
      <c r="G264" s="240">
        <v>0</v>
      </c>
      <c r="H264" s="240">
        <v>0</v>
      </c>
      <c r="I264" s="240">
        <v>0</v>
      </c>
      <c r="J264" s="240">
        <v>0</v>
      </c>
      <c r="K264" s="240">
        <v>0</v>
      </c>
      <c r="L264" s="240">
        <v>0</v>
      </c>
      <c r="M264" s="240">
        <v>0</v>
      </c>
      <c r="N264" s="240">
        <v>0</v>
      </c>
      <c r="O264" s="240">
        <v>0</v>
      </c>
      <c r="P264" s="240">
        <v>240.57739000000001</v>
      </c>
      <c r="Q264" s="240">
        <v>0</v>
      </c>
      <c r="R264" s="20">
        <v>0</v>
      </c>
      <c r="S264" s="20">
        <v>0</v>
      </c>
      <c r="T264" s="20">
        <v>0</v>
      </c>
      <c r="U264" s="20">
        <v>0</v>
      </c>
      <c r="V264" s="20">
        <v>0</v>
      </c>
      <c r="W264" s="20">
        <v>0</v>
      </c>
    </row>
    <row r="265" spans="2:23" x14ac:dyDescent="0.35">
      <c r="B265" s="17" t="s">
        <v>875</v>
      </c>
      <c r="C265" s="448" t="s">
        <v>2111</v>
      </c>
      <c r="D265" s="232" t="s">
        <v>986</v>
      </c>
      <c r="E265" s="4" t="s">
        <v>987</v>
      </c>
      <c r="F265" s="240">
        <v>0</v>
      </c>
      <c r="G265" s="240">
        <v>0</v>
      </c>
      <c r="H265" s="240">
        <v>0</v>
      </c>
      <c r="I265" s="240">
        <v>0</v>
      </c>
      <c r="J265" s="240">
        <v>0</v>
      </c>
      <c r="K265" s="240">
        <v>0</v>
      </c>
      <c r="L265" s="240">
        <v>0</v>
      </c>
      <c r="M265" s="240">
        <v>0</v>
      </c>
      <c r="N265" s="240">
        <v>0</v>
      </c>
      <c r="O265" s="240">
        <v>0</v>
      </c>
      <c r="P265" s="240">
        <v>348.22773999999998</v>
      </c>
      <c r="Q265" s="240">
        <v>275.41305999999997</v>
      </c>
      <c r="R265" s="20">
        <v>0</v>
      </c>
      <c r="S265" s="20">
        <v>0</v>
      </c>
      <c r="T265" s="20">
        <v>0</v>
      </c>
      <c r="U265" s="20">
        <v>0</v>
      </c>
      <c r="V265" s="20">
        <v>0</v>
      </c>
      <c r="W265" s="20">
        <v>0</v>
      </c>
    </row>
    <row r="266" spans="2:23" x14ac:dyDescent="0.35">
      <c r="B266" s="17" t="s">
        <v>875</v>
      </c>
      <c r="C266" s="451" t="s">
        <v>2124</v>
      </c>
      <c r="D266" s="232" t="s">
        <v>988</v>
      </c>
      <c r="E266" s="4" t="s">
        <v>989</v>
      </c>
      <c r="F266" s="240">
        <v>0</v>
      </c>
      <c r="G266" s="240">
        <v>0</v>
      </c>
      <c r="H266" s="240">
        <v>0</v>
      </c>
      <c r="I266" s="240">
        <v>0</v>
      </c>
      <c r="J266" s="240">
        <v>0</v>
      </c>
      <c r="K266" s="240">
        <v>0</v>
      </c>
      <c r="L266" s="240">
        <v>0</v>
      </c>
      <c r="M266" s="240">
        <v>0</v>
      </c>
      <c r="N266" s="240">
        <v>0</v>
      </c>
      <c r="O266" s="240">
        <v>0</v>
      </c>
      <c r="P266" s="240">
        <v>2.5918800000000002</v>
      </c>
      <c r="Q266" s="240">
        <v>81.49136</v>
      </c>
      <c r="R266" s="20">
        <v>0</v>
      </c>
      <c r="S266" s="20">
        <v>0</v>
      </c>
      <c r="T266" s="20">
        <v>0</v>
      </c>
      <c r="U266" s="20">
        <v>0</v>
      </c>
      <c r="V266" s="20">
        <v>0</v>
      </c>
      <c r="W266" s="20">
        <v>0</v>
      </c>
    </row>
    <row r="267" spans="2:23" x14ac:dyDescent="0.35">
      <c r="B267" s="17" t="s">
        <v>875</v>
      </c>
      <c r="C267" s="447" t="s">
        <v>2182</v>
      </c>
      <c r="D267" s="232" t="s">
        <v>882</v>
      </c>
      <c r="E267" s="4" t="s">
        <v>883</v>
      </c>
      <c r="F267" s="240">
        <v>0</v>
      </c>
      <c r="G267" s="240">
        <v>0</v>
      </c>
      <c r="H267" s="240">
        <v>0</v>
      </c>
      <c r="I267" s="240">
        <v>0</v>
      </c>
      <c r="J267" s="240">
        <v>0</v>
      </c>
      <c r="K267" s="240">
        <v>0</v>
      </c>
      <c r="L267" s="240">
        <v>0</v>
      </c>
      <c r="M267" s="240">
        <v>0</v>
      </c>
      <c r="N267" s="240">
        <v>0</v>
      </c>
      <c r="O267" s="240">
        <v>0</v>
      </c>
      <c r="P267" s="240">
        <v>3.1885700000000003</v>
      </c>
      <c r="Q267" s="240">
        <v>0</v>
      </c>
      <c r="R267" s="20">
        <v>0</v>
      </c>
      <c r="S267" s="20">
        <v>0</v>
      </c>
      <c r="T267" s="20">
        <v>0</v>
      </c>
      <c r="U267" s="20">
        <v>0</v>
      </c>
      <c r="V267" s="20">
        <v>0</v>
      </c>
      <c r="W267" s="20">
        <v>0</v>
      </c>
    </row>
    <row r="268" spans="2:23" x14ac:dyDescent="0.35">
      <c r="B268" s="17" t="s">
        <v>875</v>
      </c>
      <c r="C268" s="448" t="s">
        <v>2119</v>
      </c>
      <c r="D268" s="232" t="s">
        <v>896</v>
      </c>
      <c r="E268" s="4" t="s">
        <v>897</v>
      </c>
      <c r="F268" s="240">
        <v>0</v>
      </c>
      <c r="G268" s="240">
        <v>0</v>
      </c>
      <c r="H268" s="240">
        <v>0</v>
      </c>
      <c r="I268" s="240">
        <v>0</v>
      </c>
      <c r="J268" s="240">
        <v>0</v>
      </c>
      <c r="K268" s="240">
        <v>0</v>
      </c>
      <c r="L268" s="240">
        <v>0</v>
      </c>
      <c r="M268" s="240">
        <v>0</v>
      </c>
      <c r="N268" s="240">
        <v>0</v>
      </c>
      <c r="O268" s="240">
        <v>0</v>
      </c>
      <c r="P268" s="240">
        <v>112.6</v>
      </c>
      <c r="Q268" s="240">
        <v>0</v>
      </c>
      <c r="R268" s="20">
        <v>0</v>
      </c>
      <c r="S268" s="20">
        <v>0</v>
      </c>
      <c r="T268" s="20">
        <v>0</v>
      </c>
      <c r="U268" s="20">
        <v>0</v>
      </c>
      <c r="V268" s="20">
        <v>0</v>
      </c>
      <c r="W268" s="20">
        <v>0</v>
      </c>
    </row>
    <row r="269" spans="2:23" x14ac:dyDescent="0.35">
      <c r="B269" s="17" t="s">
        <v>875</v>
      </c>
      <c r="C269" s="447" t="s">
        <v>2186</v>
      </c>
      <c r="D269" s="232" t="s">
        <v>898</v>
      </c>
      <c r="E269" s="4" t="s">
        <v>899</v>
      </c>
      <c r="F269" s="240">
        <v>0</v>
      </c>
      <c r="G269" s="240">
        <v>0</v>
      </c>
      <c r="H269" s="240">
        <v>0</v>
      </c>
      <c r="I269" s="240">
        <v>0</v>
      </c>
      <c r="J269" s="240">
        <v>0</v>
      </c>
      <c r="K269" s="240">
        <v>0</v>
      </c>
      <c r="L269" s="240">
        <v>0</v>
      </c>
      <c r="M269" s="240">
        <v>0</v>
      </c>
      <c r="N269" s="240">
        <v>0</v>
      </c>
      <c r="O269" s="240">
        <v>0</v>
      </c>
      <c r="P269" s="240">
        <v>6.83399</v>
      </c>
      <c r="Q269" s="240">
        <v>0</v>
      </c>
      <c r="R269" s="20">
        <v>0</v>
      </c>
      <c r="S269" s="20">
        <v>0</v>
      </c>
      <c r="T269" s="20">
        <v>0</v>
      </c>
      <c r="U269" s="20">
        <v>0</v>
      </c>
      <c r="V269" s="20">
        <v>0</v>
      </c>
      <c r="W269" s="20">
        <v>0</v>
      </c>
    </row>
    <row r="270" spans="2:23" x14ac:dyDescent="0.35">
      <c r="B270" s="17" t="s">
        <v>875</v>
      </c>
      <c r="C270" s="448" t="s">
        <v>2120</v>
      </c>
      <c r="D270" s="232" t="s">
        <v>976</v>
      </c>
      <c r="E270" s="4" t="s">
        <v>977</v>
      </c>
      <c r="F270" s="240">
        <v>0</v>
      </c>
      <c r="G270" s="240">
        <v>0</v>
      </c>
      <c r="H270" s="240">
        <v>0</v>
      </c>
      <c r="I270" s="240">
        <v>0</v>
      </c>
      <c r="J270" s="240">
        <v>0</v>
      </c>
      <c r="K270" s="240">
        <v>0</v>
      </c>
      <c r="L270" s="240">
        <v>0</v>
      </c>
      <c r="M270" s="240">
        <v>0</v>
      </c>
      <c r="N270" s="240">
        <v>0</v>
      </c>
      <c r="O270" s="240">
        <v>0</v>
      </c>
      <c r="P270" s="240">
        <v>69.361020000000011</v>
      </c>
      <c r="Q270" s="240">
        <v>65.351010000000002</v>
      </c>
      <c r="R270" s="20">
        <v>0</v>
      </c>
      <c r="S270" s="20">
        <v>0</v>
      </c>
      <c r="T270" s="20">
        <v>0</v>
      </c>
      <c r="U270" s="20">
        <v>0</v>
      </c>
      <c r="V270" s="20">
        <v>0</v>
      </c>
      <c r="W270" s="20">
        <v>0</v>
      </c>
    </row>
    <row r="271" spans="2:23" x14ac:dyDescent="0.35">
      <c r="B271" s="17" t="s">
        <v>875</v>
      </c>
      <c r="C271" s="448" t="s">
        <v>2109</v>
      </c>
      <c r="D271" s="232" t="s">
        <v>905</v>
      </c>
      <c r="E271" s="4" t="s">
        <v>903</v>
      </c>
      <c r="F271" s="240">
        <v>0</v>
      </c>
      <c r="G271" s="240">
        <v>0</v>
      </c>
      <c r="H271" s="240">
        <v>0</v>
      </c>
      <c r="I271" s="240">
        <v>0</v>
      </c>
      <c r="J271" s="240">
        <v>0</v>
      </c>
      <c r="K271" s="240">
        <v>0</v>
      </c>
      <c r="L271" s="240">
        <v>0</v>
      </c>
      <c r="M271" s="240">
        <v>0</v>
      </c>
      <c r="N271" s="240">
        <v>0</v>
      </c>
      <c r="O271" s="240">
        <v>0</v>
      </c>
      <c r="P271" s="240">
        <v>1509.8720499999999</v>
      </c>
      <c r="Q271" s="240">
        <v>1901.8713500000001</v>
      </c>
      <c r="R271" s="20">
        <v>0</v>
      </c>
      <c r="S271" s="20">
        <v>0</v>
      </c>
      <c r="T271" s="20">
        <v>0</v>
      </c>
      <c r="U271" s="20">
        <v>0</v>
      </c>
      <c r="V271" s="20">
        <v>0</v>
      </c>
      <c r="W271" s="20">
        <v>0</v>
      </c>
    </row>
    <row r="272" spans="2:23" x14ac:dyDescent="0.35">
      <c r="B272" s="17" t="s">
        <v>875</v>
      </c>
      <c r="C272" s="448" t="s">
        <v>2114</v>
      </c>
      <c r="D272" s="232" t="s">
        <v>968</v>
      </c>
      <c r="E272" s="4" t="s">
        <v>969</v>
      </c>
      <c r="F272" s="240">
        <v>0</v>
      </c>
      <c r="G272" s="240">
        <v>0</v>
      </c>
      <c r="H272" s="240">
        <v>0</v>
      </c>
      <c r="I272" s="240">
        <v>0</v>
      </c>
      <c r="J272" s="240">
        <v>0</v>
      </c>
      <c r="K272" s="240">
        <v>0</v>
      </c>
      <c r="L272" s="240">
        <v>0</v>
      </c>
      <c r="M272" s="240">
        <v>0</v>
      </c>
      <c r="N272" s="240">
        <v>0</v>
      </c>
      <c r="O272" s="240">
        <v>0</v>
      </c>
      <c r="P272" s="240">
        <v>2.6916500000000001</v>
      </c>
      <c r="Q272" s="240">
        <v>80.985979999999998</v>
      </c>
      <c r="R272" s="20">
        <v>0</v>
      </c>
      <c r="S272" s="20">
        <v>0</v>
      </c>
      <c r="T272" s="20">
        <v>0</v>
      </c>
      <c r="U272" s="20">
        <v>0</v>
      </c>
      <c r="V272" s="20">
        <v>0</v>
      </c>
      <c r="W272" s="20">
        <v>0</v>
      </c>
    </row>
    <row r="273" spans="2:23" x14ac:dyDescent="0.35">
      <c r="B273" s="17" t="s">
        <v>875</v>
      </c>
      <c r="C273" s="447" t="s">
        <v>2187</v>
      </c>
      <c r="D273" s="232" t="s">
        <v>914</v>
      </c>
      <c r="E273" s="4" t="s">
        <v>915</v>
      </c>
      <c r="F273" s="240">
        <v>0</v>
      </c>
      <c r="G273" s="240">
        <v>0</v>
      </c>
      <c r="H273" s="240">
        <v>0</v>
      </c>
      <c r="I273" s="240">
        <v>0</v>
      </c>
      <c r="J273" s="240">
        <v>0</v>
      </c>
      <c r="K273" s="240">
        <v>0</v>
      </c>
      <c r="L273" s="240">
        <v>0</v>
      </c>
      <c r="M273" s="240">
        <v>0</v>
      </c>
      <c r="N273" s="240">
        <v>0</v>
      </c>
      <c r="O273" s="240">
        <v>0</v>
      </c>
      <c r="P273" s="240">
        <v>-15.541799999999999</v>
      </c>
      <c r="Q273" s="240">
        <v>0</v>
      </c>
      <c r="R273" s="20">
        <v>0</v>
      </c>
      <c r="S273" s="20">
        <v>0</v>
      </c>
      <c r="T273" s="20">
        <v>0</v>
      </c>
      <c r="U273" s="20">
        <v>0</v>
      </c>
      <c r="V273" s="20">
        <v>0</v>
      </c>
      <c r="W273" s="20">
        <v>0</v>
      </c>
    </row>
    <row r="274" spans="2:23" x14ac:dyDescent="0.35">
      <c r="B274" s="17" t="s">
        <v>875</v>
      </c>
      <c r="C274" s="451" t="s">
        <v>2109</v>
      </c>
      <c r="D274" s="232" t="s">
        <v>916</v>
      </c>
      <c r="E274" s="4" t="s">
        <v>917</v>
      </c>
      <c r="F274" s="240">
        <v>0</v>
      </c>
      <c r="G274" s="240">
        <v>0</v>
      </c>
      <c r="H274" s="240">
        <v>0</v>
      </c>
      <c r="I274" s="240">
        <v>0</v>
      </c>
      <c r="J274" s="240">
        <v>0</v>
      </c>
      <c r="K274" s="240">
        <v>0</v>
      </c>
      <c r="L274" s="240">
        <v>0</v>
      </c>
      <c r="M274" s="240">
        <v>0</v>
      </c>
      <c r="N274" s="240">
        <v>0</v>
      </c>
      <c r="O274" s="240">
        <v>0</v>
      </c>
      <c r="P274" s="240">
        <v>0.9526</v>
      </c>
      <c r="Q274" s="240">
        <v>0</v>
      </c>
      <c r="R274" s="20">
        <v>0</v>
      </c>
      <c r="S274" s="20">
        <v>0</v>
      </c>
      <c r="T274" s="20">
        <v>0</v>
      </c>
      <c r="U274" s="20">
        <v>0</v>
      </c>
      <c r="V274" s="20">
        <v>0</v>
      </c>
      <c r="W274" s="20">
        <v>0</v>
      </c>
    </row>
    <row r="275" spans="2:23" x14ac:dyDescent="0.35">
      <c r="B275" s="432" t="s">
        <v>875</v>
      </c>
      <c r="C275" s="440" t="s">
        <v>2117</v>
      </c>
      <c r="D275" s="433" t="s">
        <v>918</v>
      </c>
      <c r="E275" s="434" t="s">
        <v>919</v>
      </c>
      <c r="F275" s="240">
        <v>0</v>
      </c>
      <c r="G275" s="240">
        <v>0</v>
      </c>
      <c r="H275" s="240">
        <v>0</v>
      </c>
      <c r="I275" s="240">
        <v>0</v>
      </c>
      <c r="J275" s="240">
        <v>0</v>
      </c>
      <c r="K275" s="240">
        <v>0</v>
      </c>
      <c r="L275" s="240">
        <v>0</v>
      </c>
      <c r="M275" s="240">
        <v>0</v>
      </c>
      <c r="N275" s="240">
        <v>0</v>
      </c>
      <c r="O275" s="240">
        <v>0</v>
      </c>
      <c r="P275" s="240">
        <v>492.89573999999999</v>
      </c>
      <c r="Q275" s="240">
        <v>1081.4405900000002</v>
      </c>
      <c r="R275" s="20">
        <v>0</v>
      </c>
      <c r="S275" s="20">
        <v>0</v>
      </c>
      <c r="T275" s="20">
        <v>0</v>
      </c>
      <c r="U275" s="20">
        <v>0</v>
      </c>
      <c r="V275" s="20">
        <v>0</v>
      </c>
      <c r="W275" s="20">
        <v>0</v>
      </c>
    </row>
    <row r="276" spans="2:23" x14ac:dyDescent="0.35">
      <c r="B276" s="17" t="s">
        <v>875</v>
      </c>
      <c r="C276" s="448" t="s">
        <v>2115</v>
      </c>
      <c r="D276" s="232" t="s">
        <v>920</v>
      </c>
      <c r="E276" s="4" t="s">
        <v>921</v>
      </c>
      <c r="F276" s="240">
        <v>0</v>
      </c>
      <c r="G276" s="240">
        <v>0</v>
      </c>
      <c r="H276" s="240">
        <v>0</v>
      </c>
      <c r="I276" s="240">
        <v>0</v>
      </c>
      <c r="J276" s="240">
        <v>0</v>
      </c>
      <c r="K276" s="240">
        <v>0</v>
      </c>
      <c r="L276" s="240">
        <v>0</v>
      </c>
      <c r="M276" s="240">
        <v>0</v>
      </c>
      <c r="N276" s="240">
        <v>0</v>
      </c>
      <c r="O276" s="240">
        <v>0</v>
      </c>
      <c r="P276" s="240">
        <v>78.472059999999999</v>
      </c>
      <c r="Q276" s="240">
        <v>0</v>
      </c>
      <c r="R276" s="20">
        <v>0</v>
      </c>
      <c r="S276" s="20">
        <v>0</v>
      </c>
      <c r="T276" s="20">
        <v>0</v>
      </c>
      <c r="U276" s="20">
        <v>0</v>
      </c>
      <c r="V276" s="20">
        <v>0</v>
      </c>
      <c r="W276" s="20">
        <v>0</v>
      </c>
    </row>
    <row r="277" spans="2:23" x14ac:dyDescent="0.35">
      <c r="B277" s="17" t="s">
        <v>875</v>
      </c>
      <c r="C277" s="448" t="s">
        <v>2119</v>
      </c>
      <c r="D277" s="232" t="s">
        <v>934</v>
      </c>
      <c r="E277" s="4" t="s">
        <v>935</v>
      </c>
      <c r="F277" s="240">
        <v>0</v>
      </c>
      <c r="G277" s="240">
        <v>0</v>
      </c>
      <c r="H277" s="240">
        <v>0</v>
      </c>
      <c r="I277" s="240">
        <v>0</v>
      </c>
      <c r="J277" s="240">
        <v>0</v>
      </c>
      <c r="K277" s="240">
        <v>0</v>
      </c>
      <c r="L277" s="240">
        <v>0</v>
      </c>
      <c r="M277" s="240">
        <v>0</v>
      </c>
      <c r="N277" s="240">
        <v>0</v>
      </c>
      <c r="O277" s="240">
        <v>0</v>
      </c>
      <c r="P277" s="240">
        <v>1053.57314</v>
      </c>
      <c r="Q277" s="240">
        <v>393.68078000000003</v>
      </c>
      <c r="R277" s="20">
        <v>0</v>
      </c>
      <c r="S277" s="20">
        <v>0</v>
      </c>
      <c r="T277" s="20">
        <v>0</v>
      </c>
      <c r="U277" s="20">
        <v>0</v>
      </c>
      <c r="V277" s="20">
        <v>0</v>
      </c>
      <c r="W277" s="20">
        <v>0</v>
      </c>
    </row>
    <row r="278" spans="2:23" x14ac:dyDescent="0.35">
      <c r="B278" s="17" t="s">
        <v>875</v>
      </c>
      <c r="C278" s="448" t="s">
        <v>2118</v>
      </c>
      <c r="D278" s="232" t="s">
        <v>936</v>
      </c>
      <c r="E278" s="4" t="s">
        <v>937</v>
      </c>
      <c r="F278" s="240">
        <v>0</v>
      </c>
      <c r="G278" s="240">
        <v>0</v>
      </c>
      <c r="H278" s="240">
        <v>0</v>
      </c>
      <c r="I278" s="240">
        <v>0</v>
      </c>
      <c r="J278" s="240">
        <v>0</v>
      </c>
      <c r="K278" s="240">
        <v>0</v>
      </c>
      <c r="L278" s="240">
        <v>0</v>
      </c>
      <c r="M278" s="240">
        <v>0</v>
      </c>
      <c r="N278" s="240">
        <v>0</v>
      </c>
      <c r="O278" s="240">
        <v>0</v>
      </c>
      <c r="P278" s="240">
        <v>5119.78172</v>
      </c>
      <c r="Q278" s="240">
        <v>5161.94247</v>
      </c>
      <c r="R278" s="20">
        <v>0</v>
      </c>
      <c r="S278" s="20">
        <v>0</v>
      </c>
      <c r="T278" s="20">
        <v>0</v>
      </c>
      <c r="U278" s="20">
        <v>0</v>
      </c>
      <c r="V278" s="20">
        <v>0</v>
      </c>
      <c r="W278" s="20">
        <v>0</v>
      </c>
    </row>
    <row r="279" spans="2:23" x14ac:dyDescent="0.35">
      <c r="B279" s="17" t="s">
        <v>875</v>
      </c>
      <c r="C279" s="451" t="s">
        <v>2109</v>
      </c>
      <c r="D279" s="232" t="s">
        <v>938</v>
      </c>
      <c r="E279" s="4" t="s">
        <v>939</v>
      </c>
      <c r="F279" s="240">
        <v>0</v>
      </c>
      <c r="G279" s="240">
        <v>0</v>
      </c>
      <c r="H279" s="240">
        <v>0</v>
      </c>
      <c r="I279" s="240">
        <v>0</v>
      </c>
      <c r="J279" s="240">
        <v>0</v>
      </c>
      <c r="K279" s="240">
        <v>0</v>
      </c>
      <c r="L279" s="240">
        <v>0</v>
      </c>
      <c r="M279" s="240">
        <v>0</v>
      </c>
      <c r="N279" s="240">
        <v>0</v>
      </c>
      <c r="O279" s="240">
        <v>0</v>
      </c>
      <c r="P279" s="240">
        <v>0</v>
      </c>
      <c r="Q279" s="240">
        <v>0</v>
      </c>
      <c r="R279" s="20">
        <v>0</v>
      </c>
      <c r="S279" s="20">
        <v>0</v>
      </c>
      <c r="T279" s="20">
        <v>0</v>
      </c>
      <c r="U279" s="20">
        <v>0</v>
      </c>
      <c r="V279" s="20">
        <v>0</v>
      </c>
      <c r="W279" s="20">
        <v>0</v>
      </c>
    </row>
    <row r="280" spans="2:23" x14ac:dyDescent="0.35">
      <c r="B280" s="17" t="s">
        <v>875</v>
      </c>
      <c r="C280" s="448" t="s">
        <v>2111</v>
      </c>
      <c r="D280" s="232" t="s">
        <v>990</v>
      </c>
      <c r="E280" s="4" t="s">
        <v>991</v>
      </c>
      <c r="F280" s="240">
        <v>0</v>
      </c>
      <c r="G280" s="240">
        <v>0</v>
      </c>
      <c r="H280" s="240">
        <v>0</v>
      </c>
      <c r="I280" s="240">
        <v>0</v>
      </c>
      <c r="J280" s="240">
        <v>0</v>
      </c>
      <c r="K280" s="240">
        <v>0</v>
      </c>
      <c r="L280" s="240">
        <v>0</v>
      </c>
      <c r="M280" s="240">
        <v>0</v>
      </c>
      <c r="N280" s="240">
        <v>0</v>
      </c>
      <c r="O280" s="240">
        <v>0</v>
      </c>
      <c r="P280" s="240">
        <v>18.556169999999998</v>
      </c>
      <c r="Q280" s="240">
        <v>0</v>
      </c>
      <c r="R280" s="20">
        <v>0</v>
      </c>
      <c r="S280" s="20">
        <v>0</v>
      </c>
      <c r="T280" s="20">
        <v>0</v>
      </c>
      <c r="U280" s="20">
        <v>0</v>
      </c>
      <c r="V280" s="20">
        <v>0</v>
      </c>
      <c r="W280" s="20">
        <v>0</v>
      </c>
    </row>
    <row r="281" spans="2:23" x14ac:dyDescent="0.35">
      <c r="B281" s="17" t="s">
        <v>875</v>
      </c>
      <c r="C281" s="451" t="s">
        <v>2122</v>
      </c>
      <c r="D281" s="232" t="s">
        <v>978</v>
      </c>
      <c r="E281" s="4" t="s">
        <v>979</v>
      </c>
      <c r="F281" s="240">
        <v>0</v>
      </c>
      <c r="G281" s="240">
        <v>0</v>
      </c>
      <c r="H281" s="240">
        <v>0</v>
      </c>
      <c r="I281" s="240">
        <v>0</v>
      </c>
      <c r="J281" s="240">
        <v>0</v>
      </c>
      <c r="K281" s="240">
        <v>0</v>
      </c>
      <c r="L281" s="240">
        <v>0</v>
      </c>
      <c r="M281" s="240">
        <v>0</v>
      </c>
      <c r="N281" s="240">
        <v>0</v>
      </c>
      <c r="O281" s="240">
        <v>0</v>
      </c>
      <c r="P281" s="240">
        <v>23.169910000000002</v>
      </c>
      <c r="Q281" s="240">
        <v>104.71908999999999</v>
      </c>
      <c r="R281" s="20">
        <v>0</v>
      </c>
      <c r="S281" s="20">
        <v>0</v>
      </c>
      <c r="T281" s="20">
        <v>0</v>
      </c>
      <c r="U281" s="20">
        <v>0</v>
      </c>
      <c r="V281" s="20">
        <v>0</v>
      </c>
      <c r="W281" s="20">
        <v>0</v>
      </c>
    </row>
    <row r="282" spans="2:23" x14ac:dyDescent="0.35">
      <c r="B282" s="17" t="s">
        <v>875</v>
      </c>
      <c r="C282" s="447" t="s">
        <v>2189</v>
      </c>
      <c r="D282" s="232" t="s">
        <v>942</v>
      </c>
      <c r="E282" s="4" t="s">
        <v>943</v>
      </c>
      <c r="F282" s="240">
        <v>0</v>
      </c>
      <c r="G282" s="240">
        <v>0</v>
      </c>
      <c r="H282" s="240">
        <v>0</v>
      </c>
      <c r="I282" s="240">
        <v>0</v>
      </c>
      <c r="J282" s="240">
        <v>0</v>
      </c>
      <c r="K282" s="240">
        <v>0</v>
      </c>
      <c r="L282" s="240">
        <v>0</v>
      </c>
      <c r="M282" s="240">
        <v>0</v>
      </c>
      <c r="N282" s="240">
        <v>0</v>
      </c>
      <c r="O282" s="240">
        <v>0</v>
      </c>
      <c r="P282" s="240">
        <v>0</v>
      </c>
      <c r="Q282" s="240">
        <v>0</v>
      </c>
      <c r="R282" s="20">
        <v>0</v>
      </c>
      <c r="S282" s="20">
        <v>0</v>
      </c>
      <c r="T282" s="20">
        <v>0</v>
      </c>
      <c r="U282" s="20">
        <v>0</v>
      </c>
      <c r="V282" s="20">
        <v>0</v>
      </c>
      <c r="W282" s="20">
        <v>0</v>
      </c>
    </row>
    <row r="283" spans="2:23" x14ac:dyDescent="0.35">
      <c r="B283" s="17" t="s">
        <v>875</v>
      </c>
      <c r="C283" s="451" t="s">
        <v>2113</v>
      </c>
      <c r="D283" s="232" t="s">
        <v>944</v>
      </c>
      <c r="E283" s="4" t="s">
        <v>945</v>
      </c>
      <c r="F283" s="240">
        <v>0</v>
      </c>
      <c r="G283" s="240">
        <v>0</v>
      </c>
      <c r="H283" s="240">
        <v>0</v>
      </c>
      <c r="I283" s="240">
        <v>0</v>
      </c>
      <c r="J283" s="240">
        <v>0</v>
      </c>
      <c r="K283" s="240">
        <v>0</v>
      </c>
      <c r="L283" s="240">
        <v>0</v>
      </c>
      <c r="M283" s="240">
        <v>0</v>
      </c>
      <c r="N283" s="240">
        <v>0</v>
      </c>
      <c r="O283" s="240">
        <v>0</v>
      </c>
      <c r="P283" s="240">
        <v>24.855799999999999</v>
      </c>
      <c r="Q283" s="240">
        <v>157.47233</v>
      </c>
      <c r="R283" s="20">
        <v>0</v>
      </c>
      <c r="S283" s="20">
        <v>0</v>
      </c>
      <c r="T283" s="20">
        <v>0</v>
      </c>
      <c r="U283" s="20">
        <v>0</v>
      </c>
      <c r="V283" s="20">
        <v>0</v>
      </c>
      <c r="W283" s="20">
        <v>0</v>
      </c>
    </row>
    <row r="284" spans="2:23" x14ac:dyDescent="0.35">
      <c r="B284" s="17" t="s">
        <v>875</v>
      </c>
      <c r="C284" s="447" t="s">
        <v>2190</v>
      </c>
      <c r="D284" s="232" t="s">
        <v>948</v>
      </c>
      <c r="E284" s="4" t="s">
        <v>949</v>
      </c>
      <c r="F284" s="240">
        <v>0</v>
      </c>
      <c r="G284" s="240">
        <v>0</v>
      </c>
      <c r="H284" s="240">
        <v>0</v>
      </c>
      <c r="I284" s="240">
        <v>0</v>
      </c>
      <c r="J284" s="240">
        <v>0</v>
      </c>
      <c r="K284" s="240">
        <v>0</v>
      </c>
      <c r="L284" s="240">
        <v>0</v>
      </c>
      <c r="M284" s="240">
        <v>0</v>
      </c>
      <c r="N284" s="240">
        <v>0</v>
      </c>
      <c r="O284" s="240">
        <v>0</v>
      </c>
      <c r="P284" s="240">
        <v>44.123959999999997</v>
      </c>
      <c r="Q284" s="240">
        <v>0</v>
      </c>
      <c r="R284" s="20">
        <v>0</v>
      </c>
      <c r="S284" s="20">
        <v>0</v>
      </c>
      <c r="T284" s="20">
        <v>0</v>
      </c>
      <c r="U284" s="20">
        <v>0</v>
      </c>
      <c r="V284" s="20">
        <v>0</v>
      </c>
      <c r="W284" s="20">
        <v>0</v>
      </c>
    </row>
    <row r="285" spans="2:23" x14ac:dyDescent="0.35">
      <c r="B285" s="17" t="s">
        <v>875</v>
      </c>
      <c r="C285" s="451" t="s">
        <v>2116</v>
      </c>
      <c r="D285" s="232" t="s">
        <v>950</v>
      </c>
      <c r="E285" s="4" t="s">
        <v>951</v>
      </c>
      <c r="F285" s="240">
        <v>0</v>
      </c>
      <c r="G285" s="240">
        <v>0</v>
      </c>
      <c r="H285" s="240">
        <v>0</v>
      </c>
      <c r="I285" s="240">
        <v>0</v>
      </c>
      <c r="J285" s="240">
        <v>0</v>
      </c>
      <c r="K285" s="240">
        <v>0</v>
      </c>
      <c r="L285" s="240">
        <v>0</v>
      </c>
      <c r="M285" s="240">
        <v>0</v>
      </c>
      <c r="N285" s="240">
        <v>0</v>
      </c>
      <c r="O285" s="240">
        <v>0</v>
      </c>
      <c r="P285" s="240">
        <v>3.0157099999999999</v>
      </c>
      <c r="Q285" s="240">
        <v>0</v>
      </c>
      <c r="R285" s="20">
        <v>0</v>
      </c>
      <c r="S285" s="20">
        <v>0</v>
      </c>
      <c r="T285" s="20">
        <v>0</v>
      </c>
      <c r="U285" s="20">
        <v>0</v>
      </c>
      <c r="V285" s="20">
        <v>0</v>
      </c>
      <c r="W285" s="20">
        <v>0</v>
      </c>
    </row>
    <row r="286" spans="2:23" x14ac:dyDescent="0.35">
      <c r="B286" s="17" t="s">
        <v>875</v>
      </c>
      <c r="C286" s="448" t="s">
        <v>2110</v>
      </c>
      <c r="D286" s="232" t="s">
        <v>954</v>
      </c>
      <c r="E286" s="4" t="s">
        <v>953</v>
      </c>
      <c r="F286" s="240">
        <v>0</v>
      </c>
      <c r="G286" s="240">
        <v>0</v>
      </c>
      <c r="H286" s="240">
        <v>0</v>
      </c>
      <c r="I286" s="240">
        <v>0</v>
      </c>
      <c r="J286" s="240">
        <v>0</v>
      </c>
      <c r="K286" s="240">
        <v>0</v>
      </c>
      <c r="L286" s="240">
        <v>0</v>
      </c>
      <c r="M286" s="240">
        <v>0</v>
      </c>
      <c r="N286" s="240">
        <v>0</v>
      </c>
      <c r="O286" s="240">
        <v>0</v>
      </c>
      <c r="P286" s="240">
        <v>0</v>
      </c>
      <c r="Q286" s="240">
        <v>0</v>
      </c>
      <c r="R286" s="20">
        <v>0</v>
      </c>
      <c r="S286" s="20">
        <v>0</v>
      </c>
      <c r="T286" s="20">
        <v>0</v>
      </c>
      <c r="U286" s="20">
        <v>0</v>
      </c>
      <c r="V286" s="20">
        <v>0</v>
      </c>
      <c r="W286" s="20">
        <v>0</v>
      </c>
    </row>
    <row r="287" spans="2:23" x14ac:dyDescent="0.35">
      <c r="B287" s="17" t="s">
        <v>875</v>
      </c>
      <c r="C287" s="448" t="s">
        <v>2110</v>
      </c>
      <c r="D287" s="232" t="s">
        <v>955</v>
      </c>
      <c r="E287" s="4" t="s">
        <v>953</v>
      </c>
      <c r="F287" s="240">
        <v>0</v>
      </c>
      <c r="G287" s="240">
        <v>0</v>
      </c>
      <c r="H287" s="240">
        <v>0</v>
      </c>
      <c r="I287" s="240">
        <v>0</v>
      </c>
      <c r="J287" s="240">
        <v>0</v>
      </c>
      <c r="K287" s="240">
        <v>0</v>
      </c>
      <c r="L287" s="240">
        <v>0</v>
      </c>
      <c r="M287" s="240">
        <v>0</v>
      </c>
      <c r="N287" s="240">
        <v>0</v>
      </c>
      <c r="O287" s="240">
        <v>0</v>
      </c>
      <c r="P287" s="240">
        <v>24.19407</v>
      </c>
      <c r="Q287" s="240">
        <v>75.586710000000011</v>
      </c>
      <c r="R287" s="20">
        <v>0</v>
      </c>
      <c r="S287" s="20">
        <v>0</v>
      </c>
      <c r="T287" s="20">
        <v>0</v>
      </c>
      <c r="U287" s="20">
        <v>0</v>
      </c>
      <c r="V287" s="20">
        <v>0</v>
      </c>
      <c r="W287" s="20">
        <v>0</v>
      </c>
    </row>
    <row r="288" spans="2:23" x14ac:dyDescent="0.35">
      <c r="B288" s="17"/>
      <c r="C288" s="437"/>
      <c r="D288" s="232"/>
      <c r="E288" s="4"/>
      <c r="F288" s="4"/>
      <c r="G288" s="4"/>
      <c r="H288" s="4"/>
      <c r="I288" s="4"/>
      <c r="J288" s="4"/>
      <c r="K288" s="4"/>
      <c r="L288" s="4"/>
      <c r="M288" s="4"/>
      <c r="N288" s="4"/>
      <c r="O288" s="4"/>
      <c r="P288" s="4"/>
      <c r="Q288" s="4"/>
      <c r="R288" s="20"/>
      <c r="S288" s="20"/>
      <c r="T288" s="20"/>
      <c r="U288" s="20"/>
      <c r="V288" s="20"/>
      <c r="W288" s="20"/>
    </row>
    <row r="289" spans="2:23" ht="13.15" x14ac:dyDescent="0.4">
      <c r="B289" s="234" t="s">
        <v>875</v>
      </c>
      <c r="C289" s="234"/>
      <c r="D289" s="234"/>
      <c r="E289" s="235" t="s">
        <v>127</v>
      </c>
      <c r="F289" s="236">
        <f>SUM(F44:F287)</f>
        <v>22668.755809999999</v>
      </c>
      <c r="G289" s="236">
        <f t="shared" ref="G289:Q289" si="1">SUM(G44:G287)</f>
        <v>19506.148000000001</v>
      </c>
      <c r="H289" s="236">
        <f t="shared" si="1"/>
        <v>24259.098850000006</v>
      </c>
      <c r="I289" s="236">
        <f t="shared" si="1"/>
        <v>19340.294999999998</v>
      </c>
      <c r="J289" s="236">
        <f t="shared" si="1"/>
        <v>24587.137040000001</v>
      </c>
      <c r="K289" s="236">
        <f t="shared" si="1"/>
        <v>21677.776999999998</v>
      </c>
      <c r="L289" s="236">
        <f t="shared" si="1"/>
        <v>17206.619689999996</v>
      </c>
      <c r="M289" s="236">
        <f t="shared" si="1"/>
        <v>18581.461899999998</v>
      </c>
      <c r="N289" s="236">
        <f t="shared" si="1"/>
        <v>16688.831720000002</v>
      </c>
      <c r="O289" s="236">
        <f t="shared" si="1"/>
        <v>22586.343000000001</v>
      </c>
      <c r="P289" s="236">
        <f t="shared" si="1"/>
        <v>10609.77763</v>
      </c>
      <c r="Q289" s="236">
        <f t="shared" si="1"/>
        <v>9379.9547300000013</v>
      </c>
      <c r="R289" s="237">
        <v>31009.847864397434</v>
      </c>
      <c r="S289" s="237">
        <v>28793.775551418723</v>
      </c>
      <c r="T289" s="237">
        <v>29062.668279031117</v>
      </c>
      <c r="U289" s="237">
        <v>36312.015105617538</v>
      </c>
      <c r="V289" s="237">
        <v>32835.076974290088</v>
      </c>
      <c r="W289" s="237">
        <v>158013.38377475491</v>
      </c>
    </row>
    <row r="290" spans="2:23" x14ac:dyDescent="0.35">
      <c r="B290" s="17" t="s">
        <v>992</v>
      </c>
      <c r="C290" s="437" t="s">
        <v>2078</v>
      </c>
      <c r="D290" s="17" t="s">
        <v>1215</v>
      </c>
      <c r="E290" s="4" t="s">
        <v>128</v>
      </c>
      <c r="F290" s="241">
        <v>0</v>
      </c>
      <c r="G290" s="241">
        <v>0</v>
      </c>
      <c r="H290" s="241">
        <v>0</v>
      </c>
      <c r="I290" s="241">
        <v>0</v>
      </c>
      <c r="J290" s="241">
        <v>0</v>
      </c>
      <c r="K290" s="241">
        <v>0</v>
      </c>
      <c r="L290" s="241">
        <v>0</v>
      </c>
      <c r="M290" s="241">
        <v>0</v>
      </c>
      <c r="N290" s="241">
        <v>0</v>
      </c>
      <c r="O290" s="241">
        <v>0</v>
      </c>
      <c r="P290" s="241">
        <v>0</v>
      </c>
      <c r="Q290" s="241">
        <v>0</v>
      </c>
      <c r="R290" s="20">
        <v>560.2606160358331</v>
      </c>
      <c r="S290" s="20">
        <v>558.51880912789125</v>
      </c>
      <c r="T290" s="20">
        <v>575.16616291271794</v>
      </c>
      <c r="U290" s="20">
        <v>595.51228065794805</v>
      </c>
      <c r="V290" s="20">
        <v>595.20038741032204</v>
      </c>
      <c r="W290" s="20">
        <v>2884.6582561447121</v>
      </c>
    </row>
    <row r="291" spans="2:23" x14ac:dyDescent="0.35">
      <c r="B291" s="17" t="s">
        <v>992</v>
      </c>
      <c r="C291" s="437" t="s">
        <v>2079</v>
      </c>
      <c r="D291" s="17" t="s">
        <v>1211</v>
      </c>
      <c r="E291" s="4" t="s">
        <v>129</v>
      </c>
      <c r="F291" s="241">
        <v>0</v>
      </c>
      <c r="G291" s="241">
        <v>0</v>
      </c>
      <c r="H291" s="241">
        <v>0</v>
      </c>
      <c r="I291" s="241">
        <v>0</v>
      </c>
      <c r="J291" s="241">
        <v>0</v>
      </c>
      <c r="K291" s="241">
        <v>0</v>
      </c>
      <c r="L291" s="241">
        <v>0</v>
      </c>
      <c r="M291" s="241">
        <v>0</v>
      </c>
      <c r="N291" s="241">
        <v>0</v>
      </c>
      <c r="O291" s="241">
        <v>0</v>
      </c>
      <c r="P291" s="241">
        <v>0</v>
      </c>
      <c r="Q291" s="241">
        <v>0</v>
      </c>
      <c r="R291" s="20">
        <v>99.687050311481556</v>
      </c>
      <c r="S291" s="20">
        <v>203.09774877377865</v>
      </c>
      <c r="T291" s="20">
        <v>104.57566598413054</v>
      </c>
      <c r="U291" s="20">
        <v>216.54992023925382</v>
      </c>
      <c r="V291" s="20">
        <v>108.21825225642219</v>
      </c>
      <c r="W291" s="20">
        <v>732.1286375650667</v>
      </c>
    </row>
    <row r="292" spans="2:23" x14ac:dyDescent="0.35">
      <c r="B292" s="17" t="s">
        <v>992</v>
      </c>
      <c r="C292" s="437" t="s">
        <v>2080</v>
      </c>
      <c r="D292" s="17" t="s">
        <v>1248</v>
      </c>
      <c r="E292" s="4" t="s">
        <v>130</v>
      </c>
      <c r="F292" s="241">
        <v>0</v>
      </c>
      <c r="G292" s="241">
        <v>0</v>
      </c>
      <c r="H292" s="241">
        <v>0</v>
      </c>
      <c r="I292" s="241">
        <v>0</v>
      </c>
      <c r="J292" s="241">
        <v>0</v>
      </c>
      <c r="K292" s="241">
        <v>0</v>
      </c>
      <c r="L292" s="241">
        <v>0</v>
      </c>
      <c r="M292" s="241">
        <v>0</v>
      </c>
      <c r="N292" s="241">
        <v>0</v>
      </c>
      <c r="O292" s="241">
        <v>0</v>
      </c>
      <c r="P292" s="241">
        <v>0</v>
      </c>
      <c r="Q292" s="241">
        <v>0</v>
      </c>
      <c r="R292" s="20">
        <v>1008.8523424375002</v>
      </c>
      <c r="S292" s="20">
        <v>0</v>
      </c>
      <c r="T292" s="20">
        <v>0</v>
      </c>
      <c r="U292" s="20">
        <v>0</v>
      </c>
      <c r="V292" s="20">
        <v>0</v>
      </c>
      <c r="W292" s="20">
        <v>1008.8523424375002</v>
      </c>
    </row>
    <row r="293" spans="2:23" x14ac:dyDescent="0.35">
      <c r="B293" s="17" t="s">
        <v>992</v>
      </c>
      <c r="C293" s="437" t="s">
        <v>2081</v>
      </c>
      <c r="D293" s="17" t="s">
        <v>1248</v>
      </c>
      <c r="E293" s="4" t="s">
        <v>131</v>
      </c>
      <c r="F293" s="241">
        <v>0</v>
      </c>
      <c r="G293" s="241">
        <v>0</v>
      </c>
      <c r="H293" s="241">
        <v>0</v>
      </c>
      <c r="I293" s="241">
        <v>0</v>
      </c>
      <c r="J293" s="241">
        <v>0</v>
      </c>
      <c r="K293" s="241">
        <v>0</v>
      </c>
      <c r="L293" s="241">
        <v>0</v>
      </c>
      <c r="M293" s="241">
        <v>0</v>
      </c>
      <c r="N293" s="241">
        <v>0</v>
      </c>
      <c r="O293" s="241">
        <v>0</v>
      </c>
      <c r="P293" s="241">
        <v>0</v>
      </c>
      <c r="Q293" s="241">
        <v>0</v>
      </c>
      <c r="R293" s="20">
        <v>809.47824181453689</v>
      </c>
      <c r="S293" s="20">
        <v>0</v>
      </c>
      <c r="T293" s="20">
        <v>0</v>
      </c>
      <c r="U293" s="20">
        <v>0</v>
      </c>
      <c r="V293" s="20">
        <v>0</v>
      </c>
      <c r="W293" s="20">
        <v>809.47824181453689</v>
      </c>
    </row>
    <row r="294" spans="2:23" x14ac:dyDescent="0.35">
      <c r="B294" s="17" t="s">
        <v>992</v>
      </c>
      <c r="C294" s="437" t="s">
        <v>2082</v>
      </c>
      <c r="D294" s="17" t="s">
        <v>1248</v>
      </c>
      <c r="E294" s="4" t="s">
        <v>132</v>
      </c>
      <c r="F294" s="241">
        <v>0</v>
      </c>
      <c r="G294" s="241">
        <v>0</v>
      </c>
      <c r="H294" s="241">
        <v>0</v>
      </c>
      <c r="I294" s="241">
        <v>0</v>
      </c>
      <c r="J294" s="241">
        <v>0</v>
      </c>
      <c r="K294" s="241">
        <v>0</v>
      </c>
      <c r="L294" s="241">
        <v>0</v>
      </c>
      <c r="M294" s="241">
        <v>0</v>
      </c>
      <c r="N294" s="241">
        <v>0</v>
      </c>
      <c r="O294" s="241">
        <v>0</v>
      </c>
      <c r="P294" s="241">
        <v>0</v>
      </c>
      <c r="Q294" s="241">
        <v>0</v>
      </c>
      <c r="R294" s="20">
        <v>151.02830538255787</v>
      </c>
      <c r="S294" s="20">
        <v>0</v>
      </c>
      <c r="T294" s="20">
        <v>0</v>
      </c>
      <c r="U294" s="20">
        <v>0</v>
      </c>
      <c r="V294" s="20">
        <v>0</v>
      </c>
      <c r="W294" s="20">
        <v>151.02830538255787</v>
      </c>
    </row>
    <row r="295" spans="2:23" x14ac:dyDescent="0.35">
      <c r="B295" s="17" t="s">
        <v>992</v>
      </c>
      <c r="C295" s="437" t="s">
        <v>2083</v>
      </c>
      <c r="D295" s="17" t="s">
        <v>1248</v>
      </c>
      <c r="E295" s="4" t="s">
        <v>133</v>
      </c>
      <c r="F295" s="241">
        <v>0</v>
      </c>
      <c r="G295" s="241">
        <v>0</v>
      </c>
      <c r="H295" s="241">
        <v>0</v>
      </c>
      <c r="I295" s="241">
        <v>0</v>
      </c>
      <c r="J295" s="241">
        <v>0</v>
      </c>
      <c r="K295" s="241">
        <v>0</v>
      </c>
      <c r="L295" s="241">
        <v>0</v>
      </c>
      <c r="M295" s="241">
        <v>0</v>
      </c>
      <c r="N295" s="241">
        <v>0</v>
      </c>
      <c r="O295" s="241">
        <v>0</v>
      </c>
      <c r="P295" s="241">
        <v>0</v>
      </c>
      <c r="Q295" s="241">
        <v>0</v>
      </c>
      <c r="R295" s="20">
        <v>199.37410062296311</v>
      </c>
      <c r="S295" s="20">
        <v>0</v>
      </c>
      <c r="T295" s="20">
        <v>0</v>
      </c>
      <c r="U295" s="20">
        <v>0</v>
      </c>
      <c r="V295" s="20">
        <v>0</v>
      </c>
      <c r="W295" s="20">
        <v>199.37410062296311</v>
      </c>
    </row>
    <row r="296" spans="2:23" x14ac:dyDescent="0.35">
      <c r="B296" s="17" t="s">
        <v>992</v>
      </c>
      <c r="C296" s="437" t="s">
        <v>2084</v>
      </c>
      <c r="D296" s="17" t="s">
        <v>1248</v>
      </c>
      <c r="E296" s="4" t="s">
        <v>134</v>
      </c>
      <c r="F296" s="241">
        <v>0</v>
      </c>
      <c r="G296" s="241">
        <v>0</v>
      </c>
      <c r="H296" s="241">
        <v>0</v>
      </c>
      <c r="I296" s="241">
        <v>0</v>
      </c>
      <c r="J296" s="241">
        <v>0</v>
      </c>
      <c r="K296" s="241">
        <v>0</v>
      </c>
      <c r="L296" s="241">
        <v>0</v>
      </c>
      <c r="M296" s="241">
        <v>0</v>
      </c>
      <c r="N296" s="241">
        <v>0</v>
      </c>
      <c r="O296" s="241">
        <v>0</v>
      </c>
      <c r="P296" s="241">
        <v>0</v>
      </c>
      <c r="Q296" s="241">
        <v>0</v>
      </c>
      <c r="R296" s="20">
        <v>3050.5207059578693</v>
      </c>
      <c r="S296" s="20">
        <v>0</v>
      </c>
      <c r="T296" s="20">
        <v>0</v>
      </c>
      <c r="U296" s="20">
        <v>0</v>
      </c>
      <c r="V296" s="20">
        <v>0</v>
      </c>
      <c r="W296" s="20">
        <v>3050.5207059578693</v>
      </c>
    </row>
    <row r="297" spans="2:23" x14ac:dyDescent="0.35">
      <c r="B297" s="17" t="s">
        <v>992</v>
      </c>
      <c r="C297" s="437" t="s">
        <v>2085</v>
      </c>
      <c r="D297" s="17" t="s">
        <v>1248</v>
      </c>
      <c r="E297" s="4" t="s">
        <v>135</v>
      </c>
      <c r="F297" s="241">
        <v>0</v>
      </c>
      <c r="G297" s="241">
        <v>0</v>
      </c>
      <c r="H297" s="241">
        <v>0</v>
      </c>
      <c r="I297" s="241">
        <v>0</v>
      </c>
      <c r="J297" s="241">
        <v>0</v>
      </c>
      <c r="K297" s="241">
        <v>0</v>
      </c>
      <c r="L297" s="241">
        <v>0</v>
      </c>
      <c r="M297" s="241">
        <v>0</v>
      </c>
      <c r="N297" s="241">
        <v>0</v>
      </c>
      <c r="O297" s="241">
        <v>0</v>
      </c>
      <c r="P297" s="241">
        <v>0</v>
      </c>
      <c r="Q297" s="241">
        <v>0</v>
      </c>
      <c r="R297" s="20">
        <v>604.1132215302315</v>
      </c>
      <c r="S297" s="20">
        <v>0</v>
      </c>
      <c r="T297" s="20">
        <v>0</v>
      </c>
      <c r="U297" s="20">
        <v>0</v>
      </c>
      <c r="V297" s="20">
        <v>0</v>
      </c>
      <c r="W297" s="20">
        <v>604.1132215302315</v>
      </c>
    </row>
    <row r="298" spans="2:23" x14ac:dyDescent="0.35">
      <c r="B298" s="17" t="s">
        <v>992</v>
      </c>
      <c r="C298" s="437" t="s">
        <v>2086</v>
      </c>
      <c r="D298" s="17" t="s">
        <v>1248</v>
      </c>
      <c r="E298" s="4" t="s">
        <v>136</v>
      </c>
      <c r="F298" s="241">
        <v>0</v>
      </c>
      <c r="G298" s="241">
        <v>0</v>
      </c>
      <c r="H298" s="241">
        <v>0</v>
      </c>
      <c r="I298" s="241">
        <v>0</v>
      </c>
      <c r="J298" s="241">
        <v>0</v>
      </c>
      <c r="K298" s="241">
        <v>0</v>
      </c>
      <c r="L298" s="241">
        <v>0</v>
      </c>
      <c r="M298" s="241">
        <v>0</v>
      </c>
      <c r="N298" s="241">
        <v>0</v>
      </c>
      <c r="O298" s="241">
        <v>0</v>
      </c>
      <c r="P298" s="241">
        <v>0</v>
      </c>
      <c r="Q298" s="241">
        <v>0</v>
      </c>
      <c r="R298" s="20">
        <v>202.36956045363422</v>
      </c>
      <c r="S298" s="20">
        <v>0</v>
      </c>
      <c r="T298" s="20">
        <v>0</v>
      </c>
      <c r="U298" s="20">
        <v>0</v>
      </c>
      <c r="V298" s="20">
        <v>0</v>
      </c>
      <c r="W298" s="20">
        <v>202.36956045363422</v>
      </c>
    </row>
    <row r="299" spans="2:23" x14ac:dyDescent="0.35">
      <c r="B299" s="17" t="s">
        <v>992</v>
      </c>
      <c r="C299" s="437" t="s">
        <v>2087</v>
      </c>
      <c r="D299" s="17" t="s">
        <v>1248</v>
      </c>
      <c r="E299" s="4" t="s">
        <v>137</v>
      </c>
      <c r="F299" s="241">
        <v>0</v>
      </c>
      <c r="G299" s="241">
        <v>0</v>
      </c>
      <c r="H299" s="241">
        <v>0</v>
      </c>
      <c r="I299" s="241">
        <v>0</v>
      </c>
      <c r="J299" s="241">
        <v>0</v>
      </c>
      <c r="K299" s="241">
        <v>0</v>
      </c>
      <c r="L299" s="241">
        <v>0</v>
      </c>
      <c r="M299" s="241">
        <v>0</v>
      </c>
      <c r="N299" s="241">
        <v>0</v>
      </c>
      <c r="O299" s="241">
        <v>0</v>
      </c>
      <c r="P299" s="241">
        <v>0</v>
      </c>
      <c r="Q299" s="241">
        <v>0</v>
      </c>
      <c r="R299" s="20">
        <v>222.30697051593057</v>
      </c>
      <c r="S299" s="20">
        <v>0</v>
      </c>
      <c r="T299" s="20">
        <v>0</v>
      </c>
      <c r="U299" s="20">
        <v>0</v>
      </c>
      <c r="V299" s="20">
        <v>0</v>
      </c>
      <c r="W299" s="20">
        <v>222.30697051593057</v>
      </c>
    </row>
    <row r="300" spans="2:23" x14ac:dyDescent="0.35">
      <c r="B300" s="17" t="s">
        <v>992</v>
      </c>
      <c r="C300" s="437" t="s">
        <v>2088</v>
      </c>
      <c r="D300" s="17" t="s">
        <v>1248</v>
      </c>
      <c r="E300" s="4" t="s">
        <v>138</v>
      </c>
      <c r="F300" s="241">
        <v>0</v>
      </c>
      <c r="G300" s="241">
        <v>0</v>
      </c>
      <c r="H300" s="241">
        <v>0</v>
      </c>
      <c r="I300" s="241">
        <v>0</v>
      </c>
      <c r="J300" s="241">
        <v>0</v>
      </c>
      <c r="K300" s="241">
        <v>0</v>
      </c>
      <c r="L300" s="241">
        <v>0</v>
      </c>
      <c r="M300" s="241">
        <v>0</v>
      </c>
      <c r="N300" s="241">
        <v>0</v>
      </c>
      <c r="O300" s="241">
        <v>0</v>
      </c>
      <c r="P300" s="241">
        <v>0</v>
      </c>
      <c r="Q300" s="241">
        <v>0</v>
      </c>
      <c r="R300" s="20">
        <v>126.10654280468752</v>
      </c>
      <c r="S300" s="20">
        <v>0</v>
      </c>
      <c r="T300" s="20">
        <v>0</v>
      </c>
      <c r="U300" s="20">
        <v>0</v>
      </c>
      <c r="V300" s="20">
        <v>0</v>
      </c>
      <c r="W300" s="20">
        <v>126.10654280468752</v>
      </c>
    </row>
    <row r="301" spans="2:23" x14ac:dyDescent="0.35">
      <c r="B301" s="17" t="s">
        <v>992</v>
      </c>
      <c r="C301" s="437" t="s">
        <v>2089</v>
      </c>
      <c r="D301" s="17" t="s">
        <v>1248</v>
      </c>
      <c r="E301" s="4" t="s">
        <v>139</v>
      </c>
      <c r="F301" s="241">
        <v>0</v>
      </c>
      <c r="G301" s="241">
        <v>0</v>
      </c>
      <c r="H301" s="241">
        <v>0</v>
      </c>
      <c r="I301" s="241">
        <v>0</v>
      </c>
      <c r="J301" s="241">
        <v>0</v>
      </c>
      <c r="K301" s="241">
        <v>0</v>
      </c>
      <c r="L301" s="241">
        <v>0</v>
      </c>
      <c r="M301" s="241">
        <v>0</v>
      </c>
      <c r="N301" s="241">
        <v>0</v>
      </c>
      <c r="O301" s="241">
        <v>0</v>
      </c>
      <c r="P301" s="241">
        <v>0</v>
      </c>
      <c r="Q301" s="241">
        <v>0</v>
      </c>
      <c r="R301" s="20">
        <v>126.10654280468752</v>
      </c>
      <c r="S301" s="20">
        <v>0</v>
      </c>
      <c r="T301" s="20">
        <v>0</v>
      </c>
      <c r="U301" s="20">
        <v>0</v>
      </c>
      <c r="V301" s="20">
        <v>0</v>
      </c>
      <c r="W301" s="20">
        <v>126.10654280468752</v>
      </c>
    </row>
    <row r="302" spans="2:23" x14ac:dyDescent="0.35">
      <c r="B302" s="17" t="s">
        <v>992</v>
      </c>
      <c r="C302" s="437" t="s">
        <v>2090</v>
      </c>
      <c r="D302" s="17" t="s">
        <v>1248</v>
      </c>
      <c r="E302" s="4" t="s">
        <v>140</v>
      </c>
      <c r="F302" s="241">
        <v>0</v>
      </c>
      <c r="G302" s="241">
        <v>0</v>
      </c>
      <c r="H302" s="241">
        <v>0</v>
      </c>
      <c r="I302" s="241">
        <v>0</v>
      </c>
      <c r="J302" s="241">
        <v>0</v>
      </c>
      <c r="K302" s="241">
        <v>0</v>
      </c>
      <c r="L302" s="241">
        <v>0</v>
      </c>
      <c r="M302" s="241">
        <v>0</v>
      </c>
      <c r="N302" s="241">
        <v>0</v>
      </c>
      <c r="O302" s="241">
        <v>0</v>
      </c>
      <c r="P302" s="241">
        <v>0</v>
      </c>
      <c r="Q302" s="241">
        <v>0</v>
      </c>
      <c r="R302" s="20">
        <v>2023.6956045363424</v>
      </c>
      <c r="S302" s="20">
        <v>0</v>
      </c>
      <c r="T302" s="20">
        <v>0</v>
      </c>
      <c r="U302" s="20">
        <v>0</v>
      </c>
      <c r="V302" s="20">
        <v>0</v>
      </c>
      <c r="W302" s="20">
        <v>2023.6956045363424</v>
      </c>
    </row>
    <row r="303" spans="2:23" x14ac:dyDescent="0.35">
      <c r="B303" s="17" t="s">
        <v>992</v>
      </c>
      <c r="C303" s="437" t="s">
        <v>2091</v>
      </c>
      <c r="D303" s="17" t="s">
        <v>1248</v>
      </c>
      <c r="E303" s="4" t="s">
        <v>141</v>
      </c>
      <c r="F303" s="241">
        <v>0</v>
      </c>
      <c r="G303" s="241">
        <v>0</v>
      </c>
      <c r="H303" s="241">
        <v>0</v>
      </c>
      <c r="I303" s="241">
        <v>0</v>
      </c>
      <c r="J303" s="241">
        <v>0</v>
      </c>
      <c r="K303" s="241">
        <v>0</v>
      </c>
      <c r="L303" s="241">
        <v>0</v>
      </c>
      <c r="M303" s="241">
        <v>0</v>
      </c>
      <c r="N303" s="241">
        <v>0</v>
      </c>
      <c r="O303" s="241">
        <v>0</v>
      </c>
      <c r="P303" s="241">
        <v>0</v>
      </c>
      <c r="Q303" s="241">
        <v>0</v>
      </c>
      <c r="R303" s="20">
        <v>7107.7351704219009</v>
      </c>
      <c r="S303" s="20">
        <v>0</v>
      </c>
      <c r="T303" s="20">
        <v>0</v>
      </c>
      <c r="U303" s="20">
        <v>0</v>
      </c>
      <c r="V303" s="20">
        <v>0</v>
      </c>
      <c r="W303" s="20">
        <v>7107.7351704219009</v>
      </c>
    </row>
    <row r="304" spans="2:23" x14ac:dyDescent="0.35">
      <c r="B304" s="17" t="s">
        <v>992</v>
      </c>
      <c r="C304" s="437" t="s">
        <v>2090</v>
      </c>
      <c r="D304" s="17" t="s">
        <v>1248</v>
      </c>
      <c r="E304" s="4" t="s">
        <v>142</v>
      </c>
      <c r="F304" s="241">
        <v>0</v>
      </c>
      <c r="G304" s="241">
        <v>0</v>
      </c>
      <c r="H304" s="241">
        <v>0</v>
      </c>
      <c r="I304" s="241">
        <v>0</v>
      </c>
      <c r="J304" s="241">
        <v>0</v>
      </c>
      <c r="K304" s="241">
        <v>0</v>
      </c>
      <c r="L304" s="241">
        <v>0</v>
      </c>
      <c r="M304" s="241">
        <v>0</v>
      </c>
      <c r="N304" s="241">
        <v>0</v>
      </c>
      <c r="O304" s="241">
        <v>0</v>
      </c>
      <c r="P304" s="241">
        <v>0</v>
      </c>
      <c r="Q304" s="241">
        <v>0</v>
      </c>
      <c r="R304" s="20">
        <v>2116.769328040341</v>
      </c>
      <c r="S304" s="20">
        <v>0</v>
      </c>
      <c r="T304" s="20">
        <v>0</v>
      </c>
      <c r="U304" s="20">
        <v>0</v>
      </c>
      <c r="V304" s="20">
        <v>0</v>
      </c>
      <c r="W304" s="20">
        <v>2116.769328040341</v>
      </c>
    </row>
    <row r="305" spans="2:23" x14ac:dyDescent="0.35">
      <c r="B305" s="17" t="s">
        <v>992</v>
      </c>
      <c r="C305" s="437" t="s">
        <v>2203</v>
      </c>
      <c r="D305" s="17" t="s">
        <v>1248</v>
      </c>
      <c r="E305" s="4" t="s">
        <v>143</v>
      </c>
      <c r="F305" s="241">
        <v>0</v>
      </c>
      <c r="G305" s="241">
        <v>0</v>
      </c>
      <c r="H305" s="241">
        <v>0</v>
      </c>
      <c r="I305" s="241">
        <v>0</v>
      </c>
      <c r="J305" s="241">
        <v>0</v>
      </c>
      <c r="K305" s="241">
        <v>0</v>
      </c>
      <c r="L305" s="241">
        <v>0</v>
      </c>
      <c r="M305" s="241">
        <v>0</v>
      </c>
      <c r="N305" s="241">
        <v>0</v>
      </c>
      <c r="O305" s="241">
        <v>0</v>
      </c>
      <c r="P305" s="241">
        <v>0</v>
      </c>
      <c r="Q305" s="241">
        <v>0</v>
      </c>
      <c r="R305" s="20">
        <v>1649.402244705353</v>
      </c>
      <c r="S305" s="20">
        <v>0</v>
      </c>
      <c r="T305" s="20">
        <v>156.86349897619581</v>
      </c>
      <c r="U305" s="20">
        <v>0</v>
      </c>
      <c r="V305" s="20">
        <v>0</v>
      </c>
      <c r="W305" s="20">
        <v>1806.2657436815489</v>
      </c>
    </row>
    <row r="306" spans="2:23" x14ac:dyDescent="0.35">
      <c r="B306" s="17" t="s">
        <v>992</v>
      </c>
      <c r="C306" s="437" t="s">
        <v>2211</v>
      </c>
      <c r="D306" s="17" t="s">
        <v>1248</v>
      </c>
      <c r="E306" s="4" t="s">
        <v>144</v>
      </c>
      <c r="F306" s="241">
        <v>0</v>
      </c>
      <c r="G306" s="241">
        <v>0</v>
      </c>
      <c r="H306" s="241">
        <v>0</v>
      </c>
      <c r="I306" s="241">
        <v>0</v>
      </c>
      <c r="J306" s="241">
        <v>0</v>
      </c>
      <c r="K306" s="241">
        <v>0</v>
      </c>
      <c r="L306" s="241">
        <v>0</v>
      </c>
      <c r="M306" s="241">
        <v>0</v>
      </c>
      <c r="N306" s="241">
        <v>0</v>
      </c>
      <c r="O306" s="241">
        <v>0</v>
      </c>
      <c r="P306" s="241">
        <v>0</v>
      </c>
      <c r="Q306" s="241">
        <v>0</v>
      </c>
      <c r="R306" s="20">
        <v>999.86596294548667</v>
      </c>
      <c r="S306" s="20">
        <v>5077.4437193444655</v>
      </c>
      <c r="T306" s="20">
        <v>0</v>
      </c>
      <c r="U306" s="20">
        <v>0</v>
      </c>
      <c r="V306" s="20">
        <v>0</v>
      </c>
      <c r="W306" s="20">
        <v>6077.3096822899524</v>
      </c>
    </row>
    <row r="307" spans="2:23" x14ac:dyDescent="0.35">
      <c r="B307" s="17" t="s">
        <v>992</v>
      </c>
      <c r="C307" s="437" t="s">
        <v>2092</v>
      </c>
      <c r="D307" s="17" t="s">
        <v>1248</v>
      </c>
      <c r="E307" s="4" t="s">
        <v>145</v>
      </c>
      <c r="F307" s="241">
        <v>0</v>
      </c>
      <c r="G307" s="241">
        <v>0</v>
      </c>
      <c r="H307" s="241">
        <v>0</v>
      </c>
      <c r="I307" s="241">
        <v>0</v>
      </c>
      <c r="J307" s="241">
        <v>0</v>
      </c>
      <c r="K307" s="241">
        <v>0</v>
      </c>
      <c r="L307" s="241">
        <v>0</v>
      </c>
      <c r="M307" s="241">
        <v>0</v>
      </c>
      <c r="N307" s="241">
        <v>0</v>
      </c>
      <c r="O307" s="241">
        <v>0</v>
      </c>
      <c r="P307" s="241">
        <v>0</v>
      </c>
      <c r="Q307" s="241">
        <v>0</v>
      </c>
      <c r="R307" s="20">
        <v>0</v>
      </c>
      <c r="S307" s="20">
        <v>913.93986948200393</v>
      </c>
      <c r="T307" s="20">
        <v>0</v>
      </c>
      <c r="U307" s="20">
        <v>0</v>
      </c>
      <c r="V307" s="20">
        <v>0</v>
      </c>
      <c r="W307" s="20">
        <v>913.93986948200393</v>
      </c>
    </row>
    <row r="308" spans="2:23" x14ac:dyDescent="0.35">
      <c r="B308" s="17" t="s">
        <v>992</v>
      </c>
      <c r="C308" s="437" t="s">
        <v>2086</v>
      </c>
      <c r="D308" s="17" t="s">
        <v>1248</v>
      </c>
      <c r="E308" s="4" t="s">
        <v>146</v>
      </c>
      <c r="F308" s="241">
        <v>0</v>
      </c>
      <c r="G308" s="241">
        <v>0</v>
      </c>
      <c r="H308" s="241">
        <v>0</v>
      </c>
      <c r="I308" s="241">
        <v>0</v>
      </c>
      <c r="J308" s="241">
        <v>0</v>
      </c>
      <c r="K308" s="241">
        <v>0</v>
      </c>
      <c r="L308" s="241">
        <v>0</v>
      </c>
      <c r="M308" s="241">
        <v>0</v>
      </c>
      <c r="N308" s="241">
        <v>0</v>
      </c>
      <c r="O308" s="241">
        <v>0</v>
      </c>
      <c r="P308" s="241">
        <v>0</v>
      </c>
      <c r="Q308" s="241">
        <v>0</v>
      </c>
      <c r="R308" s="20">
        <v>0</v>
      </c>
      <c r="S308" s="20">
        <v>609.29324632133603</v>
      </c>
      <c r="T308" s="20">
        <v>0</v>
      </c>
      <c r="U308" s="20">
        <v>0</v>
      </c>
      <c r="V308" s="20">
        <v>0</v>
      </c>
      <c r="W308" s="20">
        <v>609.29324632133603</v>
      </c>
    </row>
    <row r="309" spans="2:23" x14ac:dyDescent="0.35">
      <c r="B309" s="17" t="s">
        <v>992</v>
      </c>
      <c r="C309" s="437" t="s">
        <v>2093</v>
      </c>
      <c r="D309" s="17" t="s">
        <v>1248</v>
      </c>
      <c r="E309" s="4" t="s">
        <v>147</v>
      </c>
      <c r="F309" s="241">
        <v>0</v>
      </c>
      <c r="G309" s="241">
        <v>0</v>
      </c>
      <c r="H309" s="241">
        <v>0</v>
      </c>
      <c r="I309" s="241">
        <v>0</v>
      </c>
      <c r="J309" s="241">
        <v>0</v>
      </c>
      <c r="K309" s="241">
        <v>0</v>
      </c>
      <c r="L309" s="241">
        <v>0</v>
      </c>
      <c r="M309" s="241">
        <v>0</v>
      </c>
      <c r="N309" s="241">
        <v>0</v>
      </c>
      <c r="O309" s="241">
        <v>0</v>
      </c>
      <c r="P309" s="241">
        <v>0</v>
      </c>
      <c r="Q309" s="241">
        <v>0</v>
      </c>
      <c r="R309" s="20">
        <v>20.53650202843054</v>
      </c>
      <c r="S309" s="20">
        <v>812.39099509511459</v>
      </c>
      <c r="T309" s="20">
        <v>0</v>
      </c>
      <c r="U309" s="20">
        <v>0</v>
      </c>
      <c r="V309" s="20">
        <v>0</v>
      </c>
      <c r="W309" s="20">
        <v>832.92749712354509</v>
      </c>
    </row>
    <row r="310" spans="2:23" x14ac:dyDescent="0.35">
      <c r="B310" s="17" t="s">
        <v>992</v>
      </c>
      <c r="C310" s="437" t="s">
        <v>2086</v>
      </c>
      <c r="D310" s="17" t="s">
        <v>1248</v>
      </c>
      <c r="E310" s="4" t="s">
        <v>148</v>
      </c>
      <c r="F310" s="241">
        <v>0</v>
      </c>
      <c r="G310" s="241">
        <v>0</v>
      </c>
      <c r="H310" s="241">
        <v>0</v>
      </c>
      <c r="I310" s="241">
        <v>0</v>
      </c>
      <c r="J310" s="241">
        <v>0</v>
      </c>
      <c r="K310" s="241">
        <v>0</v>
      </c>
      <c r="L310" s="241">
        <v>0</v>
      </c>
      <c r="M310" s="241">
        <v>0</v>
      </c>
      <c r="N310" s="241">
        <v>0</v>
      </c>
      <c r="O310" s="241">
        <v>0</v>
      </c>
      <c r="P310" s="241">
        <v>0</v>
      </c>
      <c r="Q310" s="241">
        <v>0</v>
      </c>
      <c r="R310" s="20">
        <v>0</v>
      </c>
      <c r="S310" s="20">
        <v>182.78797389640076</v>
      </c>
      <c r="T310" s="20">
        <v>0</v>
      </c>
      <c r="U310" s="20">
        <v>0</v>
      </c>
      <c r="V310" s="20">
        <v>0</v>
      </c>
      <c r="W310" s="20">
        <v>182.78797389640076</v>
      </c>
    </row>
    <row r="311" spans="2:23" x14ac:dyDescent="0.35">
      <c r="B311" s="17" t="s">
        <v>992</v>
      </c>
      <c r="C311" s="437" t="s">
        <v>2086</v>
      </c>
      <c r="D311" s="17" t="s">
        <v>1248</v>
      </c>
      <c r="E311" s="4" t="s">
        <v>149</v>
      </c>
      <c r="F311" s="241">
        <v>0</v>
      </c>
      <c r="G311" s="241">
        <v>0</v>
      </c>
      <c r="H311" s="241">
        <v>0</v>
      </c>
      <c r="I311" s="241">
        <v>0</v>
      </c>
      <c r="J311" s="241">
        <v>0</v>
      </c>
      <c r="K311" s="241">
        <v>0</v>
      </c>
      <c r="L311" s="241">
        <v>0</v>
      </c>
      <c r="M311" s="241">
        <v>0</v>
      </c>
      <c r="N311" s="241">
        <v>0</v>
      </c>
      <c r="O311" s="241">
        <v>0</v>
      </c>
      <c r="P311" s="241">
        <v>0</v>
      </c>
      <c r="Q311" s="241">
        <v>0</v>
      </c>
      <c r="R311" s="20">
        <v>0</v>
      </c>
      <c r="S311" s="20">
        <v>162.47819901902292</v>
      </c>
      <c r="T311" s="20">
        <v>0</v>
      </c>
      <c r="U311" s="20">
        <v>0</v>
      </c>
      <c r="V311" s="20">
        <v>0</v>
      </c>
      <c r="W311" s="20">
        <v>162.47819901902292</v>
      </c>
    </row>
    <row r="312" spans="2:23" x14ac:dyDescent="0.35">
      <c r="B312" s="17" t="s">
        <v>992</v>
      </c>
      <c r="C312" s="437" t="s">
        <v>2086</v>
      </c>
      <c r="D312" s="17" t="s">
        <v>1248</v>
      </c>
      <c r="E312" s="4" t="s">
        <v>150</v>
      </c>
      <c r="F312" s="241">
        <v>0</v>
      </c>
      <c r="G312" s="241">
        <v>0</v>
      </c>
      <c r="H312" s="241">
        <v>0</v>
      </c>
      <c r="I312" s="241">
        <v>0</v>
      </c>
      <c r="J312" s="241">
        <v>0</v>
      </c>
      <c r="K312" s="241">
        <v>0</v>
      </c>
      <c r="L312" s="241">
        <v>0</v>
      </c>
      <c r="M312" s="241">
        <v>0</v>
      </c>
      <c r="N312" s="241">
        <v>0</v>
      </c>
      <c r="O312" s="241">
        <v>0</v>
      </c>
      <c r="P312" s="241">
        <v>0</v>
      </c>
      <c r="Q312" s="241">
        <v>0</v>
      </c>
      <c r="R312" s="20">
        <v>0</v>
      </c>
      <c r="S312" s="20">
        <v>264.02707340591223</v>
      </c>
      <c r="T312" s="20">
        <v>0</v>
      </c>
      <c r="U312" s="20">
        <v>0</v>
      </c>
      <c r="V312" s="20">
        <v>0</v>
      </c>
      <c r="W312" s="20">
        <v>264.02707340591223</v>
      </c>
    </row>
    <row r="313" spans="2:23" x14ac:dyDescent="0.35">
      <c r="B313" s="17" t="s">
        <v>992</v>
      </c>
      <c r="C313" s="437" t="s">
        <v>2086</v>
      </c>
      <c r="D313" s="17" t="s">
        <v>1248</v>
      </c>
      <c r="E313" s="4" t="s">
        <v>151</v>
      </c>
      <c r="F313" s="241">
        <v>0</v>
      </c>
      <c r="G313" s="241">
        <v>0</v>
      </c>
      <c r="H313" s="241">
        <v>0</v>
      </c>
      <c r="I313" s="241">
        <v>0</v>
      </c>
      <c r="J313" s="241">
        <v>0</v>
      </c>
      <c r="K313" s="241">
        <v>0</v>
      </c>
      <c r="L313" s="241">
        <v>0</v>
      </c>
      <c r="M313" s="241">
        <v>0</v>
      </c>
      <c r="N313" s="241">
        <v>0</v>
      </c>
      <c r="O313" s="241">
        <v>0</v>
      </c>
      <c r="P313" s="241">
        <v>0</v>
      </c>
      <c r="Q313" s="241">
        <v>0</v>
      </c>
      <c r="R313" s="20">
        <v>0</v>
      </c>
      <c r="S313" s="20">
        <v>304.64662316066801</v>
      </c>
      <c r="T313" s="20">
        <v>0</v>
      </c>
      <c r="U313" s="20">
        <v>0</v>
      </c>
      <c r="V313" s="20">
        <v>0</v>
      </c>
      <c r="W313" s="20">
        <v>304.64662316066801</v>
      </c>
    </row>
    <row r="314" spans="2:23" x14ac:dyDescent="0.35">
      <c r="B314" s="17" t="s">
        <v>992</v>
      </c>
      <c r="C314" s="437" t="s">
        <v>2086</v>
      </c>
      <c r="D314" s="17" t="s">
        <v>1248</v>
      </c>
      <c r="E314" s="4" t="s">
        <v>152</v>
      </c>
      <c r="F314" s="241">
        <v>0</v>
      </c>
      <c r="G314" s="241">
        <v>0</v>
      </c>
      <c r="H314" s="241">
        <v>0</v>
      </c>
      <c r="I314" s="241">
        <v>0</v>
      </c>
      <c r="J314" s="241">
        <v>0</v>
      </c>
      <c r="K314" s="241">
        <v>0</v>
      </c>
      <c r="L314" s="241">
        <v>0</v>
      </c>
      <c r="M314" s="241">
        <v>0</v>
      </c>
      <c r="N314" s="241">
        <v>0</v>
      </c>
      <c r="O314" s="241">
        <v>0</v>
      </c>
      <c r="P314" s="241">
        <v>0</v>
      </c>
      <c r="Q314" s="241">
        <v>0</v>
      </c>
      <c r="R314" s="20">
        <v>0</v>
      </c>
      <c r="S314" s="20">
        <v>365.57594779280151</v>
      </c>
      <c r="T314" s="20">
        <v>0</v>
      </c>
      <c r="U314" s="20">
        <v>0</v>
      </c>
      <c r="V314" s="20">
        <v>0</v>
      </c>
      <c r="W314" s="20">
        <v>365.57594779280151</v>
      </c>
    </row>
    <row r="315" spans="2:23" x14ac:dyDescent="0.35">
      <c r="B315" s="17" t="s">
        <v>992</v>
      </c>
      <c r="C315" s="437" t="s">
        <v>2094</v>
      </c>
      <c r="D315" s="17" t="s">
        <v>1248</v>
      </c>
      <c r="E315" s="4" t="s">
        <v>153</v>
      </c>
      <c r="F315" s="241">
        <v>0</v>
      </c>
      <c r="G315" s="241">
        <v>0</v>
      </c>
      <c r="H315" s="241">
        <v>0</v>
      </c>
      <c r="I315" s="241">
        <v>0</v>
      </c>
      <c r="J315" s="241">
        <v>0</v>
      </c>
      <c r="K315" s="241">
        <v>0</v>
      </c>
      <c r="L315" s="241">
        <v>0</v>
      </c>
      <c r="M315" s="241">
        <v>0</v>
      </c>
      <c r="N315" s="241">
        <v>0</v>
      </c>
      <c r="O315" s="241">
        <v>0</v>
      </c>
      <c r="P315" s="241">
        <v>0</v>
      </c>
      <c r="Q315" s="241">
        <v>0</v>
      </c>
      <c r="R315" s="20">
        <v>102.68251014215269</v>
      </c>
      <c r="S315" s="20">
        <v>1929.4286133508972</v>
      </c>
      <c r="T315" s="20">
        <v>0</v>
      </c>
      <c r="U315" s="20">
        <v>0</v>
      </c>
      <c r="V315" s="20">
        <v>0</v>
      </c>
      <c r="W315" s="20">
        <v>2032.1111234930499</v>
      </c>
    </row>
    <row r="316" spans="2:23" x14ac:dyDescent="0.35">
      <c r="B316" s="17" t="s">
        <v>992</v>
      </c>
      <c r="C316" s="437" t="s">
        <v>2087</v>
      </c>
      <c r="D316" s="17" t="s">
        <v>1248</v>
      </c>
      <c r="E316" s="4" t="s">
        <v>154</v>
      </c>
      <c r="F316" s="241">
        <v>0</v>
      </c>
      <c r="G316" s="241">
        <v>0</v>
      </c>
      <c r="H316" s="241">
        <v>0</v>
      </c>
      <c r="I316" s="241">
        <v>0</v>
      </c>
      <c r="J316" s="241">
        <v>0</v>
      </c>
      <c r="K316" s="241">
        <v>0</v>
      </c>
      <c r="L316" s="241">
        <v>0</v>
      </c>
      <c r="M316" s="241">
        <v>0</v>
      </c>
      <c r="N316" s="241">
        <v>0</v>
      </c>
      <c r="O316" s="241">
        <v>0</v>
      </c>
      <c r="P316" s="241">
        <v>0</v>
      </c>
      <c r="Q316" s="241">
        <v>0</v>
      </c>
      <c r="R316" s="20">
        <v>0</v>
      </c>
      <c r="S316" s="20">
        <v>223.40752365115654</v>
      </c>
      <c r="T316" s="20">
        <v>0</v>
      </c>
      <c r="U316" s="20">
        <v>0</v>
      </c>
      <c r="V316" s="20">
        <v>0</v>
      </c>
      <c r="W316" s="20">
        <v>223.40752365115654</v>
      </c>
    </row>
    <row r="317" spans="2:23" x14ac:dyDescent="0.35">
      <c r="B317" s="17" t="s">
        <v>992</v>
      </c>
      <c r="C317" s="437" t="s">
        <v>2087</v>
      </c>
      <c r="D317" s="17" t="s">
        <v>1248</v>
      </c>
      <c r="E317" s="4" t="s">
        <v>155</v>
      </c>
      <c r="F317" s="241">
        <v>0</v>
      </c>
      <c r="G317" s="241">
        <v>0</v>
      </c>
      <c r="H317" s="241">
        <v>0</v>
      </c>
      <c r="I317" s="241">
        <v>0</v>
      </c>
      <c r="J317" s="241">
        <v>0</v>
      </c>
      <c r="K317" s="241">
        <v>0</v>
      </c>
      <c r="L317" s="241">
        <v>0</v>
      </c>
      <c r="M317" s="241">
        <v>0</v>
      </c>
      <c r="N317" s="241">
        <v>0</v>
      </c>
      <c r="O317" s="241">
        <v>0</v>
      </c>
      <c r="P317" s="241">
        <v>0</v>
      </c>
      <c r="Q317" s="241">
        <v>0</v>
      </c>
      <c r="R317" s="20">
        <v>0</v>
      </c>
      <c r="S317" s="20">
        <v>203.09774877377865</v>
      </c>
      <c r="T317" s="20">
        <v>0</v>
      </c>
      <c r="U317" s="20">
        <v>0</v>
      </c>
      <c r="V317" s="20">
        <v>0</v>
      </c>
      <c r="W317" s="20">
        <v>203.09774877377865</v>
      </c>
    </row>
    <row r="318" spans="2:23" x14ac:dyDescent="0.35">
      <c r="B318" s="17" t="s">
        <v>992</v>
      </c>
      <c r="C318" s="437" t="s">
        <v>2087</v>
      </c>
      <c r="D318" s="17" t="s">
        <v>1248</v>
      </c>
      <c r="E318" s="4" t="s">
        <v>156</v>
      </c>
      <c r="F318" s="241">
        <v>0</v>
      </c>
      <c r="G318" s="241">
        <v>0</v>
      </c>
      <c r="H318" s="241">
        <v>0</v>
      </c>
      <c r="I318" s="241">
        <v>0</v>
      </c>
      <c r="J318" s="241">
        <v>0</v>
      </c>
      <c r="K318" s="241">
        <v>0</v>
      </c>
      <c r="L318" s="241">
        <v>0</v>
      </c>
      <c r="M318" s="241">
        <v>0</v>
      </c>
      <c r="N318" s="241">
        <v>0</v>
      </c>
      <c r="O318" s="241">
        <v>0</v>
      </c>
      <c r="P318" s="241">
        <v>0</v>
      </c>
      <c r="Q318" s="241">
        <v>0</v>
      </c>
      <c r="R318" s="20">
        <v>0</v>
      </c>
      <c r="S318" s="20">
        <v>203.09774877377865</v>
      </c>
      <c r="T318" s="20">
        <v>0</v>
      </c>
      <c r="U318" s="20">
        <v>0</v>
      </c>
      <c r="V318" s="20">
        <v>0</v>
      </c>
      <c r="W318" s="20">
        <v>203.09774877377865</v>
      </c>
    </row>
    <row r="319" spans="2:23" x14ac:dyDescent="0.35">
      <c r="B319" s="17" t="s">
        <v>992</v>
      </c>
      <c r="C319" s="437" t="s">
        <v>2212</v>
      </c>
      <c r="D319" s="17" t="s">
        <v>1248</v>
      </c>
      <c r="E319" s="4" t="s">
        <v>157</v>
      </c>
      <c r="F319" s="241">
        <v>0</v>
      </c>
      <c r="G319" s="241">
        <v>0</v>
      </c>
      <c r="H319" s="241">
        <v>0</v>
      </c>
      <c r="I319" s="241">
        <v>0</v>
      </c>
      <c r="J319" s="241">
        <v>0</v>
      </c>
      <c r="K319" s="241">
        <v>0</v>
      </c>
      <c r="L319" s="241">
        <v>0</v>
      </c>
      <c r="M319" s="241">
        <v>0</v>
      </c>
      <c r="N319" s="241">
        <v>0</v>
      </c>
      <c r="O319" s="241">
        <v>0</v>
      </c>
      <c r="P319" s="241">
        <v>0</v>
      </c>
      <c r="Q319" s="241">
        <v>0</v>
      </c>
      <c r="R319" s="20">
        <v>0</v>
      </c>
      <c r="S319" s="20">
        <v>1015.4887438688934</v>
      </c>
      <c r="T319" s="20">
        <v>0</v>
      </c>
      <c r="U319" s="20">
        <v>0</v>
      </c>
      <c r="V319" s="20">
        <v>0</v>
      </c>
      <c r="W319" s="20">
        <v>1015.4887438688934</v>
      </c>
    </row>
    <row r="320" spans="2:23" x14ac:dyDescent="0.35">
      <c r="B320" s="17" t="s">
        <v>992</v>
      </c>
      <c r="C320" s="437" t="s">
        <v>2194</v>
      </c>
      <c r="D320" s="17" t="s">
        <v>1248</v>
      </c>
      <c r="E320" s="4" t="s">
        <v>158</v>
      </c>
      <c r="F320" s="241">
        <v>0</v>
      </c>
      <c r="G320" s="241">
        <v>0</v>
      </c>
      <c r="H320" s="241">
        <v>0</v>
      </c>
      <c r="I320" s="241">
        <v>0</v>
      </c>
      <c r="J320" s="241">
        <v>0</v>
      </c>
      <c r="K320" s="241">
        <v>0</v>
      </c>
      <c r="L320" s="241">
        <v>0</v>
      </c>
      <c r="M320" s="241">
        <v>0</v>
      </c>
      <c r="N320" s="241">
        <v>0</v>
      </c>
      <c r="O320" s="241">
        <v>0</v>
      </c>
      <c r="P320" s="241">
        <v>0</v>
      </c>
      <c r="Q320" s="241">
        <v>0</v>
      </c>
      <c r="R320" s="20">
        <v>0</v>
      </c>
      <c r="S320" s="20">
        <v>0</v>
      </c>
      <c r="T320" s="20">
        <v>0</v>
      </c>
      <c r="U320" s="20">
        <v>0</v>
      </c>
      <c r="V320" s="20">
        <v>0</v>
      </c>
      <c r="W320" s="20">
        <v>0</v>
      </c>
    </row>
    <row r="321" spans="2:23" x14ac:dyDescent="0.35">
      <c r="B321" s="17" t="s">
        <v>992</v>
      </c>
      <c r="C321" s="437" t="s">
        <v>2194</v>
      </c>
      <c r="D321" s="17" t="s">
        <v>1248</v>
      </c>
      <c r="E321" s="4" t="s">
        <v>160</v>
      </c>
      <c r="F321" s="241">
        <v>0</v>
      </c>
      <c r="G321" s="241">
        <v>0</v>
      </c>
      <c r="H321" s="241">
        <v>0</v>
      </c>
      <c r="I321" s="241">
        <v>0</v>
      </c>
      <c r="J321" s="241">
        <v>0</v>
      </c>
      <c r="K321" s="241">
        <v>0</v>
      </c>
      <c r="L321" s="241">
        <v>0</v>
      </c>
      <c r="M321" s="241">
        <v>0</v>
      </c>
      <c r="N321" s="241">
        <v>0</v>
      </c>
      <c r="O321" s="241">
        <v>0</v>
      </c>
      <c r="P321" s="241">
        <v>0</v>
      </c>
      <c r="Q321" s="241">
        <v>0</v>
      </c>
      <c r="R321" s="20">
        <v>0</v>
      </c>
      <c r="S321" s="20">
        <v>0</v>
      </c>
      <c r="T321" s="20">
        <v>0</v>
      </c>
      <c r="U321" s="20">
        <v>0</v>
      </c>
      <c r="V321" s="20">
        <v>0</v>
      </c>
      <c r="W321" s="20">
        <v>0</v>
      </c>
    </row>
    <row r="322" spans="2:23" x14ac:dyDescent="0.35">
      <c r="B322" s="17" t="s">
        <v>992</v>
      </c>
      <c r="C322" s="437" t="s">
        <v>2095</v>
      </c>
      <c r="D322" s="17" t="s">
        <v>1248</v>
      </c>
      <c r="E322" s="4" t="s">
        <v>161</v>
      </c>
      <c r="F322" s="241">
        <v>0</v>
      </c>
      <c r="G322" s="241">
        <v>0</v>
      </c>
      <c r="H322" s="241">
        <v>0</v>
      </c>
      <c r="I322" s="241">
        <v>0</v>
      </c>
      <c r="J322" s="241">
        <v>0</v>
      </c>
      <c r="K322" s="241">
        <v>0</v>
      </c>
      <c r="L322" s="241">
        <v>0</v>
      </c>
      <c r="M322" s="241">
        <v>0</v>
      </c>
      <c r="N322" s="241">
        <v>0</v>
      </c>
      <c r="O322" s="241">
        <v>0</v>
      </c>
      <c r="P322" s="241">
        <v>0</v>
      </c>
      <c r="Q322" s="241">
        <v>0</v>
      </c>
      <c r="R322" s="20">
        <v>0</v>
      </c>
      <c r="S322" s="20">
        <v>203.09774877377865</v>
      </c>
      <c r="T322" s="20">
        <v>3137.2699795239159</v>
      </c>
      <c r="U322" s="20">
        <v>0</v>
      </c>
      <c r="V322" s="20">
        <v>0</v>
      </c>
      <c r="W322" s="20">
        <v>3340.3677282976946</v>
      </c>
    </row>
    <row r="323" spans="2:23" x14ac:dyDescent="0.35">
      <c r="B323" s="17" t="s">
        <v>992</v>
      </c>
      <c r="C323" s="437" t="s">
        <v>2086</v>
      </c>
      <c r="D323" s="17" t="s">
        <v>1248</v>
      </c>
      <c r="E323" s="4" t="s">
        <v>162</v>
      </c>
      <c r="F323" s="241">
        <v>0</v>
      </c>
      <c r="G323" s="241">
        <v>0</v>
      </c>
      <c r="H323" s="241">
        <v>0</v>
      </c>
      <c r="I323" s="241">
        <v>0</v>
      </c>
      <c r="J323" s="241">
        <v>0</v>
      </c>
      <c r="K323" s="241">
        <v>0</v>
      </c>
      <c r="L323" s="241">
        <v>0</v>
      </c>
      <c r="M323" s="241">
        <v>0</v>
      </c>
      <c r="N323" s="241">
        <v>0</v>
      </c>
      <c r="O323" s="241">
        <v>0</v>
      </c>
      <c r="P323" s="241">
        <v>0</v>
      </c>
      <c r="Q323" s="241">
        <v>0</v>
      </c>
      <c r="R323" s="20">
        <v>0</v>
      </c>
      <c r="S323" s="20">
        <v>0</v>
      </c>
      <c r="T323" s="20">
        <v>104.57566598413054</v>
      </c>
      <c r="U323" s="20">
        <v>0</v>
      </c>
      <c r="V323" s="20">
        <v>0</v>
      </c>
      <c r="W323" s="20">
        <v>104.57566598413054</v>
      </c>
    </row>
    <row r="324" spans="2:23" x14ac:dyDescent="0.35">
      <c r="B324" s="17" t="s">
        <v>992</v>
      </c>
      <c r="C324" s="437" t="s">
        <v>2086</v>
      </c>
      <c r="D324" s="17" t="s">
        <v>1248</v>
      </c>
      <c r="E324" s="4" t="s">
        <v>163</v>
      </c>
      <c r="F324" s="241">
        <v>0</v>
      </c>
      <c r="G324" s="241">
        <v>0</v>
      </c>
      <c r="H324" s="241">
        <v>0</v>
      </c>
      <c r="I324" s="241">
        <v>0</v>
      </c>
      <c r="J324" s="241">
        <v>0</v>
      </c>
      <c r="K324" s="241">
        <v>0</v>
      </c>
      <c r="L324" s="241">
        <v>0</v>
      </c>
      <c r="M324" s="241">
        <v>0</v>
      </c>
      <c r="N324" s="241">
        <v>0</v>
      </c>
      <c r="O324" s="241">
        <v>0</v>
      </c>
      <c r="P324" s="241">
        <v>0</v>
      </c>
      <c r="Q324" s="241">
        <v>0</v>
      </c>
      <c r="R324" s="20">
        <v>0</v>
      </c>
      <c r="S324" s="20">
        <v>0</v>
      </c>
      <c r="T324" s="20">
        <v>156.86349897619581</v>
      </c>
      <c r="U324" s="20">
        <v>0</v>
      </c>
      <c r="V324" s="20">
        <v>0</v>
      </c>
      <c r="W324" s="20">
        <v>156.86349897619581</v>
      </c>
    </row>
    <row r="325" spans="2:23" x14ac:dyDescent="0.35">
      <c r="B325" s="17" t="s">
        <v>992</v>
      </c>
      <c r="C325" s="437" t="s">
        <v>2086</v>
      </c>
      <c r="D325" s="17" t="s">
        <v>1248</v>
      </c>
      <c r="E325" s="4" t="s">
        <v>164</v>
      </c>
      <c r="F325" s="241">
        <v>0</v>
      </c>
      <c r="G325" s="241">
        <v>0</v>
      </c>
      <c r="H325" s="241">
        <v>0</v>
      </c>
      <c r="I325" s="241">
        <v>0</v>
      </c>
      <c r="J325" s="241">
        <v>0</v>
      </c>
      <c r="K325" s="241">
        <v>0</v>
      </c>
      <c r="L325" s="241">
        <v>0</v>
      </c>
      <c r="M325" s="241">
        <v>0</v>
      </c>
      <c r="N325" s="241">
        <v>0</v>
      </c>
      <c r="O325" s="241">
        <v>0</v>
      </c>
      <c r="P325" s="241">
        <v>0</v>
      </c>
      <c r="Q325" s="241">
        <v>0</v>
      </c>
      <c r="R325" s="20">
        <v>0</v>
      </c>
      <c r="S325" s="20">
        <v>0</v>
      </c>
      <c r="T325" s="20">
        <v>888.89316086510951</v>
      </c>
      <c r="U325" s="20">
        <v>0</v>
      </c>
      <c r="V325" s="20">
        <v>0</v>
      </c>
      <c r="W325" s="20">
        <v>888.89316086510951</v>
      </c>
    </row>
    <row r="326" spans="2:23" x14ac:dyDescent="0.35">
      <c r="B326" s="17" t="s">
        <v>992</v>
      </c>
      <c r="C326" s="437" t="s">
        <v>2086</v>
      </c>
      <c r="D326" s="17" t="s">
        <v>1248</v>
      </c>
      <c r="E326" s="4" t="s">
        <v>165</v>
      </c>
      <c r="F326" s="241">
        <v>0</v>
      </c>
      <c r="G326" s="241">
        <v>0</v>
      </c>
      <c r="H326" s="241">
        <v>0</v>
      </c>
      <c r="I326" s="241">
        <v>0</v>
      </c>
      <c r="J326" s="241">
        <v>0</v>
      </c>
      <c r="K326" s="241">
        <v>0</v>
      </c>
      <c r="L326" s="241">
        <v>0</v>
      </c>
      <c r="M326" s="241">
        <v>0</v>
      </c>
      <c r="N326" s="241">
        <v>0</v>
      </c>
      <c r="O326" s="241">
        <v>0</v>
      </c>
      <c r="P326" s="241">
        <v>0</v>
      </c>
      <c r="Q326" s="241">
        <v>0</v>
      </c>
      <c r="R326" s="20">
        <v>0</v>
      </c>
      <c r="S326" s="20">
        <v>0</v>
      </c>
      <c r="T326" s="20">
        <v>104.57566598413054</v>
      </c>
      <c r="U326" s="20">
        <v>0</v>
      </c>
      <c r="V326" s="20">
        <v>0</v>
      </c>
      <c r="W326" s="20">
        <v>104.57566598413054</v>
      </c>
    </row>
    <row r="327" spans="2:23" x14ac:dyDescent="0.35">
      <c r="B327" s="17" t="s">
        <v>992</v>
      </c>
      <c r="C327" s="437" t="s">
        <v>2086</v>
      </c>
      <c r="D327" s="17" t="s">
        <v>1248</v>
      </c>
      <c r="E327" s="4" t="s">
        <v>166</v>
      </c>
      <c r="F327" s="241">
        <v>0</v>
      </c>
      <c r="G327" s="241">
        <v>0</v>
      </c>
      <c r="H327" s="241">
        <v>0</v>
      </c>
      <c r="I327" s="241">
        <v>0</v>
      </c>
      <c r="J327" s="241">
        <v>0</v>
      </c>
      <c r="K327" s="241">
        <v>0</v>
      </c>
      <c r="L327" s="241">
        <v>0</v>
      </c>
      <c r="M327" s="241">
        <v>0</v>
      </c>
      <c r="N327" s="241">
        <v>0</v>
      </c>
      <c r="O327" s="241">
        <v>0</v>
      </c>
      <c r="P327" s="241">
        <v>0</v>
      </c>
      <c r="Q327" s="241">
        <v>0</v>
      </c>
      <c r="R327" s="20">
        <v>0</v>
      </c>
      <c r="S327" s="20">
        <v>0</v>
      </c>
      <c r="T327" s="20">
        <v>167.32106557460887</v>
      </c>
      <c r="U327" s="20">
        <v>0</v>
      </c>
      <c r="V327" s="20">
        <v>0</v>
      </c>
      <c r="W327" s="20">
        <v>167.32106557460887</v>
      </c>
    </row>
    <row r="328" spans="2:23" x14ac:dyDescent="0.35">
      <c r="B328" s="17" t="s">
        <v>992</v>
      </c>
      <c r="C328" s="437" t="s">
        <v>2086</v>
      </c>
      <c r="D328" s="17" t="s">
        <v>1248</v>
      </c>
      <c r="E328" s="4" t="s">
        <v>167</v>
      </c>
      <c r="F328" s="241">
        <v>0</v>
      </c>
      <c r="G328" s="241">
        <v>0</v>
      </c>
      <c r="H328" s="241">
        <v>0</v>
      </c>
      <c r="I328" s="241">
        <v>0</v>
      </c>
      <c r="J328" s="241">
        <v>0</v>
      </c>
      <c r="K328" s="241">
        <v>0</v>
      </c>
      <c r="L328" s="241">
        <v>0</v>
      </c>
      <c r="M328" s="241">
        <v>0</v>
      </c>
      <c r="N328" s="241">
        <v>0</v>
      </c>
      <c r="O328" s="241">
        <v>0</v>
      </c>
      <c r="P328" s="241">
        <v>0</v>
      </c>
      <c r="Q328" s="241">
        <v>0</v>
      </c>
      <c r="R328" s="20">
        <v>1226.19920204449</v>
      </c>
      <c r="S328" s="20">
        <v>0</v>
      </c>
      <c r="T328" s="20">
        <v>0</v>
      </c>
      <c r="U328" s="20">
        <v>0</v>
      </c>
      <c r="V328" s="20">
        <v>0</v>
      </c>
      <c r="W328" s="20">
        <v>1226.19920204449</v>
      </c>
    </row>
    <row r="329" spans="2:23" x14ac:dyDescent="0.35">
      <c r="B329" s="17" t="s">
        <v>992</v>
      </c>
      <c r="C329" s="437" t="s">
        <v>2222</v>
      </c>
      <c r="D329" s="17" t="s">
        <v>1248</v>
      </c>
      <c r="E329" s="4" t="s">
        <v>168</v>
      </c>
      <c r="F329" s="241">
        <v>0</v>
      </c>
      <c r="G329" s="241">
        <v>0</v>
      </c>
      <c r="H329" s="241">
        <v>0</v>
      </c>
      <c r="I329" s="241">
        <v>0</v>
      </c>
      <c r="J329" s="241">
        <v>0</v>
      </c>
      <c r="K329" s="241">
        <v>0</v>
      </c>
      <c r="L329" s="241">
        <v>0</v>
      </c>
      <c r="M329" s="241">
        <v>0</v>
      </c>
      <c r="N329" s="241">
        <v>0</v>
      </c>
      <c r="O329" s="241">
        <v>0</v>
      </c>
      <c r="P329" s="241">
        <v>0</v>
      </c>
      <c r="Q329" s="241">
        <v>0</v>
      </c>
      <c r="R329" s="20">
        <v>0</v>
      </c>
      <c r="S329" s="20">
        <v>0</v>
      </c>
      <c r="T329" s="20">
        <v>418.30266393652215</v>
      </c>
      <c r="U329" s="20">
        <v>0</v>
      </c>
      <c r="V329" s="20">
        <v>0</v>
      </c>
      <c r="W329" s="20">
        <v>418.30266393652215</v>
      </c>
    </row>
    <row r="330" spans="2:23" x14ac:dyDescent="0.35">
      <c r="B330" s="17" t="s">
        <v>992</v>
      </c>
      <c r="C330" s="437" t="s">
        <v>2094</v>
      </c>
      <c r="D330" s="17" t="s">
        <v>1248</v>
      </c>
      <c r="E330" s="4" t="s">
        <v>169</v>
      </c>
      <c r="F330" s="241">
        <v>0</v>
      </c>
      <c r="G330" s="241">
        <v>0</v>
      </c>
      <c r="H330" s="241">
        <v>0</v>
      </c>
      <c r="I330" s="241">
        <v>0</v>
      </c>
      <c r="J330" s="241">
        <v>0</v>
      </c>
      <c r="K330" s="241">
        <v>0</v>
      </c>
      <c r="L330" s="241">
        <v>0</v>
      </c>
      <c r="M330" s="241">
        <v>0</v>
      </c>
      <c r="N330" s="241">
        <v>0</v>
      </c>
      <c r="O330" s="241">
        <v>0</v>
      </c>
      <c r="P330" s="241">
        <v>0</v>
      </c>
      <c r="Q330" s="241">
        <v>0</v>
      </c>
      <c r="R330" s="20">
        <v>0</v>
      </c>
      <c r="S330" s="20">
        <v>0</v>
      </c>
      <c r="T330" s="20">
        <v>836.6053278730443</v>
      </c>
      <c r="U330" s="20">
        <v>0</v>
      </c>
      <c r="V330" s="20">
        <v>0</v>
      </c>
      <c r="W330" s="20">
        <v>836.6053278730443</v>
      </c>
    </row>
    <row r="331" spans="2:23" x14ac:dyDescent="0.35">
      <c r="B331" s="17" t="s">
        <v>992</v>
      </c>
      <c r="C331" s="437" t="s">
        <v>2087</v>
      </c>
      <c r="D331" s="17" t="s">
        <v>1248</v>
      </c>
      <c r="E331" s="4" t="s">
        <v>170</v>
      </c>
      <c r="F331" s="241">
        <v>0</v>
      </c>
      <c r="G331" s="241">
        <v>0</v>
      </c>
      <c r="H331" s="241">
        <v>0</v>
      </c>
      <c r="I331" s="241">
        <v>0</v>
      </c>
      <c r="J331" s="241">
        <v>0</v>
      </c>
      <c r="K331" s="241">
        <v>0</v>
      </c>
      <c r="L331" s="241">
        <v>0</v>
      </c>
      <c r="M331" s="241">
        <v>0</v>
      </c>
      <c r="N331" s="241">
        <v>0</v>
      </c>
      <c r="O331" s="241">
        <v>0</v>
      </c>
      <c r="P331" s="241">
        <v>0</v>
      </c>
      <c r="Q331" s="241">
        <v>0</v>
      </c>
      <c r="R331" s="20">
        <v>0</v>
      </c>
      <c r="S331" s="20">
        <v>0</v>
      </c>
      <c r="T331" s="20">
        <v>356.60302100588513</v>
      </c>
      <c r="U331" s="20">
        <v>0</v>
      </c>
      <c r="V331" s="20">
        <v>0</v>
      </c>
      <c r="W331" s="20">
        <v>356.60302100588513</v>
      </c>
    </row>
    <row r="332" spans="2:23" x14ac:dyDescent="0.35">
      <c r="B332" s="17" t="s">
        <v>992</v>
      </c>
      <c r="C332" s="437" t="s">
        <v>2096</v>
      </c>
      <c r="D332" s="17" t="s">
        <v>1248</v>
      </c>
      <c r="E332" s="4" t="s">
        <v>171</v>
      </c>
      <c r="F332" s="241">
        <v>0</v>
      </c>
      <c r="G332" s="241">
        <v>0</v>
      </c>
      <c r="H332" s="241">
        <v>0</v>
      </c>
      <c r="I332" s="241">
        <v>0</v>
      </c>
      <c r="J332" s="241">
        <v>0</v>
      </c>
      <c r="K332" s="241">
        <v>0</v>
      </c>
      <c r="L332" s="241">
        <v>0</v>
      </c>
      <c r="M332" s="241">
        <v>0</v>
      </c>
      <c r="N332" s="241">
        <v>0</v>
      </c>
      <c r="O332" s="241">
        <v>0</v>
      </c>
      <c r="P332" s="241">
        <v>0</v>
      </c>
      <c r="Q332" s="241">
        <v>0</v>
      </c>
      <c r="R332" s="20">
        <v>0</v>
      </c>
      <c r="S332" s="20">
        <v>203.09774877377865</v>
      </c>
      <c r="T332" s="20">
        <v>2196.0889856667409</v>
      </c>
      <c r="U332" s="20">
        <v>0</v>
      </c>
      <c r="V332" s="20">
        <v>0</v>
      </c>
      <c r="W332" s="20">
        <v>2399.1867344405196</v>
      </c>
    </row>
    <row r="333" spans="2:23" x14ac:dyDescent="0.35">
      <c r="B333" s="17" t="s">
        <v>992</v>
      </c>
      <c r="C333" s="437" t="s">
        <v>2097</v>
      </c>
      <c r="D333" s="17" t="s">
        <v>1248</v>
      </c>
      <c r="E333" s="4" t="s">
        <v>172</v>
      </c>
      <c r="F333" s="241">
        <v>0</v>
      </c>
      <c r="G333" s="241">
        <v>0</v>
      </c>
      <c r="H333" s="241">
        <v>0</v>
      </c>
      <c r="I333" s="241">
        <v>0</v>
      </c>
      <c r="J333" s="241">
        <v>0</v>
      </c>
      <c r="K333" s="241">
        <v>0</v>
      </c>
      <c r="L333" s="241">
        <v>0</v>
      </c>
      <c r="M333" s="241">
        <v>0</v>
      </c>
      <c r="N333" s="241">
        <v>0</v>
      </c>
      <c r="O333" s="241">
        <v>0</v>
      </c>
      <c r="P333" s="241">
        <v>0</v>
      </c>
      <c r="Q333" s="241">
        <v>0</v>
      </c>
      <c r="R333" s="20">
        <v>0</v>
      </c>
      <c r="S333" s="20">
        <v>101.54887438688932</v>
      </c>
      <c r="T333" s="20">
        <v>3137.2699795239159</v>
      </c>
      <c r="U333" s="20">
        <v>0</v>
      </c>
      <c r="V333" s="20">
        <v>0</v>
      </c>
      <c r="W333" s="20">
        <v>3238.818853910805</v>
      </c>
    </row>
    <row r="334" spans="2:23" x14ac:dyDescent="0.35">
      <c r="B334" s="17" t="s">
        <v>992</v>
      </c>
      <c r="C334" s="437" t="s">
        <v>2194</v>
      </c>
      <c r="D334" s="17" t="s">
        <v>1248</v>
      </c>
      <c r="E334" s="4" t="s">
        <v>173</v>
      </c>
      <c r="F334" s="241">
        <v>0</v>
      </c>
      <c r="G334" s="241">
        <v>0</v>
      </c>
      <c r="H334" s="241">
        <v>0</v>
      </c>
      <c r="I334" s="241">
        <v>0</v>
      </c>
      <c r="J334" s="241">
        <v>0</v>
      </c>
      <c r="K334" s="241">
        <v>0</v>
      </c>
      <c r="L334" s="241">
        <v>0</v>
      </c>
      <c r="M334" s="241">
        <v>0</v>
      </c>
      <c r="N334" s="241">
        <v>0</v>
      </c>
      <c r="O334" s="241">
        <v>0</v>
      </c>
      <c r="P334" s="241">
        <v>0</v>
      </c>
      <c r="Q334" s="241">
        <v>0</v>
      </c>
      <c r="R334" s="20">
        <v>0</v>
      </c>
      <c r="S334" s="20">
        <v>0</v>
      </c>
      <c r="T334" s="20">
        <v>0</v>
      </c>
      <c r="U334" s="20">
        <v>0</v>
      </c>
      <c r="V334" s="20">
        <v>0</v>
      </c>
      <c r="W334" s="20">
        <v>0</v>
      </c>
    </row>
    <row r="335" spans="2:23" x14ac:dyDescent="0.35">
      <c r="B335" s="17" t="s">
        <v>992</v>
      </c>
      <c r="C335" s="437" t="s">
        <v>2098</v>
      </c>
      <c r="D335" s="17" t="s">
        <v>1248</v>
      </c>
      <c r="E335" s="4" t="s">
        <v>174</v>
      </c>
      <c r="F335" s="241">
        <v>0</v>
      </c>
      <c r="G335" s="241">
        <v>0</v>
      </c>
      <c r="H335" s="241">
        <v>0</v>
      </c>
      <c r="I335" s="241">
        <v>0</v>
      </c>
      <c r="J335" s="241">
        <v>0</v>
      </c>
      <c r="K335" s="241">
        <v>0</v>
      </c>
      <c r="L335" s="241">
        <v>0</v>
      </c>
      <c r="M335" s="241">
        <v>0</v>
      </c>
      <c r="N335" s="241">
        <v>0</v>
      </c>
      <c r="O335" s="241">
        <v>0</v>
      </c>
      <c r="P335" s="241">
        <v>0</v>
      </c>
      <c r="Q335" s="241">
        <v>0</v>
      </c>
      <c r="R335" s="20">
        <v>0</v>
      </c>
      <c r="S335" s="20">
        <v>0</v>
      </c>
      <c r="T335" s="20">
        <v>104.57566598413054</v>
      </c>
      <c r="U335" s="20">
        <v>1976.0180221831911</v>
      </c>
      <c r="V335" s="20">
        <v>0</v>
      </c>
      <c r="W335" s="20">
        <v>2080.5936881673215</v>
      </c>
    </row>
    <row r="336" spans="2:23" x14ac:dyDescent="0.35">
      <c r="B336" s="17" t="s">
        <v>992</v>
      </c>
      <c r="C336" s="437" t="s">
        <v>2086</v>
      </c>
      <c r="D336" s="17" t="s">
        <v>1248</v>
      </c>
      <c r="E336" s="4" t="s">
        <v>175</v>
      </c>
      <c r="F336" s="241">
        <v>0</v>
      </c>
      <c r="G336" s="241">
        <v>0</v>
      </c>
      <c r="H336" s="241">
        <v>0</v>
      </c>
      <c r="I336" s="241">
        <v>0</v>
      </c>
      <c r="J336" s="241">
        <v>0</v>
      </c>
      <c r="K336" s="241">
        <v>0</v>
      </c>
      <c r="L336" s="241">
        <v>0</v>
      </c>
      <c r="M336" s="241">
        <v>0</v>
      </c>
      <c r="N336" s="241">
        <v>0</v>
      </c>
      <c r="O336" s="241">
        <v>0</v>
      </c>
      <c r="P336" s="241">
        <v>0</v>
      </c>
      <c r="Q336" s="241">
        <v>0</v>
      </c>
      <c r="R336" s="20">
        <v>0</v>
      </c>
      <c r="S336" s="20">
        <v>0</v>
      </c>
      <c r="T336" s="20">
        <v>104.57566598413054</v>
      </c>
      <c r="U336" s="20">
        <v>974.47464107664211</v>
      </c>
      <c r="V336" s="20">
        <v>0</v>
      </c>
      <c r="W336" s="20">
        <v>1079.0503070607726</v>
      </c>
    </row>
    <row r="337" spans="2:23" x14ac:dyDescent="0.35">
      <c r="B337" s="17" t="s">
        <v>992</v>
      </c>
      <c r="C337" s="437" t="s">
        <v>2094</v>
      </c>
      <c r="D337" s="17" t="s">
        <v>1248</v>
      </c>
      <c r="E337" s="4" t="s">
        <v>176</v>
      </c>
      <c r="F337" s="241">
        <v>0</v>
      </c>
      <c r="G337" s="241">
        <v>0</v>
      </c>
      <c r="H337" s="241">
        <v>0</v>
      </c>
      <c r="I337" s="241">
        <v>0</v>
      </c>
      <c r="J337" s="241">
        <v>0</v>
      </c>
      <c r="K337" s="241">
        <v>0</v>
      </c>
      <c r="L337" s="241">
        <v>0</v>
      </c>
      <c r="M337" s="241">
        <v>0</v>
      </c>
      <c r="N337" s="241">
        <v>0</v>
      </c>
      <c r="O337" s="241">
        <v>0</v>
      </c>
      <c r="P337" s="241">
        <v>0</v>
      </c>
      <c r="Q337" s="241">
        <v>0</v>
      </c>
      <c r="R337" s="20">
        <v>0</v>
      </c>
      <c r="S337" s="20">
        <v>0</v>
      </c>
      <c r="T337" s="20">
        <v>0</v>
      </c>
      <c r="U337" s="20">
        <v>649.64976071776141</v>
      </c>
      <c r="V337" s="20">
        <v>0</v>
      </c>
      <c r="W337" s="20">
        <v>649.64976071776141</v>
      </c>
    </row>
    <row r="338" spans="2:23" x14ac:dyDescent="0.35">
      <c r="B338" s="17" t="s">
        <v>992</v>
      </c>
      <c r="C338" s="437" t="s">
        <v>2094</v>
      </c>
      <c r="D338" s="17" t="s">
        <v>1248</v>
      </c>
      <c r="E338" s="4" t="s">
        <v>177</v>
      </c>
      <c r="F338" s="241">
        <v>0</v>
      </c>
      <c r="G338" s="241">
        <v>0</v>
      </c>
      <c r="H338" s="241">
        <v>0</v>
      </c>
      <c r="I338" s="241">
        <v>0</v>
      </c>
      <c r="J338" s="241">
        <v>0</v>
      </c>
      <c r="K338" s="241">
        <v>0</v>
      </c>
      <c r="L338" s="241">
        <v>0</v>
      </c>
      <c r="M338" s="241">
        <v>0</v>
      </c>
      <c r="N338" s="241">
        <v>0</v>
      </c>
      <c r="O338" s="241">
        <v>0</v>
      </c>
      <c r="P338" s="241">
        <v>0</v>
      </c>
      <c r="Q338" s="241">
        <v>0</v>
      </c>
      <c r="R338" s="20">
        <v>0</v>
      </c>
      <c r="S338" s="20">
        <v>0</v>
      </c>
      <c r="T338" s="20">
        <v>0</v>
      </c>
      <c r="U338" s="20">
        <v>1082.7496011962692</v>
      </c>
      <c r="V338" s="20">
        <v>0</v>
      </c>
      <c r="W338" s="20">
        <v>1082.7496011962692</v>
      </c>
    </row>
    <row r="339" spans="2:23" x14ac:dyDescent="0.35">
      <c r="B339" s="17" t="s">
        <v>992</v>
      </c>
      <c r="C339" s="437" t="s">
        <v>2087</v>
      </c>
      <c r="D339" s="17" t="s">
        <v>1248</v>
      </c>
      <c r="E339" s="4" t="s">
        <v>178</v>
      </c>
      <c r="F339" s="241">
        <v>0</v>
      </c>
      <c r="G339" s="241">
        <v>0</v>
      </c>
      <c r="H339" s="241">
        <v>0</v>
      </c>
      <c r="I339" s="241">
        <v>0</v>
      </c>
      <c r="J339" s="241">
        <v>0</v>
      </c>
      <c r="K339" s="241">
        <v>0</v>
      </c>
      <c r="L339" s="241">
        <v>0</v>
      </c>
      <c r="M339" s="241">
        <v>0</v>
      </c>
      <c r="N339" s="241">
        <v>0</v>
      </c>
      <c r="O339" s="241">
        <v>0</v>
      </c>
      <c r="P339" s="241">
        <v>0</v>
      </c>
      <c r="Q339" s="241">
        <v>0</v>
      </c>
      <c r="R339" s="20">
        <v>0</v>
      </c>
      <c r="S339" s="20">
        <v>0</v>
      </c>
      <c r="T339" s="20">
        <v>0</v>
      </c>
      <c r="U339" s="20">
        <v>1082.7496011962692</v>
      </c>
      <c r="V339" s="20">
        <v>0</v>
      </c>
      <c r="W339" s="20">
        <v>1082.7496011962692</v>
      </c>
    </row>
    <row r="340" spans="2:23" x14ac:dyDescent="0.35">
      <c r="B340" s="17" t="s">
        <v>992</v>
      </c>
      <c r="C340" s="437" t="s">
        <v>2226</v>
      </c>
      <c r="D340" s="17" t="s">
        <v>1248</v>
      </c>
      <c r="E340" s="4" t="s">
        <v>179</v>
      </c>
      <c r="F340" s="241">
        <v>0</v>
      </c>
      <c r="G340" s="241">
        <v>0</v>
      </c>
      <c r="H340" s="241">
        <v>0</v>
      </c>
      <c r="I340" s="241">
        <v>0</v>
      </c>
      <c r="J340" s="241">
        <v>0</v>
      </c>
      <c r="K340" s="241">
        <v>0</v>
      </c>
      <c r="L340" s="241">
        <v>0</v>
      </c>
      <c r="M340" s="241">
        <v>0</v>
      </c>
      <c r="N340" s="241">
        <v>0</v>
      </c>
      <c r="O340" s="241">
        <v>0</v>
      </c>
      <c r="P340" s="241">
        <v>0</v>
      </c>
      <c r="Q340" s="241">
        <v>0</v>
      </c>
      <c r="R340" s="20">
        <v>0</v>
      </c>
      <c r="S340" s="20">
        <v>0</v>
      </c>
      <c r="T340" s="20">
        <v>0</v>
      </c>
      <c r="U340" s="20">
        <v>476.40982452635836</v>
      </c>
      <c r="V340" s="20">
        <v>0</v>
      </c>
      <c r="W340" s="20">
        <v>476.40982452635836</v>
      </c>
    </row>
    <row r="341" spans="2:23" x14ac:dyDescent="0.35">
      <c r="B341" s="17" t="s">
        <v>992</v>
      </c>
      <c r="C341" s="437" t="s">
        <v>2099</v>
      </c>
      <c r="D341" s="17" t="s">
        <v>1248</v>
      </c>
      <c r="E341" s="4" t="s">
        <v>180</v>
      </c>
      <c r="F341" s="241">
        <v>0</v>
      </c>
      <c r="G341" s="241">
        <v>0</v>
      </c>
      <c r="H341" s="241">
        <v>0</v>
      </c>
      <c r="I341" s="241">
        <v>0</v>
      </c>
      <c r="J341" s="241">
        <v>0</v>
      </c>
      <c r="K341" s="241">
        <v>0</v>
      </c>
      <c r="L341" s="241">
        <v>0</v>
      </c>
      <c r="M341" s="241">
        <v>0</v>
      </c>
      <c r="N341" s="241">
        <v>0</v>
      </c>
      <c r="O341" s="241">
        <v>0</v>
      </c>
      <c r="P341" s="241">
        <v>0</v>
      </c>
      <c r="Q341" s="241">
        <v>0</v>
      </c>
      <c r="R341" s="20">
        <v>0</v>
      </c>
      <c r="S341" s="20">
        <v>0</v>
      </c>
      <c r="T341" s="20">
        <v>209.15133196826108</v>
      </c>
      <c r="U341" s="20">
        <v>2111.3617223327246</v>
      </c>
      <c r="V341" s="20">
        <v>0</v>
      </c>
      <c r="W341" s="20">
        <v>2320.5130543009859</v>
      </c>
    </row>
    <row r="342" spans="2:23" x14ac:dyDescent="0.35">
      <c r="B342" s="17" t="s">
        <v>992</v>
      </c>
      <c r="C342" s="437" t="s">
        <v>2100</v>
      </c>
      <c r="D342" s="17" t="s">
        <v>1248</v>
      </c>
      <c r="E342" s="4" t="s">
        <v>181</v>
      </c>
      <c r="F342" s="241">
        <v>0</v>
      </c>
      <c r="G342" s="241">
        <v>0</v>
      </c>
      <c r="H342" s="241">
        <v>0</v>
      </c>
      <c r="I342" s="241">
        <v>0</v>
      </c>
      <c r="J342" s="241">
        <v>0</v>
      </c>
      <c r="K342" s="241">
        <v>0</v>
      </c>
      <c r="L342" s="241">
        <v>0</v>
      </c>
      <c r="M342" s="241">
        <v>0</v>
      </c>
      <c r="N342" s="241">
        <v>0</v>
      </c>
      <c r="O342" s="241">
        <v>0</v>
      </c>
      <c r="P342" s="241">
        <v>0</v>
      </c>
      <c r="Q342" s="241">
        <v>0</v>
      </c>
      <c r="R342" s="20">
        <v>0</v>
      </c>
      <c r="S342" s="20">
        <v>609.29324632133603</v>
      </c>
      <c r="T342" s="20">
        <v>1882.3619877143494</v>
      </c>
      <c r="U342" s="20">
        <v>4072.2212500991686</v>
      </c>
      <c r="V342" s="20">
        <v>0</v>
      </c>
      <c r="W342" s="20">
        <v>6563.8764841348548</v>
      </c>
    </row>
    <row r="343" spans="2:23" x14ac:dyDescent="0.35">
      <c r="B343" s="17" t="s">
        <v>992</v>
      </c>
      <c r="C343" s="437" t="s">
        <v>2096</v>
      </c>
      <c r="D343" s="17" t="s">
        <v>1248</v>
      </c>
      <c r="E343" s="4" t="s">
        <v>182</v>
      </c>
      <c r="F343" s="241">
        <v>0</v>
      </c>
      <c r="G343" s="241">
        <v>0</v>
      </c>
      <c r="H343" s="241">
        <v>0</v>
      </c>
      <c r="I343" s="241">
        <v>0</v>
      </c>
      <c r="J343" s="241">
        <v>0</v>
      </c>
      <c r="K343" s="241">
        <v>0</v>
      </c>
      <c r="L343" s="241">
        <v>0</v>
      </c>
      <c r="M343" s="241">
        <v>0</v>
      </c>
      <c r="N343" s="241">
        <v>0</v>
      </c>
      <c r="O343" s="241">
        <v>0</v>
      </c>
      <c r="P343" s="241">
        <v>0</v>
      </c>
      <c r="Q343" s="241">
        <v>0</v>
      </c>
      <c r="R343" s="20">
        <v>0</v>
      </c>
      <c r="S343" s="20">
        <v>0</v>
      </c>
      <c r="T343" s="20">
        <v>836.6053278730443</v>
      </c>
      <c r="U343" s="20">
        <v>2273.7741625121648</v>
      </c>
      <c r="V343" s="20">
        <v>0</v>
      </c>
      <c r="W343" s="20">
        <v>3110.379490385209</v>
      </c>
    </row>
    <row r="344" spans="2:23" x14ac:dyDescent="0.35">
      <c r="B344" s="17" t="s">
        <v>992</v>
      </c>
      <c r="C344" s="437" t="s">
        <v>2219</v>
      </c>
      <c r="D344" s="17" t="s">
        <v>1248</v>
      </c>
      <c r="E344" s="4" t="s">
        <v>183</v>
      </c>
      <c r="F344" s="241">
        <v>0</v>
      </c>
      <c r="G344" s="241">
        <v>0</v>
      </c>
      <c r="H344" s="241">
        <v>0</v>
      </c>
      <c r="I344" s="241">
        <v>0</v>
      </c>
      <c r="J344" s="241">
        <v>0</v>
      </c>
      <c r="K344" s="241">
        <v>0</v>
      </c>
      <c r="L344" s="241">
        <v>0</v>
      </c>
      <c r="M344" s="241">
        <v>0</v>
      </c>
      <c r="N344" s="241">
        <v>0</v>
      </c>
      <c r="O344" s="241">
        <v>0</v>
      </c>
      <c r="P344" s="241">
        <v>0</v>
      </c>
      <c r="Q344" s="241">
        <v>0</v>
      </c>
      <c r="R344" s="20">
        <v>0</v>
      </c>
      <c r="S344" s="20">
        <v>0</v>
      </c>
      <c r="T344" s="20">
        <v>0</v>
      </c>
      <c r="U344" s="20">
        <v>0</v>
      </c>
      <c r="V344" s="20">
        <v>865.74601805137752</v>
      </c>
      <c r="W344" s="20">
        <v>865.74601805137752</v>
      </c>
    </row>
    <row r="345" spans="2:23" x14ac:dyDescent="0.35">
      <c r="B345" s="17" t="s">
        <v>992</v>
      </c>
      <c r="C345" s="437" t="s">
        <v>2094</v>
      </c>
      <c r="D345" s="17" t="s">
        <v>1248</v>
      </c>
      <c r="E345" s="4" t="s">
        <v>184</v>
      </c>
      <c r="F345" s="241">
        <v>0</v>
      </c>
      <c r="G345" s="241">
        <v>0</v>
      </c>
      <c r="H345" s="241">
        <v>0</v>
      </c>
      <c r="I345" s="241">
        <v>0</v>
      </c>
      <c r="J345" s="241">
        <v>0</v>
      </c>
      <c r="K345" s="241">
        <v>0</v>
      </c>
      <c r="L345" s="241">
        <v>0</v>
      </c>
      <c r="M345" s="241">
        <v>0</v>
      </c>
      <c r="N345" s="241">
        <v>0</v>
      </c>
      <c r="O345" s="241">
        <v>0</v>
      </c>
      <c r="P345" s="241">
        <v>0</v>
      </c>
      <c r="Q345" s="241">
        <v>0</v>
      </c>
      <c r="R345" s="20">
        <v>0</v>
      </c>
      <c r="S345" s="20">
        <v>0</v>
      </c>
      <c r="T345" s="20">
        <v>0</v>
      </c>
      <c r="U345" s="20">
        <v>0</v>
      </c>
      <c r="V345" s="20">
        <v>541.09126128211096</v>
      </c>
      <c r="W345" s="20">
        <v>541.09126128211096</v>
      </c>
    </row>
    <row r="346" spans="2:23" x14ac:dyDescent="0.35">
      <c r="B346" s="17" t="s">
        <v>992</v>
      </c>
      <c r="C346" s="437" t="s">
        <v>2094</v>
      </c>
      <c r="D346" s="17" t="s">
        <v>1248</v>
      </c>
      <c r="E346" s="4" t="s">
        <v>185</v>
      </c>
      <c r="F346" s="241">
        <v>0</v>
      </c>
      <c r="G346" s="241">
        <v>0</v>
      </c>
      <c r="H346" s="241">
        <v>0</v>
      </c>
      <c r="I346" s="241">
        <v>0</v>
      </c>
      <c r="J346" s="241">
        <v>0</v>
      </c>
      <c r="K346" s="241">
        <v>0</v>
      </c>
      <c r="L346" s="241">
        <v>0</v>
      </c>
      <c r="M346" s="241">
        <v>0</v>
      </c>
      <c r="N346" s="241">
        <v>0</v>
      </c>
      <c r="O346" s="241">
        <v>0</v>
      </c>
      <c r="P346" s="241">
        <v>0</v>
      </c>
      <c r="Q346" s="241">
        <v>0</v>
      </c>
      <c r="R346" s="20">
        <v>0</v>
      </c>
      <c r="S346" s="20">
        <v>0</v>
      </c>
      <c r="T346" s="20">
        <v>0</v>
      </c>
      <c r="U346" s="20">
        <v>0</v>
      </c>
      <c r="V346" s="20">
        <v>887.38966850266218</v>
      </c>
      <c r="W346" s="20">
        <v>887.38966850266218</v>
      </c>
    </row>
    <row r="347" spans="2:23" x14ac:dyDescent="0.35">
      <c r="B347" s="17" t="s">
        <v>992</v>
      </c>
      <c r="C347" s="437" t="s">
        <v>2094</v>
      </c>
      <c r="D347" s="17" t="s">
        <v>1248</v>
      </c>
      <c r="E347" s="4" t="s">
        <v>186</v>
      </c>
      <c r="F347" s="241">
        <v>0</v>
      </c>
      <c r="G347" s="241">
        <v>0</v>
      </c>
      <c r="H347" s="241">
        <v>0</v>
      </c>
      <c r="I347" s="241">
        <v>0</v>
      </c>
      <c r="J347" s="241">
        <v>0</v>
      </c>
      <c r="K347" s="241">
        <v>0</v>
      </c>
      <c r="L347" s="241">
        <v>0</v>
      </c>
      <c r="M347" s="241">
        <v>0</v>
      </c>
      <c r="N347" s="241">
        <v>0</v>
      </c>
      <c r="O347" s="241">
        <v>0</v>
      </c>
      <c r="P347" s="241">
        <v>0</v>
      </c>
      <c r="Q347" s="241">
        <v>0</v>
      </c>
      <c r="R347" s="20">
        <v>0</v>
      </c>
      <c r="S347" s="20">
        <v>0</v>
      </c>
      <c r="T347" s="20">
        <v>0</v>
      </c>
      <c r="U347" s="20">
        <v>108.27496011962691</v>
      </c>
      <c r="V347" s="20">
        <v>973.96427030779978</v>
      </c>
      <c r="W347" s="20">
        <v>1082.2392304274267</v>
      </c>
    </row>
    <row r="348" spans="2:23" x14ac:dyDescent="0.35">
      <c r="B348" s="17" t="s">
        <v>992</v>
      </c>
      <c r="C348" s="437" t="s">
        <v>2094</v>
      </c>
      <c r="D348" s="17" t="s">
        <v>1248</v>
      </c>
      <c r="E348" s="4" t="s">
        <v>187</v>
      </c>
      <c r="F348" s="241">
        <v>0</v>
      </c>
      <c r="G348" s="241">
        <v>0</v>
      </c>
      <c r="H348" s="241">
        <v>0</v>
      </c>
      <c r="I348" s="241">
        <v>0</v>
      </c>
      <c r="J348" s="241">
        <v>0</v>
      </c>
      <c r="K348" s="241">
        <v>0</v>
      </c>
      <c r="L348" s="241">
        <v>0</v>
      </c>
      <c r="M348" s="241">
        <v>0</v>
      </c>
      <c r="N348" s="241">
        <v>0</v>
      </c>
      <c r="O348" s="241">
        <v>0</v>
      </c>
      <c r="P348" s="241">
        <v>0</v>
      </c>
      <c r="Q348" s="241">
        <v>0</v>
      </c>
      <c r="R348" s="20">
        <v>0</v>
      </c>
      <c r="S348" s="20">
        <v>0</v>
      </c>
      <c r="T348" s="20">
        <v>0</v>
      </c>
      <c r="U348" s="20">
        <v>0</v>
      </c>
      <c r="V348" s="20">
        <v>1082.1825225642219</v>
      </c>
      <c r="W348" s="20">
        <v>1082.1825225642219</v>
      </c>
    </row>
    <row r="349" spans="2:23" x14ac:dyDescent="0.35">
      <c r="B349" s="17" t="s">
        <v>992</v>
      </c>
      <c r="C349" s="437" t="s">
        <v>2205</v>
      </c>
      <c r="D349" s="17" t="s">
        <v>1248</v>
      </c>
      <c r="E349" s="4" t="s">
        <v>188</v>
      </c>
      <c r="F349" s="241">
        <v>0</v>
      </c>
      <c r="G349" s="241">
        <v>0</v>
      </c>
      <c r="H349" s="241">
        <v>0</v>
      </c>
      <c r="I349" s="241">
        <v>0</v>
      </c>
      <c r="J349" s="241">
        <v>0</v>
      </c>
      <c r="K349" s="241">
        <v>0</v>
      </c>
      <c r="L349" s="241">
        <v>0</v>
      </c>
      <c r="M349" s="241">
        <v>0</v>
      </c>
      <c r="N349" s="241">
        <v>0</v>
      </c>
      <c r="O349" s="241">
        <v>0</v>
      </c>
      <c r="P349" s="241">
        <v>0</v>
      </c>
      <c r="Q349" s="241">
        <v>0</v>
      </c>
      <c r="R349" s="20">
        <v>0</v>
      </c>
      <c r="S349" s="20">
        <v>0</v>
      </c>
      <c r="T349" s="20">
        <v>0</v>
      </c>
      <c r="U349" s="20">
        <v>0</v>
      </c>
      <c r="V349" s="20">
        <v>508.62578560518432</v>
      </c>
      <c r="W349" s="20">
        <v>508.62578560518432</v>
      </c>
    </row>
    <row r="350" spans="2:23" x14ac:dyDescent="0.35">
      <c r="B350" s="17" t="s">
        <v>992</v>
      </c>
      <c r="C350" s="437" t="s">
        <v>2101</v>
      </c>
      <c r="D350" s="17" t="s">
        <v>1248</v>
      </c>
      <c r="E350" s="4" t="s">
        <v>189</v>
      </c>
      <c r="F350" s="241">
        <v>0</v>
      </c>
      <c r="G350" s="241">
        <v>0</v>
      </c>
      <c r="H350" s="241">
        <v>0</v>
      </c>
      <c r="I350" s="241">
        <v>0</v>
      </c>
      <c r="J350" s="241">
        <v>0</v>
      </c>
      <c r="K350" s="241">
        <v>0</v>
      </c>
      <c r="L350" s="241">
        <v>0</v>
      </c>
      <c r="M350" s="241">
        <v>0</v>
      </c>
      <c r="N350" s="241">
        <v>0</v>
      </c>
      <c r="O350" s="241">
        <v>0</v>
      </c>
      <c r="P350" s="241">
        <v>0</v>
      </c>
      <c r="Q350" s="241">
        <v>0</v>
      </c>
      <c r="R350" s="20">
        <v>0</v>
      </c>
      <c r="S350" s="20">
        <v>0</v>
      </c>
      <c r="T350" s="20">
        <v>0</v>
      </c>
      <c r="U350" s="20">
        <v>108.27496011962691</v>
      </c>
      <c r="V350" s="20">
        <v>2164.3650451284439</v>
      </c>
      <c r="W350" s="20">
        <v>2272.6400052480708</v>
      </c>
    </row>
    <row r="351" spans="2:23" x14ac:dyDescent="0.35">
      <c r="B351" s="17" t="s">
        <v>992</v>
      </c>
      <c r="C351" s="437" t="s">
        <v>2102</v>
      </c>
      <c r="D351" s="17" t="s">
        <v>1248</v>
      </c>
      <c r="E351" s="4" t="s">
        <v>190</v>
      </c>
      <c r="F351" s="241">
        <v>0</v>
      </c>
      <c r="G351" s="241">
        <v>0</v>
      </c>
      <c r="H351" s="241">
        <v>0</v>
      </c>
      <c r="I351" s="241">
        <v>0</v>
      </c>
      <c r="J351" s="241">
        <v>0</v>
      </c>
      <c r="K351" s="241">
        <v>0</v>
      </c>
      <c r="L351" s="241">
        <v>0</v>
      </c>
      <c r="M351" s="241">
        <v>0</v>
      </c>
      <c r="N351" s="241">
        <v>0</v>
      </c>
      <c r="O351" s="241">
        <v>0</v>
      </c>
      <c r="P351" s="241">
        <v>0</v>
      </c>
      <c r="Q351" s="241">
        <v>0</v>
      </c>
      <c r="R351" s="20">
        <v>0</v>
      </c>
      <c r="S351" s="20">
        <v>0</v>
      </c>
      <c r="T351" s="20">
        <v>0</v>
      </c>
      <c r="U351" s="20">
        <v>108.27496011962691</v>
      </c>
      <c r="V351" s="20">
        <v>3046.3438010182849</v>
      </c>
      <c r="W351" s="20">
        <v>3154.6187611379119</v>
      </c>
    </row>
    <row r="352" spans="2:23" x14ac:dyDescent="0.35">
      <c r="B352" s="17" t="s">
        <v>992</v>
      </c>
      <c r="C352" s="437" t="s">
        <v>2103</v>
      </c>
      <c r="D352" s="17" t="s">
        <v>1248</v>
      </c>
      <c r="E352" s="4" t="s">
        <v>191</v>
      </c>
      <c r="F352" s="241">
        <v>0</v>
      </c>
      <c r="G352" s="241">
        <v>0</v>
      </c>
      <c r="H352" s="241">
        <v>0</v>
      </c>
      <c r="I352" s="241">
        <v>0</v>
      </c>
      <c r="J352" s="241">
        <v>0</v>
      </c>
      <c r="K352" s="241">
        <v>0</v>
      </c>
      <c r="L352" s="241">
        <v>0</v>
      </c>
      <c r="M352" s="241">
        <v>0</v>
      </c>
      <c r="N352" s="241">
        <v>0</v>
      </c>
      <c r="O352" s="241">
        <v>0</v>
      </c>
      <c r="P352" s="241">
        <v>0</v>
      </c>
      <c r="Q352" s="241">
        <v>0</v>
      </c>
      <c r="R352" s="20">
        <v>0</v>
      </c>
      <c r="S352" s="20">
        <v>0</v>
      </c>
      <c r="T352" s="20">
        <v>0</v>
      </c>
      <c r="U352" s="20">
        <v>0</v>
      </c>
      <c r="V352" s="20">
        <v>2164.3650451284439</v>
      </c>
      <c r="W352" s="20">
        <v>2164.3650451284439</v>
      </c>
    </row>
    <row r="353" spans="2:23" x14ac:dyDescent="0.35">
      <c r="B353" s="17" t="s">
        <v>992</v>
      </c>
      <c r="C353" s="437" t="s">
        <v>2104</v>
      </c>
      <c r="D353" s="17" t="s">
        <v>1248</v>
      </c>
      <c r="E353" s="4" t="s">
        <v>192</v>
      </c>
      <c r="F353" s="241">
        <v>0</v>
      </c>
      <c r="G353" s="241">
        <v>0</v>
      </c>
      <c r="H353" s="241">
        <v>0</v>
      </c>
      <c r="I353" s="241">
        <v>0</v>
      </c>
      <c r="J353" s="241">
        <v>0</v>
      </c>
      <c r="K353" s="241">
        <v>0</v>
      </c>
      <c r="L353" s="241">
        <v>0</v>
      </c>
      <c r="M353" s="241">
        <v>0</v>
      </c>
      <c r="N353" s="241">
        <v>0</v>
      </c>
      <c r="O353" s="241">
        <v>0</v>
      </c>
      <c r="P353" s="241">
        <v>0</v>
      </c>
      <c r="Q353" s="241">
        <v>0</v>
      </c>
      <c r="R353" s="20">
        <v>0</v>
      </c>
      <c r="S353" s="20">
        <v>0</v>
      </c>
      <c r="T353" s="20">
        <v>0</v>
      </c>
      <c r="U353" s="20">
        <v>0</v>
      </c>
      <c r="V353" s="20">
        <v>216.43650451284438</v>
      </c>
      <c r="W353" s="20">
        <v>216.43650451284438</v>
      </c>
    </row>
    <row r="354" spans="2:23" x14ac:dyDescent="0.35">
      <c r="B354" s="17" t="s">
        <v>992</v>
      </c>
      <c r="C354" s="437" t="s">
        <v>2083</v>
      </c>
      <c r="D354" s="17" t="s">
        <v>1250</v>
      </c>
      <c r="E354" s="4" t="s">
        <v>193</v>
      </c>
      <c r="F354" s="241">
        <v>0</v>
      </c>
      <c r="G354" s="241">
        <v>0</v>
      </c>
      <c r="H354" s="241">
        <v>0</v>
      </c>
      <c r="I354" s="241">
        <v>0</v>
      </c>
      <c r="J354" s="241">
        <v>0</v>
      </c>
      <c r="K354" s="241">
        <v>0</v>
      </c>
      <c r="L354" s="241">
        <v>0</v>
      </c>
      <c r="M354" s="241">
        <v>0</v>
      </c>
      <c r="N354" s="241">
        <v>0</v>
      </c>
      <c r="O354" s="241">
        <v>0</v>
      </c>
      <c r="P354" s="241">
        <v>0</v>
      </c>
      <c r="Q354" s="241">
        <v>0</v>
      </c>
      <c r="R354" s="20">
        <v>507.42163104942119</v>
      </c>
      <c r="S354" s="20">
        <v>507.74437193444669</v>
      </c>
      <c r="T354" s="20">
        <v>522.87832992065262</v>
      </c>
      <c r="U354" s="20">
        <v>541.37480059813458</v>
      </c>
      <c r="V354" s="20">
        <v>541.09126128211096</v>
      </c>
      <c r="W354" s="20">
        <v>2620.5103947847665</v>
      </c>
    </row>
    <row r="355" spans="2:23" x14ac:dyDescent="0.35">
      <c r="B355" s="17" t="s">
        <v>992</v>
      </c>
      <c r="C355" s="437" t="s">
        <v>2105</v>
      </c>
      <c r="D355" s="17" t="s">
        <v>1250</v>
      </c>
      <c r="E355" s="4" t="s">
        <v>194</v>
      </c>
      <c r="F355" s="241">
        <v>0</v>
      </c>
      <c r="G355" s="241">
        <v>0</v>
      </c>
      <c r="H355" s="241">
        <v>0</v>
      </c>
      <c r="I355" s="241">
        <v>0</v>
      </c>
      <c r="J355" s="241">
        <v>0</v>
      </c>
      <c r="K355" s="241">
        <v>0</v>
      </c>
      <c r="L355" s="241">
        <v>0</v>
      </c>
      <c r="M355" s="241">
        <v>0</v>
      </c>
      <c r="N355" s="241">
        <v>0</v>
      </c>
      <c r="O355" s="241">
        <v>0</v>
      </c>
      <c r="P355" s="241">
        <v>0</v>
      </c>
      <c r="Q355" s="241">
        <v>0</v>
      </c>
      <c r="R355" s="20">
        <v>105.67796997282383</v>
      </c>
      <c r="S355" s="20">
        <v>812.39099509511459</v>
      </c>
      <c r="T355" s="20">
        <v>836.6053278730443</v>
      </c>
      <c r="U355" s="20">
        <v>866.19968095701529</v>
      </c>
      <c r="V355" s="20">
        <v>865.74601805137752</v>
      </c>
      <c r="W355" s="20">
        <v>3486.6199919493756</v>
      </c>
    </row>
    <row r="356" spans="2:23" x14ac:dyDescent="0.35">
      <c r="B356" s="17" t="s">
        <v>992</v>
      </c>
      <c r="C356" s="437" t="s">
        <v>2217</v>
      </c>
      <c r="D356" s="17" t="s">
        <v>1250</v>
      </c>
      <c r="E356" s="4" t="s">
        <v>195</v>
      </c>
      <c r="F356" s="241">
        <v>0</v>
      </c>
      <c r="G356" s="241">
        <v>0</v>
      </c>
      <c r="H356" s="241">
        <v>0</v>
      </c>
      <c r="I356" s="241">
        <v>0</v>
      </c>
      <c r="J356" s="241">
        <v>0</v>
      </c>
      <c r="K356" s="241">
        <v>0</v>
      </c>
      <c r="L356" s="241">
        <v>0</v>
      </c>
      <c r="M356" s="241">
        <v>0</v>
      </c>
      <c r="N356" s="241">
        <v>0</v>
      </c>
      <c r="O356" s="241">
        <v>0</v>
      </c>
      <c r="P356" s="241">
        <v>0</v>
      </c>
      <c r="Q356" s="241">
        <v>0</v>
      </c>
      <c r="R356" s="20">
        <v>634.06781983694316</v>
      </c>
      <c r="S356" s="20">
        <v>0</v>
      </c>
      <c r="T356" s="20">
        <v>0</v>
      </c>
      <c r="U356" s="20">
        <v>0</v>
      </c>
      <c r="V356" s="20">
        <v>0</v>
      </c>
      <c r="W356" s="20">
        <v>634.06781983694316</v>
      </c>
    </row>
    <row r="357" spans="2:23" x14ac:dyDescent="0.35">
      <c r="B357" s="17" t="s">
        <v>992</v>
      </c>
      <c r="C357" s="437" t="s">
        <v>2080</v>
      </c>
      <c r="D357" s="17" t="s">
        <v>1250</v>
      </c>
      <c r="E357" s="4" t="s">
        <v>196</v>
      </c>
      <c r="F357" s="241">
        <v>0</v>
      </c>
      <c r="G357" s="241">
        <v>0</v>
      </c>
      <c r="H357" s="241">
        <v>0</v>
      </c>
      <c r="I357" s="241">
        <v>0</v>
      </c>
      <c r="J357" s="241">
        <v>0</v>
      </c>
      <c r="K357" s="241">
        <v>0</v>
      </c>
      <c r="L357" s="241">
        <v>0</v>
      </c>
      <c r="M357" s="241">
        <v>0</v>
      </c>
      <c r="N357" s="241">
        <v>0</v>
      </c>
      <c r="O357" s="241">
        <v>0</v>
      </c>
      <c r="P357" s="241">
        <v>0</v>
      </c>
      <c r="Q357" s="241">
        <v>0</v>
      </c>
      <c r="R357" s="20">
        <v>1525.2603529789346</v>
      </c>
      <c r="S357" s="20">
        <v>0</v>
      </c>
      <c r="T357" s="20">
        <v>0</v>
      </c>
      <c r="U357" s="20">
        <v>0</v>
      </c>
      <c r="V357" s="20">
        <v>0</v>
      </c>
      <c r="W357" s="20">
        <v>1525.2603529789346</v>
      </c>
    </row>
    <row r="358" spans="2:23" x14ac:dyDescent="0.35">
      <c r="B358" s="17" t="s">
        <v>992</v>
      </c>
      <c r="C358" s="437" t="s">
        <v>2086</v>
      </c>
      <c r="D358" s="17" t="s">
        <v>1250</v>
      </c>
      <c r="E358" s="4" t="s">
        <v>197</v>
      </c>
      <c r="F358" s="241">
        <v>0</v>
      </c>
      <c r="G358" s="241">
        <v>0</v>
      </c>
      <c r="H358" s="241">
        <v>0</v>
      </c>
      <c r="I358" s="241">
        <v>0</v>
      </c>
      <c r="J358" s="241">
        <v>0</v>
      </c>
      <c r="K358" s="241">
        <v>0</v>
      </c>
      <c r="L358" s="241">
        <v>0</v>
      </c>
      <c r="M358" s="241">
        <v>0</v>
      </c>
      <c r="N358" s="241">
        <v>0</v>
      </c>
      <c r="O358" s="241">
        <v>0</v>
      </c>
      <c r="P358" s="241">
        <v>0</v>
      </c>
      <c r="Q358" s="241">
        <v>0</v>
      </c>
      <c r="R358" s="20">
        <v>242.24438057822687</v>
      </c>
      <c r="S358" s="20">
        <v>0</v>
      </c>
      <c r="T358" s="20">
        <v>0</v>
      </c>
      <c r="U358" s="20">
        <v>0</v>
      </c>
      <c r="V358" s="20">
        <v>0</v>
      </c>
      <c r="W358" s="20">
        <v>242.24438057822687</v>
      </c>
    </row>
    <row r="359" spans="2:23" x14ac:dyDescent="0.35">
      <c r="B359" s="17" t="s">
        <v>992</v>
      </c>
      <c r="C359" s="437" t="s">
        <v>2086</v>
      </c>
      <c r="D359" s="17" t="s">
        <v>1250</v>
      </c>
      <c r="E359" s="4" t="s">
        <v>198</v>
      </c>
      <c r="F359" s="241">
        <v>0</v>
      </c>
      <c r="G359" s="241">
        <v>0</v>
      </c>
      <c r="H359" s="241">
        <v>0</v>
      </c>
      <c r="I359" s="241">
        <v>0</v>
      </c>
      <c r="J359" s="241">
        <v>0</v>
      </c>
      <c r="K359" s="241">
        <v>0</v>
      </c>
      <c r="L359" s="241">
        <v>0</v>
      </c>
      <c r="M359" s="241">
        <v>0</v>
      </c>
      <c r="N359" s="241">
        <v>0</v>
      </c>
      <c r="O359" s="241">
        <v>0</v>
      </c>
      <c r="P359" s="241">
        <v>0</v>
      </c>
      <c r="Q359" s="241">
        <v>0</v>
      </c>
      <c r="R359" s="20">
        <v>242.24438057822687</v>
      </c>
      <c r="S359" s="20">
        <v>0</v>
      </c>
      <c r="T359" s="20">
        <v>0</v>
      </c>
      <c r="U359" s="20">
        <v>0</v>
      </c>
      <c r="V359" s="20">
        <v>0</v>
      </c>
      <c r="W359" s="20">
        <v>242.24438057822687</v>
      </c>
    </row>
    <row r="360" spans="2:23" x14ac:dyDescent="0.35">
      <c r="B360" s="17" t="s">
        <v>992</v>
      </c>
      <c r="C360" s="437" t="s">
        <v>2086</v>
      </c>
      <c r="D360" s="17" t="s">
        <v>1250</v>
      </c>
      <c r="E360" s="4" t="s">
        <v>199</v>
      </c>
      <c r="F360" s="241">
        <v>0</v>
      </c>
      <c r="G360" s="241">
        <v>0</v>
      </c>
      <c r="H360" s="241">
        <v>0</v>
      </c>
      <c r="I360" s="241">
        <v>0</v>
      </c>
      <c r="J360" s="241">
        <v>0</v>
      </c>
      <c r="K360" s="241">
        <v>0</v>
      </c>
      <c r="L360" s="241">
        <v>0</v>
      </c>
      <c r="M360" s="241">
        <v>0</v>
      </c>
      <c r="N360" s="241">
        <v>0</v>
      </c>
      <c r="O360" s="241">
        <v>0</v>
      </c>
      <c r="P360" s="241">
        <v>0</v>
      </c>
      <c r="Q360" s="241">
        <v>0</v>
      </c>
      <c r="R360" s="20">
        <v>0</v>
      </c>
      <c r="S360" s="20">
        <v>0</v>
      </c>
      <c r="T360" s="20">
        <v>1045.7566598413052</v>
      </c>
      <c r="U360" s="20">
        <v>0</v>
      </c>
      <c r="V360" s="20">
        <v>0</v>
      </c>
      <c r="W360" s="20">
        <v>1045.7566598413052</v>
      </c>
    </row>
    <row r="361" spans="2:23" x14ac:dyDescent="0.35">
      <c r="B361" s="17" t="s">
        <v>992</v>
      </c>
      <c r="C361" s="437" t="s">
        <v>2086</v>
      </c>
      <c r="D361" s="17" t="s">
        <v>1250</v>
      </c>
      <c r="E361" s="4" t="s">
        <v>200</v>
      </c>
      <c r="F361" s="241">
        <v>0</v>
      </c>
      <c r="G361" s="241">
        <v>0</v>
      </c>
      <c r="H361" s="241">
        <v>0</v>
      </c>
      <c r="I361" s="241">
        <v>0</v>
      </c>
      <c r="J361" s="241">
        <v>0</v>
      </c>
      <c r="K361" s="241">
        <v>0</v>
      </c>
      <c r="L361" s="241">
        <v>0</v>
      </c>
      <c r="M361" s="241">
        <v>0</v>
      </c>
      <c r="N361" s="241">
        <v>0</v>
      </c>
      <c r="O361" s="241">
        <v>0</v>
      </c>
      <c r="P361" s="241">
        <v>0</v>
      </c>
      <c r="Q361" s="241">
        <v>0</v>
      </c>
      <c r="R361" s="20">
        <v>0</v>
      </c>
      <c r="S361" s="20">
        <v>0</v>
      </c>
      <c r="T361" s="20">
        <v>0</v>
      </c>
      <c r="U361" s="20">
        <v>2382.0491226317922</v>
      </c>
      <c r="V361" s="20">
        <v>595.20038741032204</v>
      </c>
      <c r="W361" s="20">
        <v>2977.2495100421143</v>
      </c>
    </row>
    <row r="362" spans="2:23" x14ac:dyDescent="0.35">
      <c r="B362" s="17" t="s">
        <v>992</v>
      </c>
      <c r="C362" s="437" t="s">
        <v>2106</v>
      </c>
      <c r="D362" s="17" t="s">
        <v>1250</v>
      </c>
      <c r="E362" s="4" t="s">
        <v>201</v>
      </c>
      <c r="F362" s="241">
        <v>0</v>
      </c>
      <c r="G362" s="241">
        <v>0</v>
      </c>
      <c r="H362" s="241">
        <v>0</v>
      </c>
      <c r="I362" s="241">
        <v>0</v>
      </c>
      <c r="J362" s="241">
        <v>0</v>
      </c>
      <c r="K362" s="241">
        <v>0</v>
      </c>
      <c r="L362" s="241">
        <v>0</v>
      </c>
      <c r="M362" s="241">
        <v>0</v>
      </c>
      <c r="N362" s="241">
        <v>0</v>
      </c>
      <c r="O362" s="241">
        <v>0</v>
      </c>
      <c r="P362" s="241">
        <v>0</v>
      </c>
      <c r="Q362" s="241">
        <v>0</v>
      </c>
      <c r="R362" s="20">
        <v>0</v>
      </c>
      <c r="S362" s="20">
        <v>0</v>
      </c>
      <c r="T362" s="20">
        <v>0</v>
      </c>
      <c r="U362" s="20">
        <v>541.37480059813458</v>
      </c>
      <c r="V362" s="20">
        <v>4328.7300902568877</v>
      </c>
      <c r="W362" s="20">
        <v>4870.1048908550219</v>
      </c>
    </row>
    <row r="363" spans="2:23" x14ac:dyDescent="0.35">
      <c r="B363" s="17" t="s">
        <v>992</v>
      </c>
      <c r="C363" s="437" t="s">
        <v>2086</v>
      </c>
      <c r="D363" s="17" t="s">
        <v>1250</v>
      </c>
      <c r="E363" s="4" t="s">
        <v>202</v>
      </c>
      <c r="F363" s="241">
        <v>0</v>
      </c>
      <c r="G363" s="241">
        <v>0</v>
      </c>
      <c r="H363" s="241">
        <v>0</v>
      </c>
      <c r="I363" s="241">
        <v>0</v>
      </c>
      <c r="J363" s="241">
        <v>0</v>
      </c>
      <c r="K363" s="241">
        <v>0</v>
      </c>
      <c r="L363" s="241">
        <v>0</v>
      </c>
      <c r="M363" s="241">
        <v>0</v>
      </c>
      <c r="N363" s="241">
        <v>0</v>
      </c>
      <c r="O363" s="241">
        <v>0</v>
      </c>
      <c r="P363" s="241">
        <v>0</v>
      </c>
      <c r="Q363" s="241">
        <v>0</v>
      </c>
      <c r="R363" s="20">
        <v>0</v>
      </c>
      <c r="S363" s="20">
        <v>0</v>
      </c>
      <c r="T363" s="20">
        <v>0</v>
      </c>
      <c r="U363" s="20">
        <v>108.27496011962691</v>
      </c>
      <c r="V363" s="20">
        <v>3246.5475676926658</v>
      </c>
      <c r="W363" s="20">
        <v>3354.8225278122927</v>
      </c>
    </row>
    <row r="364" spans="2:23" x14ac:dyDescent="0.35">
      <c r="B364" s="17" t="s">
        <v>992</v>
      </c>
      <c r="C364" s="437" t="s">
        <v>2107</v>
      </c>
      <c r="D364" s="17" t="s">
        <v>1242</v>
      </c>
      <c r="E364" s="4" t="s">
        <v>203</v>
      </c>
      <c r="F364" s="241">
        <v>0</v>
      </c>
      <c r="G364" s="241">
        <v>0</v>
      </c>
      <c r="H364" s="241">
        <v>0</v>
      </c>
      <c r="I364" s="241">
        <v>0</v>
      </c>
      <c r="J364" s="241">
        <v>0</v>
      </c>
      <c r="K364" s="241">
        <v>0</v>
      </c>
      <c r="L364" s="241">
        <v>0</v>
      </c>
      <c r="M364" s="241">
        <v>0</v>
      </c>
      <c r="N364" s="241">
        <v>0</v>
      </c>
      <c r="O364" s="241">
        <v>0</v>
      </c>
      <c r="P364" s="241">
        <v>0</v>
      </c>
      <c r="Q364" s="241">
        <v>0</v>
      </c>
      <c r="R364" s="20">
        <v>102.68251014215269</v>
      </c>
      <c r="S364" s="20">
        <v>3046.4662316066797</v>
      </c>
      <c r="T364" s="20">
        <v>0</v>
      </c>
      <c r="U364" s="20">
        <v>0</v>
      </c>
      <c r="V364" s="20">
        <v>0</v>
      </c>
      <c r="W364" s="20">
        <v>3149.1487417488324</v>
      </c>
    </row>
    <row r="365" spans="2:23" x14ac:dyDescent="0.35">
      <c r="B365" s="17" t="s">
        <v>992</v>
      </c>
      <c r="C365" s="437" t="s">
        <v>2108</v>
      </c>
      <c r="D365" s="17" t="s">
        <v>1110</v>
      </c>
      <c r="E365" s="4" t="s">
        <v>204</v>
      </c>
      <c r="F365" s="241">
        <v>0</v>
      </c>
      <c r="G365" s="241">
        <v>0</v>
      </c>
      <c r="H365" s="241">
        <v>0</v>
      </c>
      <c r="I365" s="241">
        <v>0</v>
      </c>
      <c r="J365" s="241">
        <v>0</v>
      </c>
      <c r="K365" s="241">
        <v>0</v>
      </c>
      <c r="L365" s="241">
        <v>0</v>
      </c>
      <c r="M365" s="241">
        <v>0</v>
      </c>
      <c r="N365" s="241">
        <v>0</v>
      </c>
      <c r="O365" s="241">
        <v>0</v>
      </c>
      <c r="P365" s="241">
        <v>0</v>
      </c>
      <c r="Q365" s="241">
        <v>0</v>
      </c>
      <c r="R365" s="20">
        <v>401.74366107659733</v>
      </c>
      <c r="S365" s="20">
        <v>1199.2922065091627</v>
      </c>
      <c r="T365" s="20">
        <v>1568.634989761958</v>
      </c>
      <c r="U365" s="20">
        <v>0</v>
      </c>
      <c r="V365" s="20">
        <v>0</v>
      </c>
      <c r="W365" s="20">
        <v>3169.6708573477181</v>
      </c>
    </row>
    <row r="366" spans="2:23" x14ac:dyDescent="0.35">
      <c r="B366" s="17" t="s">
        <v>992</v>
      </c>
      <c r="C366" s="437" t="s">
        <v>2093</v>
      </c>
      <c r="D366" s="17" t="s">
        <v>1228</v>
      </c>
      <c r="E366" s="4" t="s">
        <v>205</v>
      </c>
      <c r="F366" s="241">
        <v>0</v>
      </c>
      <c r="G366" s="241">
        <v>0</v>
      </c>
      <c r="H366" s="241">
        <v>0</v>
      </c>
      <c r="I366" s="241">
        <v>0</v>
      </c>
      <c r="J366" s="241">
        <v>0</v>
      </c>
      <c r="K366" s="241">
        <v>0</v>
      </c>
      <c r="L366" s="241">
        <v>0</v>
      </c>
      <c r="M366" s="241">
        <v>0</v>
      </c>
      <c r="N366" s="241">
        <v>0</v>
      </c>
      <c r="O366" s="241">
        <v>0</v>
      </c>
      <c r="P366" s="241">
        <v>0</v>
      </c>
      <c r="Q366" s="241">
        <v>0</v>
      </c>
      <c r="R366" s="20">
        <v>61.609506085291613</v>
      </c>
      <c r="S366" s="20">
        <v>507.74437193444669</v>
      </c>
      <c r="T366" s="20">
        <v>3137.2699795239159</v>
      </c>
      <c r="U366" s="20">
        <v>2598.5990428710456</v>
      </c>
      <c r="V366" s="20">
        <v>0</v>
      </c>
      <c r="W366" s="20">
        <v>6305.2229004146993</v>
      </c>
    </row>
    <row r="367" spans="2:23" x14ac:dyDescent="0.35">
      <c r="B367" s="17" t="s">
        <v>992</v>
      </c>
      <c r="C367" s="437" t="s">
        <v>2083</v>
      </c>
      <c r="D367" s="17" t="s">
        <v>995</v>
      </c>
      <c r="E367" s="4" t="s">
        <v>994</v>
      </c>
      <c r="F367" s="240">
        <v>29.07891</v>
      </c>
      <c r="G367" s="240">
        <v>0</v>
      </c>
      <c r="H367" s="241">
        <v>0</v>
      </c>
      <c r="I367" s="241">
        <v>0</v>
      </c>
      <c r="J367" s="241">
        <v>0</v>
      </c>
      <c r="K367" s="241">
        <v>0</v>
      </c>
      <c r="L367" s="241">
        <v>0</v>
      </c>
      <c r="M367" s="241">
        <v>0</v>
      </c>
      <c r="N367" s="241">
        <v>0</v>
      </c>
      <c r="O367" s="241">
        <v>0</v>
      </c>
      <c r="P367" s="241">
        <v>0</v>
      </c>
      <c r="Q367" s="241">
        <v>0</v>
      </c>
      <c r="R367" s="241">
        <v>0</v>
      </c>
      <c r="S367" s="241">
        <v>0</v>
      </c>
      <c r="T367" s="241">
        <v>0</v>
      </c>
      <c r="U367" s="241">
        <v>0</v>
      </c>
      <c r="V367" s="241">
        <v>0</v>
      </c>
      <c r="W367" s="241">
        <v>0</v>
      </c>
    </row>
    <row r="368" spans="2:23" x14ac:dyDescent="0.35">
      <c r="B368" s="17" t="s">
        <v>992</v>
      </c>
      <c r="C368" s="437" t="s">
        <v>2083</v>
      </c>
      <c r="D368" s="17" t="s">
        <v>993</v>
      </c>
      <c r="E368" s="4" t="s">
        <v>994</v>
      </c>
      <c r="F368" s="240">
        <v>0</v>
      </c>
      <c r="G368" s="240">
        <v>613</v>
      </c>
      <c r="H368" s="241">
        <v>0</v>
      </c>
      <c r="I368" s="241">
        <v>0</v>
      </c>
      <c r="J368" s="241">
        <v>0</v>
      </c>
      <c r="K368" s="241">
        <v>0</v>
      </c>
      <c r="L368" s="241">
        <v>0</v>
      </c>
      <c r="M368" s="241">
        <v>0</v>
      </c>
      <c r="N368" s="241">
        <v>0</v>
      </c>
      <c r="O368" s="241">
        <v>0</v>
      </c>
      <c r="P368" s="241">
        <v>0</v>
      </c>
      <c r="Q368" s="241">
        <v>0</v>
      </c>
      <c r="R368" s="241">
        <v>0</v>
      </c>
      <c r="S368" s="241">
        <v>0</v>
      </c>
      <c r="T368" s="241">
        <v>0</v>
      </c>
      <c r="U368" s="241">
        <v>0</v>
      </c>
      <c r="V368" s="241">
        <v>0</v>
      </c>
      <c r="W368" s="241">
        <v>0</v>
      </c>
    </row>
    <row r="369" spans="2:23" x14ac:dyDescent="0.35">
      <c r="B369" s="17" t="s">
        <v>992</v>
      </c>
      <c r="C369" s="437" t="s">
        <v>2194</v>
      </c>
      <c r="D369" s="17" t="s">
        <v>996</v>
      </c>
      <c r="E369" s="4" t="s">
        <v>997</v>
      </c>
      <c r="F369" s="240">
        <v>3.96E-3</v>
      </c>
      <c r="G369" s="240">
        <v>0</v>
      </c>
      <c r="H369" s="241">
        <v>0</v>
      </c>
      <c r="I369" s="241">
        <v>0</v>
      </c>
      <c r="J369" s="241">
        <v>0</v>
      </c>
      <c r="K369" s="241">
        <v>0</v>
      </c>
      <c r="L369" s="241">
        <v>0</v>
      </c>
      <c r="M369" s="241">
        <v>0</v>
      </c>
      <c r="N369" s="241">
        <v>0</v>
      </c>
      <c r="O369" s="241">
        <v>0</v>
      </c>
      <c r="P369" s="241">
        <v>0</v>
      </c>
      <c r="Q369" s="241">
        <v>0</v>
      </c>
      <c r="R369" s="241">
        <v>0</v>
      </c>
      <c r="S369" s="241">
        <v>0</v>
      </c>
      <c r="T369" s="241">
        <v>0</v>
      </c>
      <c r="U369" s="241">
        <v>0</v>
      </c>
      <c r="V369" s="241">
        <v>0</v>
      </c>
      <c r="W369" s="241">
        <v>0</v>
      </c>
    </row>
    <row r="370" spans="2:23" x14ac:dyDescent="0.35">
      <c r="B370" s="17" t="s">
        <v>992</v>
      </c>
      <c r="C370" s="437" t="s">
        <v>2079</v>
      </c>
      <c r="D370" s="17" t="s">
        <v>998</v>
      </c>
      <c r="E370" s="4" t="s">
        <v>999</v>
      </c>
      <c r="F370" s="240">
        <v>51.107639999999996</v>
      </c>
      <c r="G370" s="240">
        <v>0</v>
      </c>
      <c r="H370" s="241">
        <v>0</v>
      </c>
      <c r="I370" s="241">
        <v>0</v>
      </c>
      <c r="J370" s="241">
        <v>0</v>
      </c>
      <c r="K370" s="241">
        <v>0</v>
      </c>
      <c r="L370" s="241">
        <v>0</v>
      </c>
      <c r="M370" s="241">
        <v>0</v>
      </c>
      <c r="N370" s="241">
        <v>0</v>
      </c>
      <c r="O370" s="241">
        <v>0</v>
      </c>
      <c r="P370" s="241">
        <v>0</v>
      </c>
      <c r="Q370" s="241">
        <v>0</v>
      </c>
      <c r="R370" s="241">
        <v>0</v>
      </c>
      <c r="S370" s="241">
        <v>0</v>
      </c>
      <c r="T370" s="241">
        <v>0</v>
      </c>
      <c r="U370" s="241">
        <v>0</v>
      </c>
      <c r="V370" s="241">
        <v>0</v>
      </c>
      <c r="W370" s="241">
        <v>0</v>
      </c>
    </row>
    <row r="371" spans="2:23" x14ac:dyDescent="0.35">
      <c r="B371" s="17" t="s">
        <v>992</v>
      </c>
      <c r="C371" s="437" t="s">
        <v>2086</v>
      </c>
      <c r="D371" s="17" t="s">
        <v>1000</v>
      </c>
      <c r="E371" s="4" t="s">
        <v>1001</v>
      </c>
      <c r="F371" s="240">
        <v>6.1645300000000001</v>
      </c>
      <c r="G371" s="240">
        <v>0</v>
      </c>
      <c r="H371" s="241">
        <v>0</v>
      </c>
      <c r="I371" s="241">
        <v>0</v>
      </c>
      <c r="J371" s="241">
        <v>0</v>
      </c>
      <c r="K371" s="241">
        <v>0</v>
      </c>
      <c r="L371" s="241">
        <v>0</v>
      </c>
      <c r="M371" s="241">
        <v>0</v>
      </c>
      <c r="N371" s="241">
        <v>0</v>
      </c>
      <c r="O371" s="241">
        <v>0</v>
      </c>
      <c r="P371" s="241">
        <v>0</v>
      </c>
      <c r="Q371" s="241">
        <v>0</v>
      </c>
      <c r="R371" s="241">
        <v>0</v>
      </c>
      <c r="S371" s="241">
        <v>0</v>
      </c>
      <c r="T371" s="241">
        <v>0</v>
      </c>
      <c r="U371" s="241">
        <v>0</v>
      </c>
      <c r="V371" s="241">
        <v>0</v>
      </c>
      <c r="W371" s="241">
        <v>0</v>
      </c>
    </row>
    <row r="372" spans="2:23" x14ac:dyDescent="0.35">
      <c r="B372" s="17" t="s">
        <v>992</v>
      </c>
      <c r="C372" s="437" t="s">
        <v>2078</v>
      </c>
      <c r="D372" s="17" t="s">
        <v>1002</v>
      </c>
      <c r="E372" s="4" t="s">
        <v>1003</v>
      </c>
      <c r="F372" s="240">
        <v>17.577099999999998</v>
      </c>
      <c r="G372" s="240">
        <v>0</v>
      </c>
      <c r="H372" s="241">
        <v>0</v>
      </c>
      <c r="I372" s="241">
        <v>0</v>
      </c>
      <c r="J372" s="241">
        <v>0</v>
      </c>
      <c r="K372" s="241">
        <v>0</v>
      </c>
      <c r="L372" s="241">
        <v>0</v>
      </c>
      <c r="M372" s="241">
        <v>0</v>
      </c>
      <c r="N372" s="241">
        <v>0</v>
      </c>
      <c r="O372" s="241">
        <v>0</v>
      </c>
      <c r="P372" s="241">
        <v>0</v>
      </c>
      <c r="Q372" s="241">
        <v>0</v>
      </c>
      <c r="R372" s="241">
        <v>0</v>
      </c>
      <c r="S372" s="241">
        <v>0</v>
      </c>
      <c r="T372" s="241">
        <v>0</v>
      </c>
      <c r="U372" s="241">
        <v>0</v>
      </c>
      <c r="V372" s="241">
        <v>0</v>
      </c>
      <c r="W372" s="241">
        <v>0</v>
      </c>
    </row>
    <row r="373" spans="2:23" x14ac:dyDescent="0.35">
      <c r="B373" s="17" t="s">
        <v>992</v>
      </c>
      <c r="C373" s="437" t="s">
        <v>2194</v>
      </c>
      <c r="D373" s="17" t="s">
        <v>1004</v>
      </c>
      <c r="E373" s="4" t="s">
        <v>1005</v>
      </c>
      <c r="F373" s="240">
        <v>-0.57499999999999996</v>
      </c>
      <c r="G373" s="240">
        <v>0</v>
      </c>
      <c r="H373" s="241">
        <v>0</v>
      </c>
      <c r="I373" s="241">
        <v>0</v>
      </c>
      <c r="J373" s="241">
        <v>0</v>
      </c>
      <c r="K373" s="241">
        <v>0</v>
      </c>
      <c r="L373" s="241">
        <v>0</v>
      </c>
      <c r="M373" s="241">
        <v>0</v>
      </c>
      <c r="N373" s="241">
        <v>0</v>
      </c>
      <c r="O373" s="241">
        <v>0</v>
      </c>
      <c r="P373" s="241">
        <v>0</v>
      </c>
      <c r="Q373" s="241">
        <v>0</v>
      </c>
      <c r="R373" s="241">
        <v>0</v>
      </c>
      <c r="S373" s="241">
        <v>0</v>
      </c>
      <c r="T373" s="241">
        <v>0</v>
      </c>
      <c r="U373" s="241">
        <v>0</v>
      </c>
      <c r="V373" s="241">
        <v>0</v>
      </c>
      <c r="W373" s="241">
        <v>0</v>
      </c>
    </row>
    <row r="374" spans="2:23" x14ac:dyDescent="0.35">
      <c r="B374" s="17" t="s">
        <v>992</v>
      </c>
      <c r="C374" s="437" t="s">
        <v>2195</v>
      </c>
      <c r="D374" s="17" t="s">
        <v>1006</v>
      </c>
      <c r="E374" s="4" t="s">
        <v>1007</v>
      </c>
      <c r="F374" s="240">
        <v>60.15025</v>
      </c>
      <c r="G374" s="240">
        <v>0</v>
      </c>
      <c r="H374" s="241">
        <v>0</v>
      </c>
      <c r="I374" s="241">
        <v>0</v>
      </c>
      <c r="J374" s="241">
        <v>0</v>
      </c>
      <c r="K374" s="241">
        <v>0</v>
      </c>
      <c r="L374" s="241">
        <v>0</v>
      </c>
      <c r="M374" s="241">
        <v>0</v>
      </c>
      <c r="N374" s="241">
        <v>0</v>
      </c>
      <c r="O374" s="241">
        <v>0</v>
      </c>
      <c r="P374" s="241">
        <v>0</v>
      </c>
      <c r="Q374" s="241">
        <v>0</v>
      </c>
      <c r="R374" s="241">
        <v>0</v>
      </c>
      <c r="S374" s="241">
        <v>0</v>
      </c>
      <c r="T374" s="241">
        <v>0</v>
      </c>
      <c r="U374" s="241">
        <v>0</v>
      </c>
      <c r="V374" s="241">
        <v>0</v>
      </c>
      <c r="W374" s="241">
        <v>0</v>
      </c>
    </row>
    <row r="375" spans="2:23" x14ac:dyDescent="0.35">
      <c r="B375" s="17" t="s">
        <v>992</v>
      </c>
      <c r="C375" s="437" t="s">
        <v>2096</v>
      </c>
      <c r="D375" s="17" t="s">
        <v>1008</v>
      </c>
      <c r="E375" s="4" t="s">
        <v>1009</v>
      </c>
      <c r="F375" s="240">
        <v>2332.2372999999998</v>
      </c>
      <c r="G375" s="240">
        <v>3908.799</v>
      </c>
      <c r="H375" s="241">
        <v>0</v>
      </c>
      <c r="I375" s="241">
        <v>0</v>
      </c>
      <c r="J375" s="241">
        <v>0</v>
      </c>
      <c r="K375" s="241">
        <v>0</v>
      </c>
      <c r="L375" s="241">
        <v>0</v>
      </c>
      <c r="M375" s="241">
        <v>0</v>
      </c>
      <c r="N375" s="241">
        <v>0</v>
      </c>
      <c r="O375" s="241">
        <v>0</v>
      </c>
      <c r="P375" s="241">
        <v>0</v>
      </c>
      <c r="Q375" s="241">
        <v>0</v>
      </c>
      <c r="R375" s="241">
        <v>0</v>
      </c>
      <c r="S375" s="241">
        <v>0</v>
      </c>
      <c r="T375" s="241">
        <v>0</v>
      </c>
      <c r="U375" s="241">
        <v>0</v>
      </c>
      <c r="V375" s="241">
        <v>0</v>
      </c>
      <c r="W375" s="241">
        <v>0</v>
      </c>
    </row>
    <row r="376" spans="2:23" x14ac:dyDescent="0.35">
      <c r="B376" s="17" t="s">
        <v>992</v>
      </c>
      <c r="C376" s="437" t="s">
        <v>2087</v>
      </c>
      <c r="D376" s="17" t="s">
        <v>1010</v>
      </c>
      <c r="E376" s="4" t="s">
        <v>1011</v>
      </c>
      <c r="F376" s="240">
        <v>46.530929999999998</v>
      </c>
      <c r="G376" s="240">
        <v>0</v>
      </c>
      <c r="H376" s="241">
        <v>0</v>
      </c>
      <c r="I376" s="241">
        <v>0</v>
      </c>
      <c r="J376" s="241">
        <v>0</v>
      </c>
      <c r="K376" s="241">
        <v>0</v>
      </c>
      <c r="L376" s="241">
        <v>0</v>
      </c>
      <c r="M376" s="241">
        <v>0</v>
      </c>
      <c r="N376" s="241">
        <v>0</v>
      </c>
      <c r="O376" s="241">
        <v>0</v>
      </c>
      <c r="P376" s="241">
        <v>0</v>
      </c>
      <c r="Q376" s="241">
        <v>0</v>
      </c>
      <c r="R376" s="241">
        <v>0</v>
      </c>
      <c r="S376" s="241">
        <v>0</v>
      </c>
      <c r="T376" s="241">
        <v>0</v>
      </c>
      <c r="U376" s="241">
        <v>0</v>
      </c>
      <c r="V376" s="241">
        <v>0</v>
      </c>
      <c r="W376" s="241">
        <v>0</v>
      </c>
    </row>
    <row r="377" spans="2:23" x14ac:dyDescent="0.35">
      <c r="B377" s="17" t="s">
        <v>992</v>
      </c>
      <c r="C377" s="437" t="s">
        <v>2087</v>
      </c>
      <c r="D377" s="17" t="s">
        <v>1012</v>
      </c>
      <c r="E377" s="4" t="s">
        <v>1013</v>
      </c>
      <c r="F377" s="240">
        <v>553.32541000000003</v>
      </c>
      <c r="G377" s="240">
        <v>0</v>
      </c>
      <c r="H377" s="241">
        <v>0</v>
      </c>
      <c r="I377" s="241">
        <v>0</v>
      </c>
      <c r="J377" s="241">
        <v>0</v>
      </c>
      <c r="K377" s="241">
        <v>0</v>
      </c>
      <c r="L377" s="241">
        <v>0</v>
      </c>
      <c r="M377" s="241">
        <v>0</v>
      </c>
      <c r="N377" s="241">
        <v>0</v>
      </c>
      <c r="O377" s="241">
        <v>0</v>
      </c>
      <c r="P377" s="241">
        <v>0</v>
      </c>
      <c r="Q377" s="241">
        <v>0</v>
      </c>
      <c r="R377" s="241">
        <v>0</v>
      </c>
      <c r="S377" s="241">
        <v>0</v>
      </c>
      <c r="T377" s="241">
        <v>0</v>
      </c>
      <c r="U377" s="241">
        <v>0</v>
      </c>
      <c r="V377" s="241">
        <v>0</v>
      </c>
      <c r="W377" s="241">
        <v>0</v>
      </c>
    </row>
    <row r="378" spans="2:23" x14ac:dyDescent="0.35">
      <c r="B378" s="17" t="s">
        <v>992</v>
      </c>
      <c r="C378" s="437" t="s">
        <v>2125</v>
      </c>
      <c r="D378" s="17" t="s">
        <v>1014</v>
      </c>
      <c r="E378" s="4" t="s">
        <v>1015</v>
      </c>
      <c r="F378" s="240">
        <v>0</v>
      </c>
      <c r="G378" s="240">
        <v>6369</v>
      </c>
      <c r="H378" s="241">
        <v>0</v>
      </c>
      <c r="I378" s="241">
        <v>0</v>
      </c>
      <c r="J378" s="241">
        <v>0</v>
      </c>
      <c r="K378" s="241">
        <v>0</v>
      </c>
      <c r="L378" s="241">
        <v>0</v>
      </c>
      <c r="M378" s="241">
        <v>0</v>
      </c>
      <c r="N378" s="241">
        <v>0</v>
      </c>
      <c r="O378" s="241">
        <v>0</v>
      </c>
      <c r="P378" s="241">
        <v>0</v>
      </c>
      <c r="Q378" s="241">
        <v>0</v>
      </c>
      <c r="R378" s="241">
        <v>0</v>
      </c>
      <c r="S378" s="241">
        <v>0</v>
      </c>
      <c r="T378" s="241">
        <v>0</v>
      </c>
      <c r="U378" s="241">
        <v>0</v>
      </c>
      <c r="V378" s="241">
        <v>0</v>
      </c>
      <c r="W378" s="241">
        <v>0</v>
      </c>
    </row>
    <row r="379" spans="2:23" x14ac:dyDescent="0.35">
      <c r="B379" s="17" t="s">
        <v>992</v>
      </c>
      <c r="C379" s="437" t="s">
        <v>2086</v>
      </c>
      <c r="D379" s="17" t="s">
        <v>1016</v>
      </c>
      <c r="E379" s="4" t="s">
        <v>1017</v>
      </c>
      <c r="F379" s="240">
        <v>54.7346</v>
      </c>
      <c r="G379" s="240">
        <v>1002</v>
      </c>
      <c r="H379" s="241">
        <v>0</v>
      </c>
      <c r="I379" s="241">
        <v>0</v>
      </c>
      <c r="J379" s="241">
        <v>0</v>
      </c>
      <c r="K379" s="241">
        <v>0</v>
      </c>
      <c r="L379" s="241">
        <v>0</v>
      </c>
      <c r="M379" s="241">
        <v>0</v>
      </c>
      <c r="N379" s="241">
        <v>0</v>
      </c>
      <c r="O379" s="241">
        <v>0</v>
      </c>
      <c r="P379" s="241">
        <v>0</v>
      </c>
      <c r="Q379" s="241">
        <v>0</v>
      </c>
      <c r="R379" s="241">
        <v>0</v>
      </c>
      <c r="S379" s="241">
        <v>0</v>
      </c>
      <c r="T379" s="241">
        <v>0</v>
      </c>
      <c r="U379" s="241">
        <v>0</v>
      </c>
      <c r="V379" s="241">
        <v>0</v>
      </c>
      <c r="W379" s="241">
        <v>0</v>
      </c>
    </row>
    <row r="380" spans="2:23" x14ac:dyDescent="0.35">
      <c r="B380" s="17" t="s">
        <v>992</v>
      </c>
      <c r="C380" s="437" t="s">
        <v>2078</v>
      </c>
      <c r="D380" s="17" t="s">
        <v>1018</v>
      </c>
      <c r="E380" s="4" t="s">
        <v>1019</v>
      </c>
      <c r="F380" s="240">
        <v>529.13390000000004</v>
      </c>
      <c r="G380" s="240">
        <v>0</v>
      </c>
      <c r="H380" s="241">
        <v>0</v>
      </c>
      <c r="I380" s="241">
        <v>0</v>
      </c>
      <c r="J380" s="241">
        <v>0</v>
      </c>
      <c r="K380" s="241">
        <v>0</v>
      </c>
      <c r="L380" s="241">
        <v>0</v>
      </c>
      <c r="M380" s="241">
        <v>0</v>
      </c>
      <c r="N380" s="241">
        <v>0</v>
      </c>
      <c r="O380" s="241">
        <v>0</v>
      </c>
      <c r="P380" s="241">
        <v>0</v>
      </c>
      <c r="Q380" s="241">
        <v>0</v>
      </c>
      <c r="R380" s="241">
        <v>0</v>
      </c>
      <c r="S380" s="241">
        <v>0</v>
      </c>
      <c r="T380" s="241">
        <v>0</v>
      </c>
      <c r="U380" s="241">
        <v>0</v>
      </c>
      <c r="V380" s="241">
        <v>0</v>
      </c>
      <c r="W380" s="241">
        <v>0</v>
      </c>
    </row>
    <row r="381" spans="2:23" x14ac:dyDescent="0.35">
      <c r="B381" s="17" t="s">
        <v>992</v>
      </c>
      <c r="C381" s="437" t="s">
        <v>2194</v>
      </c>
      <c r="D381" s="17" t="s">
        <v>1020</v>
      </c>
      <c r="E381" s="4" t="s">
        <v>1021</v>
      </c>
      <c r="F381" s="240">
        <v>0.12</v>
      </c>
      <c r="G381" s="240">
        <v>0</v>
      </c>
      <c r="H381" s="241">
        <v>0</v>
      </c>
      <c r="I381" s="241">
        <v>0</v>
      </c>
      <c r="J381" s="241">
        <v>0</v>
      </c>
      <c r="K381" s="241">
        <v>0</v>
      </c>
      <c r="L381" s="241">
        <v>0</v>
      </c>
      <c r="M381" s="241">
        <v>0</v>
      </c>
      <c r="N381" s="241">
        <v>0</v>
      </c>
      <c r="O381" s="241">
        <v>0</v>
      </c>
      <c r="P381" s="241">
        <v>0</v>
      </c>
      <c r="Q381" s="241">
        <v>0</v>
      </c>
      <c r="R381" s="241">
        <v>0</v>
      </c>
      <c r="S381" s="241">
        <v>0</v>
      </c>
      <c r="T381" s="241">
        <v>0</v>
      </c>
      <c r="U381" s="241">
        <v>0</v>
      </c>
      <c r="V381" s="241">
        <v>0</v>
      </c>
      <c r="W381" s="241">
        <v>0</v>
      </c>
    </row>
    <row r="382" spans="2:23" x14ac:dyDescent="0.35">
      <c r="B382" s="17" t="s">
        <v>992</v>
      </c>
      <c r="C382" s="437" t="s">
        <v>2153</v>
      </c>
      <c r="D382" s="17" t="s">
        <v>1022</v>
      </c>
      <c r="E382" s="4" t="s">
        <v>1023</v>
      </c>
      <c r="F382" s="240">
        <v>600.47579000000007</v>
      </c>
      <c r="G382" s="240">
        <v>0</v>
      </c>
      <c r="H382" s="241">
        <v>0</v>
      </c>
      <c r="I382" s="241">
        <v>0</v>
      </c>
      <c r="J382" s="241">
        <v>0</v>
      </c>
      <c r="K382" s="241">
        <v>0</v>
      </c>
      <c r="L382" s="241">
        <v>0</v>
      </c>
      <c r="M382" s="241">
        <v>0</v>
      </c>
      <c r="N382" s="241">
        <v>0</v>
      </c>
      <c r="O382" s="241">
        <v>0</v>
      </c>
      <c r="P382" s="241">
        <v>0</v>
      </c>
      <c r="Q382" s="241">
        <v>0</v>
      </c>
      <c r="R382" s="241">
        <v>0</v>
      </c>
      <c r="S382" s="241">
        <v>0</v>
      </c>
      <c r="T382" s="241">
        <v>0</v>
      </c>
      <c r="U382" s="241">
        <v>0</v>
      </c>
      <c r="V382" s="241">
        <v>0</v>
      </c>
      <c r="W382" s="241">
        <v>0</v>
      </c>
    </row>
    <row r="383" spans="2:23" x14ac:dyDescent="0.35">
      <c r="B383" s="17" t="s">
        <v>992</v>
      </c>
      <c r="C383" s="437" t="s">
        <v>2196</v>
      </c>
      <c r="D383" s="17" t="s">
        <v>1024</v>
      </c>
      <c r="E383" s="4" t="s">
        <v>1025</v>
      </c>
      <c r="F383" s="240">
        <v>0</v>
      </c>
      <c r="G383" s="240">
        <v>627</v>
      </c>
      <c r="H383" s="241">
        <v>0</v>
      </c>
      <c r="I383" s="241">
        <v>0</v>
      </c>
      <c r="J383" s="241">
        <v>0</v>
      </c>
      <c r="K383" s="241">
        <v>0</v>
      </c>
      <c r="L383" s="241">
        <v>0</v>
      </c>
      <c r="M383" s="241">
        <v>0</v>
      </c>
      <c r="N383" s="241">
        <v>0</v>
      </c>
      <c r="O383" s="241">
        <v>0</v>
      </c>
      <c r="P383" s="241">
        <v>0</v>
      </c>
      <c r="Q383" s="241">
        <v>0</v>
      </c>
      <c r="R383" s="241">
        <v>0</v>
      </c>
      <c r="S383" s="241">
        <v>0</v>
      </c>
      <c r="T383" s="241">
        <v>0</v>
      </c>
      <c r="U383" s="241">
        <v>0</v>
      </c>
      <c r="V383" s="241">
        <v>0</v>
      </c>
      <c r="W383" s="241">
        <v>0</v>
      </c>
    </row>
    <row r="384" spans="2:23" x14ac:dyDescent="0.35">
      <c r="B384" s="17" t="s">
        <v>992</v>
      </c>
      <c r="C384" s="437" t="s">
        <v>2197</v>
      </c>
      <c r="D384" s="17" t="s">
        <v>1026</v>
      </c>
      <c r="E384" s="4" t="s">
        <v>1027</v>
      </c>
      <c r="F384" s="240">
        <v>1.9809400000000001</v>
      </c>
      <c r="G384" s="240">
        <v>0</v>
      </c>
      <c r="H384" s="241">
        <v>0</v>
      </c>
      <c r="I384" s="241">
        <v>0</v>
      </c>
      <c r="J384" s="241">
        <v>0</v>
      </c>
      <c r="K384" s="241">
        <v>0</v>
      </c>
      <c r="L384" s="241">
        <v>0</v>
      </c>
      <c r="M384" s="241">
        <v>0</v>
      </c>
      <c r="N384" s="241">
        <v>0</v>
      </c>
      <c r="O384" s="241">
        <v>0</v>
      </c>
      <c r="P384" s="241">
        <v>0</v>
      </c>
      <c r="Q384" s="241">
        <v>0</v>
      </c>
      <c r="R384" s="241">
        <v>0</v>
      </c>
      <c r="S384" s="241">
        <v>0</v>
      </c>
      <c r="T384" s="241">
        <v>0</v>
      </c>
      <c r="U384" s="241">
        <v>0</v>
      </c>
      <c r="V384" s="241">
        <v>0</v>
      </c>
      <c r="W384" s="241">
        <v>0</v>
      </c>
    </row>
    <row r="385" spans="2:23" x14ac:dyDescent="0.35">
      <c r="B385" s="17" t="s">
        <v>992</v>
      </c>
      <c r="C385" s="437" t="s">
        <v>2105</v>
      </c>
      <c r="D385" s="17" t="s">
        <v>1028</v>
      </c>
      <c r="E385" s="4" t="s">
        <v>1029</v>
      </c>
      <c r="F385" s="240">
        <v>88.890140000000002</v>
      </c>
      <c r="G385" s="240">
        <v>0</v>
      </c>
      <c r="H385" s="241">
        <v>0</v>
      </c>
      <c r="I385" s="241">
        <v>0</v>
      </c>
      <c r="J385" s="241">
        <v>0</v>
      </c>
      <c r="K385" s="241">
        <v>0</v>
      </c>
      <c r="L385" s="241">
        <v>0</v>
      </c>
      <c r="M385" s="241">
        <v>0</v>
      </c>
      <c r="N385" s="241">
        <v>0</v>
      </c>
      <c r="O385" s="241">
        <v>0</v>
      </c>
      <c r="P385" s="241">
        <v>0</v>
      </c>
      <c r="Q385" s="241">
        <v>0</v>
      </c>
      <c r="R385" s="241">
        <v>0</v>
      </c>
      <c r="S385" s="241">
        <v>0</v>
      </c>
      <c r="T385" s="241">
        <v>0</v>
      </c>
      <c r="U385" s="241">
        <v>0</v>
      </c>
      <c r="V385" s="241">
        <v>0</v>
      </c>
      <c r="W385" s="241">
        <v>0</v>
      </c>
    </row>
    <row r="386" spans="2:23" x14ac:dyDescent="0.35">
      <c r="B386" s="17" t="s">
        <v>992</v>
      </c>
      <c r="C386" s="437" t="s">
        <v>2198</v>
      </c>
      <c r="D386" s="17" t="s">
        <v>1030</v>
      </c>
      <c r="E386" s="4" t="s">
        <v>1031</v>
      </c>
      <c r="F386" s="240">
        <v>636.52719999999999</v>
      </c>
      <c r="G386" s="240">
        <v>0</v>
      </c>
      <c r="H386" s="241">
        <v>0</v>
      </c>
      <c r="I386" s="241">
        <v>0</v>
      </c>
      <c r="J386" s="241">
        <v>0</v>
      </c>
      <c r="K386" s="241">
        <v>0</v>
      </c>
      <c r="L386" s="241">
        <v>0</v>
      </c>
      <c r="M386" s="241">
        <v>0</v>
      </c>
      <c r="N386" s="241">
        <v>0</v>
      </c>
      <c r="O386" s="241">
        <v>0</v>
      </c>
      <c r="P386" s="241">
        <v>0</v>
      </c>
      <c r="Q386" s="241">
        <v>0</v>
      </c>
      <c r="R386" s="241">
        <v>0</v>
      </c>
      <c r="S386" s="241">
        <v>0</v>
      </c>
      <c r="T386" s="241">
        <v>0</v>
      </c>
      <c r="U386" s="241">
        <v>0</v>
      </c>
      <c r="V386" s="241">
        <v>0</v>
      </c>
      <c r="W386" s="241">
        <v>0</v>
      </c>
    </row>
    <row r="387" spans="2:23" x14ac:dyDescent="0.35">
      <c r="B387" s="17" t="s">
        <v>992</v>
      </c>
      <c r="C387" s="437" t="s">
        <v>2086</v>
      </c>
      <c r="D387" s="17" t="s">
        <v>1032</v>
      </c>
      <c r="E387" s="4" t="s">
        <v>1033</v>
      </c>
      <c r="F387" s="240">
        <v>4.86599</v>
      </c>
      <c r="G387" s="240">
        <v>0</v>
      </c>
      <c r="H387" s="241">
        <v>0</v>
      </c>
      <c r="I387" s="241">
        <v>0</v>
      </c>
      <c r="J387" s="241">
        <v>0</v>
      </c>
      <c r="K387" s="241">
        <v>0</v>
      </c>
      <c r="L387" s="241">
        <v>0</v>
      </c>
      <c r="M387" s="241">
        <v>0</v>
      </c>
      <c r="N387" s="241">
        <v>0</v>
      </c>
      <c r="O387" s="241">
        <v>0</v>
      </c>
      <c r="P387" s="241">
        <v>0</v>
      </c>
      <c r="Q387" s="241">
        <v>0</v>
      </c>
      <c r="R387" s="241">
        <v>0</v>
      </c>
      <c r="S387" s="241">
        <v>0</v>
      </c>
      <c r="T387" s="241">
        <v>0</v>
      </c>
      <c r="U387" s="241">
        <v>0</v>
      </c>
      <c r="V387" s="241">
        <v>0</v>
      </c>
      <c r="W387" s="241">
        <v>0</v>
      </c>
    </row>
    <row r="388" spans="2:23" x14ac:dyDescent="0.35">
      <c r="B388" s="17" t="s">
        <v>992</v>
      </c>
      <c r="C388" s="437" t="s">
        <v>2078</v>
      </c>
      <c r="D388" s="17" t="s">
        <v>1034</v>
      </c>
      <c r="E388" s="4" t="s">
        <v>1035</v>
      </c>
      <c r="F388" s="240">
        <v>1.3113299999999999</v>
      </c>
      <c r="G388" s="240">
        <v>0</v>
      </c>
      <c r="H388" s="241">
        <v>0</v>
      </c>
      <c r="I388" s="241">
        <v>0</v>
      </c>
      <c r="J388" s="241">
        <v>0</v>
      </c>
      <c r="K388" s="241">
        <v>0</v>
      </c>
      <c r="L388" s="241">
        <v>0</v>
      </c>
      <c r="M388" s="241">
        <v>0</v>
      </c>
      <c r="N388" s="241">
        <v>0</v>
      </c>
      <c r="O388" s="241">
        <v>0</v>
      </c>
      <c r="P388" s="241">
        <v>0</v>
      </c>
      <c r="Q388" s="241">
        <v>0</v>
      </c>
      <c r="R388" s="241">
        <v>0</v>
      </c>
      <c r="S388" s="241">
        <v>0</v>
      </c>
      <c r="T388" s="241">
        <v>0</v>
      </c>
      <c r="U388" s="241">
        <v>0</v>
      </c>
      <c r="V388" s="241">
        <v>0</v>
      </c>
      <c r="W388" s="241">
        <v>0</v>
      </c>
    </row>
    <row r="389" spans="2:23" x14ac:dyDescent="0.35">
      <c r="B389" s="17" t="s">
        <v>992</v>
      </c>
      <c r="C389" s="437" t="s">
        <v>2199</v>
      </c>
      <c r="D389" s="17" t="s">
        <v>1036</v>
      </c>
      <c r="E389" s="4" t="s">
        <v>1037</v>
      </c>
      <c r="F389" s="240">
        <v>0.34706999999999999</v>
      </c>
      <c r="G389" s="240">
        <v>0</v>
      </c>
      <c r="H389" s="241">
        <v>0</v>
      </c>
      <c r="I389" s="241">
        <v>0</v>
      </c>
      <c r="J389" s="241">
        <v>0</v>
      </c>
      <c r="K389" s="241">
        <v>0</v>
      </c>
      <c r="L389" s="241">
        <v>0</v>
      </c>
      <c r="M389" s="241">
        <v>0</v>
      </c>
      <c r="N389" s="241">
        <v>0</v>
      </c>
      <c r="O389" s="241">
        <v>0</v>
      </c>
      <c r="P389" s="241">
        <v>0</v>
      </c>
      <c r="Q389" s="241">
        <v>0</v>
      </c>
      <c r="R389" s="241">
        <v>0</v>
      </c>
      <c r="S389" s="241">
        <v>0</v>
      </c>
      <c r="T389" s="241">
        <v>0</v>
      </c>
      <c r="U389" s="241">
        <v>0</v>
      </c>
      <c r="V389" s="241">
        <v>0</v>
      </c>
      <c r="W389" s="241">
        <v>0</v>
      </c>
    </row>
    <row r="390" spans="2:23" x14ac:dyDescent="0.35">
      <c r="B390" s="17" t="s">
        <v>992</v>
      </c>
      <c r="C390" s="437" t="s">
        <v>2086</v>
      </c>
      <c r="D390" s="17" t="s">
        <v>1038</v>
      </c>
      <c r="E390" s="4" t="s">
        <v>1039</v>
      </c>
      <c r="F390" s="240">
        <v>3.5325199999999999</v>
      </c>
      <c r="G390" s="240">
        <v>0</v>
      </c>
      <c r="H390" s="241">
        <v>0</v>
      </c>
      <c r="I390" s="241">
        <v>0</v>
      </c>
      <c r="J390" s="241">
        <v>0</v>
      </c>
      <c r="K390" s="241">
        <v>0</v>
      </c>
      <c r="L390" s="241">
        <v>0</v>
      </c>
      <c r="M390" s="241">
        <v>0</v>
      </c>
      <c r="N390" s="241">
        <v>0</v>
      </c>
      <c r="O390" s="241">
        <v>0</v>
      </c>
      <c r="P390" s="241">
        <v>0</v>
      </c>
      <c r="Q390" s="241">
        <v>0</v>
      </c>
      <c r="R390" s="241">
        <v>0</v>
      </c>
      <c r="S390" s="241">
        <v>0</v>
      </c>
      <c r="T390" s="241">
        <v>0</v>
      </c>
      <c r="U390" s="241">
        <v>0</v>
      </c>
      <c r="V390" s="241">
        <v>0</v>
      </c>
      <c r="W390" s="241">
        <v>0</v>
      </c>
    </row>
    <row r="391" spans="2:23" x14ac:dyDescent="0.35">
      <c r="B391" s="17" t="s">
        <v>992</v>
      </c>
      <c r="C391" s="437" t="s">
        <v>2200</v>
      </c>
      <c r="D391" s="17" t="s">
        <v>1040</v>
      </c>
      <c r="E391" s="4" t="s">
        <v>1041</v>
      </c>
      <c r="F391" s="240">
        <v>0.69929999999999992</v>
      </c>
      <c r="G391" s="240">
        <v>0</v>
      </c>
      <c r="H391" s="241">
        <v>0</v>
      </c>
      <c r="I391" s="241">
        <v>0</v>
      </c>
      <c r="J391" s="241">
        <v>0</v>
      </c>
      <c r="K391" s="241">
        <v>0</v>
      </c>
      <c r="L391" s="241">
        <v>0</v>
      </c>
      <c r="M391" s="241">
        <v>0</v>
      </c>
      <c r="N391" s="241">
        <v>0</v>
      </c>
      <c r="O391" s="241">
        <v>0</v>
      </c>
      <c r="P391" s="241">
        <v>0</v>
      </c>
      <c r="Q391" s="241">
        <v>0</v>
      </c>
      <c r="R391" s="241">
        <v>0</v>
      </c>
      <c r="S391" s="241">
        <v>0</v>
      </c>
      <c r="T391" s="241">
        <v>0</v>
      </c>
      <c r="U391" s="241">
        <v>0</v>
      </c>
      <c r="V391" s="241">
        <v>0</v>
      </c>
      <c r="W391" s="241">
        <v>0</v>
      </c>
    </row>
    <row r="392" spans="2:23" x14ac:dyDescent="0.35">
      <c r="B392" s="17" t="s">
        <v>992</v>
      </c>
      <c r="C392" s="437" t="s">
        <v>2087</v>
      </c>
      <c r="D392" s="17" t="s">
        <v>1042</v>
      </c>
      <c r="E392" s="4" t="s">
        <v>1043</v>
      </c>
      <c r="F392" s="240">
        <v>68.258309999999994</v>
      </c>
      <c r="G392" s="240">
        <v>0</v>
      </c>
      <c r="H392" s="241">
        <v>0</v>
      </c>
      <c r="I392" s="241">
        <v>0</v>
      </c>
      <c r="J392" s="241">
        <v>0</v>
      </c>
      <c r="K392" s="241">
        <v>0</v>
      </c>
      <c r="L392" s="241">
        <v>0</v>
      </c>
      <c r="M392" s="241">
        <v>0</v>
      </c>
      <c r="N392" s="241">
        <v>0</v>
      </c>
      <c r="O392" s="241">
        <v>0</v>
      </c>
      <c r="P392" s="241">
        <v>0</v>
      </c>
      <c r="Q392" s="241">
        <v>0</v>
      </c>
      <c r="R392" s="241">
        <v>0</v>
      </c>
      <c r="S392" s="241">
        <v>0</v>
      </c>
      <c r="T392" s="241">
        <v>0</v>
      </c>
      <c r="U392" s="241">
        <v>0</v>
      </c>
      <c r="V392" s="241">
        <v>0</v>
      </c>
      <c r="W392" s="241">
        <v>0</v>
      </c>
    </row>
    <row r="393" spans="2:23" x14ac:dyDescent="0.35">
      <c r="B393" s="17" t="s">
        <v>992</v>
      </c>
      <c r="C393" s="437" t="s">
        <v>2086</v>
      </c>
      <c r="D393" s="17" t="s">
        <v>1044</v>
      </c>
      <c r="E393" s="4" t="s">
        <v>1045</v>
      </c>
      <c r="F393" s="240">
        <v>7.5702400000000001</v>
      </c>
      <c r="G393" s="240">
        <v>139</v>
      </c>
      <c r="H393" s="241">
        <v>0</v>
      </c>
      <c r="I393" s="241">
        <v>0</v>
      </c>
      <c r="J393" s="241">
        <v>0</v>
      </c>
      <c r="K393" s="241">
        <v>0</v>
      </c>
      <c r="L393" s="241">
        <v>0</v>
      </c>
      <c r="M393" s="241">
        <v>0</v>
      </c>
      <c r="N393" s="241">
        <v>0</v>
      </c>
      <c r="O393" s="241">
        <v>0</v>
      </c>
      <c r="P393" s="241">
        <v>0</v>
      </c>
      <c r="Q393" s="241">
        <v>0</v>
      </c>
      <c r="R393" s="241">
        <v>0</v>
      </c>
      <c r="S393" s="241">
        <v>0</v>
      </c>
      <c r="T393" s="241">
        <v>0</v>
      </c>
      <c r="U393" s="241">
        <v>0</v>
      </c>
      <c r="V393" s="241">
        <v>0</v>
      </c>
      <c r="W393" s="241">
        <v>0</v>
      </c>
    </row>
    <row r="394" spans="2:23" x14ac:dyDescent="0.35">
      <c r="B394" s="17" t="s">
        <v>992</v>
      </c>
      <c r="C394" s="437" t="s">
        <v>2078</v>
      </c>
      <c r="D394" s="17" t="s">
        <v>1046</v>
      </c>
      <c r="E394" s="4" t="s">
        <v>1047</v>
      </c>
      <c r="F394" s="240">
        <v>46.378399999999999</v>
      </c>
      <c r="G394" s="240">
        <v>0</v>
      </c>
      <c r="H394" s="241">
        <v>0</v>
      </c>
      <c r="I394" s="241">
        <v>0</v>
      </c>
      <c r="J394" s="241">
        <v>0</v>
      </c>
      <c r="K394" s="241">
        <v>0</v>
      </c>
      <c r="L394" s="241">
        <v>0</v>
      </c>
      <c r="M394" s="241">
        <v>0</v>
      </c>
      <c r="N394" s="241">
        <v>0</v>
      </c>
      <c r="O394" s="241">
        <v>0</v>
      </c>
      <c r="P394" s="241">
        <v>0</v>
      </c>
      <c r="Q394" s="241">
        <v>0</v>
      </c>
      <c r="R394" s="241">
        <v>0</v>
      </c>
      <c r="S394" s="241">
        <v>0</v>
      </c>
      <c r="T394" s="241">
        <v>0</v>
      </c>
      <c r="U394" s="241">
        <v>0</v>
      </c>
      <c r="V394" s="241">
        <v>0</v>
      </c>
      <c r="W394" s="241">
        <v>0</v>
      </c>
    </row>
    <row r="395" spans="2:23" x14ac:dyDescent="0.35">
      <c r="B395" s="17" t="s">
        <v>992</v>
      </c>
      <c r="C395" s="437" t="s">
        <v>2201</v>
      </c>
      <c r="D395" s="17" t="s">
        <v>1048</v>
      </c>
      <c r="E395" s="4" t="s">
        <v>1049</v>
      </c>
      <c r="F395" s="240">
        <v>1.18466</v>
      </c>
      <c r="G395" s="240">
        <v>0</v>
      </c>
      <c r="H395" s="241">
        <v>0</v>
      </c>
      <c r="I395" s="241">
        <v>0</v>
      </c>
      <c r="J395" s="241">
        <v>0</v>
      </c>
      <c r="K395" s="241">
        <v>0</v>
      </c>
      <c r="L395" s="241">
        <v>0</v>
      </c>
      <c r="M395" s="241">
        <v>0</v>
      </c>
      <c r="N395" s="241">
        <v>0</v>
      </c>
      <c r="O395" s="241">
        <v>0</v>
      </c>
      <c r="P395" s="241">
        <v>0</v>
      </c>
      <c r="Q395" s="241">
        <v>0</v>
      </c>
      <c r="R395" s="241">
        <v>0</v>
      </c>
      <c r="S395" s="241">
        <v>0</v>
      </c>
      <c r="T395" s="241">
        <v>0</v>
      </c>
      <c r="U395" s="241">
        <v>0</v>
      </c>
      <c r="V395" s="241">
        <v>0</v>
      </c>
      <c r="W395" s="241">
        <v>0</v>
      </c>
    </row>
    <row r="396" spans="2:23" x14ac:dyDescent="0.35">
      <c r="B396" s="17" t="s">
        <v>992</v>
      </c>
      <c r="C396" s="437" t="s">
        <v>2086</v>
      </c>
      <c r="D396" s="17" t="s">
        <v>1052</v>
      </c>
      <c r="E396" s="4" t="s">
        <v>1053</v>
      </c>
      <c r="F396" s="240">
        <v>0</v>
      </c>
      <c r="G396" s="240">
        <v>0</v>
      </c>
      <c r="H396" s="241">
        <v>0</v>
      </c>
      <c r="I396" s="241">
        <v>0</v>
      </c>
      <c r="J396" s="241">
        <v>0</v>
      </c>
      <c r="K396" s="241">
        <v>0</v>
      </c>
      <c r="L396" s="241">
        <v>0</v>
      </c>
      <c r="M396" s="241">
        <v>0</v>
      </c>
      <c r="N396" s="241">
        <v>0</v>
      </c>
      <c r="O396" s="241">
        <v>0</v>
      </c>
      <c r="P396" s="241">
        <v>0</v>
      </c>
      <c r="Q396" s="241">
        <v>0</v>
      </c>
      <c r="R396" s="241">
        <v>0</v>
      </c>
      <c r="S396" s="241">
        <v>0</v>
      </c>
      <c r="T396" s="241">
        <v>0</v>
      </c>
      <c r="U396" s="241">
        <v>0</v>
      </c>
      <c r="V396" s="241">
        <v>0</v>
      </c>
      <c r="W396" s="241">
        <v>0</v>
      </c>
    </row>
    <row r="397" spans="2:23" x14ac:dyDescent="0.35">
      <c r="B397" s="17" t="s">
        <v>992</v>
      </c>
      <c r="C397" s="437" t="s">
        <v>2202</v>
      </c>
      <c r="D397" s="17" t="s">
        <v>1054</v>
      </c>
      <c r="E397" s="4" t="s">
        <v>1055</v>
      </c>
      <c r="F397" s="240">
        <v>38.266860000000001</v>
      </c>
      <c r="G397" s="240">
        <v>0</v>
      </c>
      <c r="H397" s="241">
        <v>0</v>
      </c>
      <c r="I397" s="241">
        <v>0</v>
      </c>
      <c r="J397" s="241">
        <v>0</v>
      </c>
      <c r="K397" s="241">
        <v>0</v>
      </c>
      <c r="L397" s="241">
        <v>0</v>
      </c>
      <c r="M397" s="241">
        <v>0</v>
      </c>
      <c r="N397" s="241">
        <v>0</v>
      </c>
      <c r="O397" s="241">
        <v>0</v>
      </c>
      <c r="P397" s="241">
        <v>0</v>
      </c>
      <c r="Q397" s="241">
        <v>0</v>
      </c>
      <c r="R397" s="241">
        <v>0</v>
      </c>
      <c r="S397" s="241">
        <v>0</v>
      </c>
      <c r="T397" s="241">
        <v>0</v>
      </c>
      <c r="U397" s="241">
        <v>0</v>
      </c>
      <c r="V397" s="241">
        <v>0</v>
      </c>
      <c r="W397" s="241">
        <v>0</v>
      </c>
    </row>
    <row r="398" spans="2:23" x14ac:dyDescent="0.35">
      <c r="B398" s="17" t="s">
        <v>992</v>
      </c>
      <c r="C398" s="437" t="s">
        <v>2087</v>
      </c>
      <c r="D398" s="17" t="s">
        <v>1056</v>
      </c>
      <c r="E398" s="4" t="s">
        <v>1057</v>
      </c>
      <c r="F398" s="240">
        <v>3.80348</v>
      </c>
      <c r="G398" s="240">
        <v>0</v>
      </c>
      <c r="H398" s="241">
        <v>0</v>
      </c>
      <c r="I398" s="241">
        <v>0</v>
      </c>
      <c r="J398" s="241">
        <v>0</v>
      </c>
      <c r="K398" s="241">
        <v>0</v>
      </c>
      <c r="L398" s="241">
        <v>0</v>
      </c>
      <c r="M398" s="241">
        <v>0</v>
      </c>
      <c r="N398" s="241">
        <v>0</v>
      </c>
      <c r="O398" s="241">
        <v>0</v>
      </c>
      <c r="P398" s="241">
        <v>0</v>
      </c>
      <c r="Q398" s="241">
        <v>0</v>
      </c>
      <c r="R398" s="241">
        <v>0</v>
      </c>
      <c r="S398" s="241">
        <v>0</v>
      </c>
      <c r="T398" s="241">
        <v>0</v>
      </c>
      <c r="U398" s="241">
        <v>0</v>
      </c>
      <c r="V398" s="241">
        <v>0</v>
      </c>
      <c r="W398" s="241">
        <v>0</v>
      </c>
    </row>
    <row r="399" spans="2:23" x14ac:dyDescent="0.35">
      <c r="B399" s="17" t="s">
        <v>992</v>
      </c>
      <c r="C399" s="437" t="s">
        <v>2154</v>
      </c>
      <c r="D399" s="17" t="s">
        <v>1058</v>
      </c>
      <c r="E399" s="4" t="s">
        <v>1059</v>
      </c>
      <c r="F399" s="240">
        <v>61.345080000000003</v>
      </c>
      <c r="G399" s="240">
        <v>0</v>
      </c>
      <c r="H399" s="241">
        <v>0</v>
      </c>
      <c r="I399" s="241">
        <v>0</v>
      </c>
      <c r="J399" s="241">
        <v>0</v>
      </c>
      <c r="K399" s="241">
        <v>0</v>
      </c>
      <c r="L399" s="241">
        <v>0</v>
      </c>
      <c r="M399" s="241">
        <v>0</v>
      </c>
      <c r="N399" s="241">
        <v>0</v>
      </c>
      <c r="O399" s="241">
        <v>0</v>
      </c>
      <c r="P399" s="241">
        <v>0</v>
      </c>
      <c r="Q399" s="241">
        <v>0</v>
      </c>
      <c r="R399" s="241">
        <v>0</v>
      </c>
      <c r="S399" s="241">
        <v>0</v>
      </c>
      <c r="T399" s="241">
        <v>0</v>
      </c>
      <c r="U399" s="241">
        <v>0</v>
      </c>
      <c r="V399" s="241">
        <v>0</v>
      </c>
      <c r="W399" s="241">
        <v>0</v>
      </c>
    </row>
    <row r="400" spans="2:23" x14ac:dyDescent="0.35">
      <c r="B400" s="17" t="s">
        <v>992</v>
      </c>
      <c r="C400" s="437" t="s">
        <v>2078</v>
      </c>
      <c r="D400" s="17" t="s">
        <v>1064</v>
      </c>
      <c r="E400" s="4" t="s">
        <v>1065</v>
      </c>
      <c r="F400" s="240">
        <v>-0.42266999999999999</v>
      </c>
      <c r="G400" s="240">
        <v>0</v>
      </c>
      <c r="H400" s="241">
        <v>0</v>
      </c>
      <c r="I400" s="241">
        <v>0</v>
      </c>
      <c r="J400" s="241">
        <v>0</v>
      </c>
      <c r="K400" s="241">
        <v>0</v>
      </c>
      <c r="L400" s="241">
        <v>0</v>
      </c>
      <c r="M400" s="241">
        <v>0</v>
      </c>
      <c r="N400" s="241">
        <v>0</v>
      </c>
      <c r="O400" s="241">
        <v>0</v>
      </c>
      <c r="P400" s="241">
        <v>0</v>
      </c>
      <c r="Q400" s="241">
        <v>0</v>
      </c>
      <c r="R400" s="241">
        <v>0</v>
      </c>
      <c r="S400" s="241">
        <v>0</v>
      </c>
      <c r="T400" s="241">
        <v>0</v>
      </c>
      <c r="U400" s="241">
        <v>0</v>
      </c>
      <c r="V400" s="241">
        <v>0</v>
      </c>
      <c r="W400" s="241">
        <v>0</v>
      </c>
    </row>
    <row r="401" spans="2:23" x14ac:dyDescent="0.35">
      <c r="B401" s="17" t="s">
        <v>992</v>
      </c>
      <c r="C401" s="437" t="s">
        <v>2204</v>
      </c>
      <c r="D401" s="17" t="s">
        <v>1066</v>
      </c>
      <c r="E401" s="4" t="s">
        <v>1067</v>
      </c>
      <c r="F401" s="240">
        <v>0</v>
      </c>
      <c r="G401" s="240">
        <v>0</v>
      </c>
      <c r="H401" s="241">
        <v>0</v>
      </c>
      <c r="I401" s="241">
        <v>0</v>
      </c>
      <c r="J401" s="241">
        <v>0</v>
      </c>
      <c r="K401" s="241">
        <v>0</v>
      </c>
      <c r="L401" s="241">
        <v>0</v>
      </c>
      <c r="M401" s="241">
        <v>0</v>
      </c>
      <c r="N401" s="241">
        <v>0</v>
      </c>
      <c r="O401" s="241">
        <v>0</v>
      </c>
      <c r="P401" s="241">
        <v>0</v>
      </c>
      <c r="Q401" s="241">
        <v>0</v>
      </c>
      <c r="R401" s="241">
        <v>0</v>
      </c>
      <c r="S401" s="241">
        <v>0</v>
      </c>
      <c r="T401" s="241">
        <v>0</v>
      </c>
      <c r="U401" s="241">
        <v>0</v>
      </c>
      <c r="V401" s="241">
        <v>0</v>
      </c>
      <c r="W401" s="241">
        <v>0</v>
      </c>
    </row>
    <row r="402" spans="2:23" x14ac:dyDescent="0.35">
      <c r="B402" s="17" t="s">
        <v>992</v>
      </c>
      <c r="C402" s="437" t="s">
        <v>2086</v>
      </c>
      <c r="D402" s="17" t="s">
        <v>1068</v>
      </c>
      <c r="E402" s="4" t="s">
        <v>1069</v>
      </c>
      <c r="F402" s="240">
        <v>0</v>
      </c>
      <c r="G402" s="240">
        <v>0</v>
      </c>
      <c r="H402" s="241">
        <v>0</v>
      </c>
      <c r="I402" s="241">
        <v>0</v>
      </c>
      <c r="J402" s="241">
        <v>0</v>
      </c>
      <c r="K402" s="241">
        <v>0</v>
      </c>
      <c r="L402" s="241">
        <v>0</v>
      </c>
      <c r="M402" s="241">
        <v>0</v>
      </c>
      <c r="N402" s="241">
        <v>0</v>
      </c>
      <c r="O402" s="241">
        <v>0</v>
      </c>
      <c r="P402" s="241">
        <v>0</v>
      </c>
      <c r="Q402" s="241">
        <v>0</v>
      </c>
      <c r="R402" s="241">
        <v>0</v>
      </c>
      <c r="S402" s="241">
        <v>0</v>
      </c>
      <c r="T402" s="241">
        <v>0</v>
      </c>
      <c r="U402" s="241">
        <v>0</v>
      </c>
      <c r="V402" s="241">
        <v>0</v>
      </c>
      <c r="W402" s="241">
        <v>0</v>
      </c>
    </row>
    <row r="403" spans="2:23" x14ac:dyDescent="0.35">
      <c r="B403" s="17" t="s">
        <v>992</v>
      </c>
      <c r="C403" s="437" t="s">
        <v>2078</v>
      </c>
      <c r="D403" s="17" t="s">
        <v>1070</v>
      </c>
      <c r="E403" s="4" t="s">
        <v>1071</v>
      </c>
      <c r="F403" s="240">
        <v>0.67024000000000006</v>
      </c>
      <c r="G403" s="240">
        <v>0</v>
      </c>
      <c r="H403" s="241">
        <v>0</v>
      </c>
      <c r="I403" s="241">
        <v>0</v>
      </c>
      <c r="J403" s="241">
        <v>0</v>
      </c>
      <c r="K403" s="241">
        <v>0</v>
      </c>
      <c r="L403" s="241">
        <v>0</v>
      </c>
      <c r="M403" s="241">
        <v>0</v>
      </c>
      <c r="N403" s="241">
        <v>0</v>
      </c>
      <c r="O403" s="241">
        <v>0</v>
      </c>
      <c r="P403" s="241">
        <v>0</v>
      </c>
      <c r="Q403" s="241">
        <v>0</v>
      </c>
      <c r="R403" s="241">
        <v>0</v>
      </c>
      <c r="S403" s="241">
        <v>0</v>
      </c>
      <c r="T403" s="241">
        <v>0</v>
      </c>
      <c r="U403" s="241">
        <v>0</v>
      </c>
      <c r="V403" s="241">
        <v>0</v>
      </c>
      <c r="W403" s="241">
        <v>0</v>
      </c>
    </row>
    <row r="404" spans="2:23" x14ac:dyDescent="0.35">
      <c r="B404" s="17" t="s">
        <v>992</v>
      </c>
      <c r="C404" s="437" t="s">
        <v>2087</v>
      </c>
      <c r="D404" s="17" t="s">
        <v>1072</v>
      </c>
      <c r="E404" s="4" t="s">
        <v>1073</v>
      </c>
      <c r="F404" s="240">
        <v>1.5991600000000001</v>
      </c>
      <c r="G404" s="240">
        <v>0</v>
      </c>
      <c r="H404" s="241">
        <v>0</v>
      </c>
      <c r="I404" s="241">
        <v>0</v>
      </c>
      <c r="J404" s="241">
        <v>0</v>
      </c>
      <c r="K404" s="241">
        <v>0</v>
      </c>
      <c r="L404" s="241">
        <v>0</v>
      </c>
      <c r="M404" s="241">
        <v>0</v>
      </c>
      <c r="N404" s="241">
        <v>0</v>
      </c>
      <c r="O404" s="241">
        <v>0</v>
      </c>
      <c r="P404" s="241">
        <v>0</v>
      </c>
      <c r="Q404" s="241">
        <v>0</v>
      </c>
      <c r="R404" s="241">
        <v>0</v>
      </c>
      <c r="S404" s="241">
        <v>0</v>
      </c>
      <c r="T404" s="241">
        <v>0</v>
      </c>
      <c r="U404" s="241">
        <v>0</v>
      </c>
      <c r="V404" s="241">
        <v>0</v>
      </c>
      <c r="W404" s="241">
        <v>0</v>
      </c>
    </row>
    <row r="405" spans="2:23" x14ac:dyDescent="0.35">
      <c r="B405" s="17" t="s">
        <v>992</v>
      </c>
      <c r="C405" s="437" t="s">
        <v>2086</v>
      </c>
      <c r="D405" s="17" t="s">
        <v>1074</v>
      </c>
      <c r="E405" s="4" t="s">
        <v>1075</v>
      </c>
      <c r="F405" s="240">
        <v>621.61822999999993</v>
      </c>
      <c r="G405" s="240">
        <v>0</v>
      </c>
      <c r="H405" s="241">
        <v>0</v>
      </c>
      <c r="I405" s="241">
        <v>0</v>
      </c>
      <c r="J405" s="241">
        <v>0</v>
      </c>
      <c r="K405" s="241">
        <v>0</v>
      </c>
      <c r="L405" s="241">
        <v>0</v>
      </c>
      <c r="M405" s="241">
        <v>0</v>
      </c>
      <c r="N405" s="241">
        <v>0</v>
      </c>
      <c r="O405" s="241">
        <v>0</v>
      </c>
      <c r="P405" s="241">
        <v>0</v>
      </c>
      <c r="Q405" s="241">
        <v>0</v>
      </c>
      <c r="R405" s="241">
        <v>0</v>
      </c>
      <c r="S405" s="241">
        <v>0</v>
      </c>
      <c r="T405" s="241">
        <v>0</v>
      </c>
      <c r="U405" s="241">
        <v>0</v>
      </c>
      <c r="V405" s="241">
        <v>0</v>
      </c>
      <c r="W405" s="241">
        <v>0</v>
      </c>
    </row>
    <row r="406" spans="2:23" x14ac:dyDescent="0.35">
      <c r="B406" s="17" t="s">
        <v>992</v>
      </c>
      <c r="C406" s="437" t="s">
        <v>2086</v>
      </c>
      <c r="D406" s="17" t="s">
        <v>1076</v>
      </c>
      <c r="E406" s="4" t="s">
        <v>1077</v>
      </c>
      <c r="F406" s="240">
        <v>20.77336</v>
      </c>
      <c r="G406" s="240">
        <v>0</v>
      </c>
      <c r="H406" s="241">
        <v>0</v>
      </c>
      <c r="I406" s="241">
        <v>0</v>
      </c>
      <c r="J406" s="241">
        <v>0</v>
      </c>
      <c r="K406" s="241">
        <v>0</v>
      </c>
      <c r="L406" s="241">
        <v>0</v>
      </c>
      <c r="M406" s="241">
        <v>0</v>
      </c>
      <c r="N406" s="241">
        <v>0</v>
      </c>
      <c r="O406" s="241">
        <v>0</v>
      </c>
      <c r="P406" s="241">
        <v>0</v>
      </c>
      <c r="Q406" s="241">
        <v>0</v>
      </c>
      <c r="R406" s="241">
        <v>0</v>
      </c>
      <c r="S406" s="241">
        <v>0</v>
      </c>
      <c r="T406" s="241">
        <v>0</v>
      </c>
      <c r="U406" s="241">
        <v>0</v>
      </c>
      <c r="V406" s="241">
        <v>0</v>
      </c>
      <c r="W406" s="241">
        <v>0</v>
      </c>
    </row>
    <row r="407" spans="2:23" x14ac:dyDescent="0.35">
      <c r="B407" s="17" t="s">
        <v>992</v>
      </c>
      <c r="C407" s="437" t="s">
        <v>2083</v>
      </c>
      <c r="D407" s="17" t="s">
        <v>1078</v>
      </c>
      <c r="E407" s="4" t="s">
        <v>1079</v>
      </c>
      <c r="F407" s="240">
        <v>124.44525999999999</v>
      </c>
      <c r="G407" s="240">
        <v>508</v>
      </c>
      <c r="H407" s="241">
        <v>0</v>
      </c>
      <c r="I407" s="241">
        <v>0</v>
      </c>
      <c r="J407" s="241">
        <v>0</v>
      </c>
      <c r="K407" s="241">
        <v>0</v>
      </c>
      <c r="L407" s="241">
        <v>0</v>
      </c>
      <c r="M407" s="241">
        <v>0</v>
      </c>
      <c r="N407" s="241">
        <v>0</v>
      </c>
      <c r="O407" s="241">
        <v>0</v>
      </c>
      <c r="P407" s="241">
        <v>0</v>
      </c>
      <c r="Q407" s="241">
        <v>0</v>
      </c>
      <c r="R407" s="241">
        <v>0</v>
      </c>
      <c r="S407" s="241">
        <v>0</v>
      </c>
      <c r="T407" s="241">
        <v>0</v>
      </c>
      <c r="U407" s="241">
        <v>0</v>
      </c>
      <c r="V407" s="241">
        <v>0</v>
      </c>
      <c r="W407" s="241">
        <v>0</v>
      </c>
    </row>
    <row r="408" spans="2:23" x14ac:dyDescent="0.35">
      <c r="B408" s="17" t="s">
        <v>992</v>
      </c>
      <c r="C408" s="437" t="s">
        <v>2078</v>
      </c>
      <c r="D408" s="17" t="s">
        <v>1080</v>
      </c>
      <c r="E408" s="4" t="s">
        <v>1081</v>
      </c>
      <c r="F408" s="240">
        <v>-0.13600000000000001</v>
      </c>
      <c r="G408" s="240">
        <v>0</v>
      </c>
      <c r="H408" s="241">
        <v>0</v>
      </c>
      <c r="I408" s="241">
        <v>0</v>
      </c>
      <c r="J408" s="241">
        <v>0</v>
      </c>
      <c r="K408" s="241">
        <v>0</v>
      </c>
      <c r="L408" s="241">
        <v>0</v>
      </c>
      <c r="M408" s="241">
        <v>0</v>
      </c>
      <c r="N408" s="241">
        <v>0</v>
      </c>
      <c r="O408" s="241">
        <v>0</v>
      </c>
      <c r="P408" s="241">
        <v>0</v>
      </c>
      <c r="Q408" s="241">
        <v>0</v>
      </c>
      <c r="R408" s="241">
        <v>0</v>
      </c>
      <c r="S408" s="241">
        <v>0</v>
      </c>
      <c r="T408" s="241">
        <v>0</v>
      </c>
      <c r="U408" s="241">
        <v>0</v>
      </c>
      <c r="V408" s="241">
        <v>0</v>
      </c>
      <c r="W408" s="241">
        <v>0</v>
      </c>
    </row>
    <row r="409" spans="2:23" x14ac:dyDescent="0.35">
      <c r="B409" s="17" t="s">
        <v>992</v>
      </c>
      <c r="C409" s="437" t="s">
        <v>2086</v>
      </c>
      <c r="D409" s="17" t="s">
        <v>1082</v>
      </c>
      <c r="E409" s="4" t="s">
        <v>1083</v>
      </c>
      <c r="F409" s="240">
        <v>15.793520000000001</v>
      </c>
      <c r="G409" s="240">
        <v>1594</v>
      </c>
      <c r="H409" s="241">
        <v>0</v>
      </c>
      <c r="I409" s="241">
        <v>0</v>
      </c>
      <c r="J409" s="241">
        <v>0</v>
      </c>
      <c r="K409" s="241">
        <v>0</v>
      </c>
      <c r="L409" s="241">
        <v>0</v>
      </c>
      <c r="M409" s="241">
        <v>0</v>
      </c>
      <c r="N409" s="241">
        <v>0</v>
      </c>
      <c r="O409" s="241">
        <v>0</v>
      </c>
      <c r="P409" s="241">
        <v>0</v>
      </c>
      <c r="Q409" s="241">
        <v>0</v>
      </c>
      <c r="R409" s="241">
        <v>0</v>
      </c>
      <c r="S409" s="241">
        <v>0</v>
      </c>
      <c r="T409" s="241">
        <v>0</v>
      </c>
      <c r="U409" s="241">
        <v>0</v>
      </c>
      <c r="V409" s="241">
        <v>0</v>
      </c>
      <c r="W409" s="241">
        <v>0</v>
      </c>
    </row>
    <row r="410" spans="2:23" x14ac:dyDescent="0.35">
      <c r="B410" s="17" t="s">
        <v>992</v>
      </c>
      <c r="C410" s="437" t="s">
        <v>2155</v>
      </c>
      <c r="D410" s="17" t="s">
        <v>1084</v>
      </c>
      <c r="E410" s="4" t="s">
        <v>1085</v>
      </c>
      <c r="F410" s="240">
        <v>0.17233000000000001</v>
      </c>
      <c r="G410" s="240">
        <v>0</v>
      </c>
      <c r="H410" s="241">
        <v>0</v>
      </c>
      <c r="I410" s="241">
        <v>0</v>
      </c>
      <c r="J410" s="241">
        <v>0</v>
      </c>
      <c r="K410" s="241">
        <v>0</v>
      </c>
      <c r="L410" s="241">
        <v>0</v>
      </c>
      <c r="M410" s="241">
        <v>0</v>
      </c>
      <c r="N410" s="241">
        <v>0</v>
      </c>
      <c r="O410" s="241">
        <v>0</v>
      </c>
      <c r="P410" s="241">
        <v>0</v>
      </c>
      <c r="Q410" s="241">
        <v>0</v>
      </c>
      <c r="R410" s="241">
        <v>0</v>
      </c>
      <c r="S410" s="241">
        <v>0</v>
      </c>
      <c r="T410" s="241">
        <v>0</v>
      </c>
      <c r="U410" s="241">
        <v>0</v>
      </c>
      <c r="V410" s="241">
        <v>0</v>
      </c>
      <c r="W410" s="241">
        <v>0</v>
      </c>
    </row>
    <row r="411" spans="2:23" x14ac:dyDescent="0.35">
      <c r="B411" s="17" t="s">
        <v>992</v>
      </c>
      <c r="C411" s="437" t="s">
        <v>2078</v>
      </c>
      <c r="D411" s="17" t="s">
        <v>1086</v>
      </c>
      <c r="E411" s="4" t="s">
        <v>1087</v>
      </c>
      <c r="F411" s="240">
        <v>20.578389999999999</v>
      </c>
      <c r="G411" s="240">
        <v>0</v>
      </c>
      <c r="H411" s="241">
        <v>0</v>
      </c>
      <c r="I411" s="241">
        <v>0</v>
      </c>
      <c r="J411" s="241">
        <v>0</v>
      </c>
      <c r="K411" s="241">
        <v>0</v>
      </c>
      <c r="L411" s="241">
        <v>0</v>
      </c>
      <c r="M411" s="241">
        <v>0</v>
      </c>
      <c r="N411" s="241">
        <v>0</v>
      </c>
      <c r="O411" s="241">
        <v>0</v>
      </c>
      <c r="P411" s="241">
        <v>0</v>
      </c>
      <c r="Q411" s="241">
        <v>0</v>
      </c>
      <c r="R411" s="241">
        <v>0</v>
      </c>
      <c r="S411" s="241">
        <v>0</v>
      </c>
      <c r="T411" s="241">
        <v>0</v>
      </c>
      <c r="U411" s="241">
        <v>0</v>
      </c>
      <c r="V411" s="241">
        <v>0</v>
      </c>
      <c r="W411" s="241">
        <v>0</v>
      </c>
    </row>
    <row r="412" spans="2:23" x14ac:dyDescent="0.35">
      <c r="B412" s="17" t="s">
        <v>992</v>
      </c>
      <c r="C412" s="437" t="s">
        <v>2155</v>
      </c>
      <c r="D412" s="17" t="s">
        <v>1088</v>
      </c>
      <c r="E412" s="4" t="s">
        <v>1089</v>
      </c>
      <c r="F412" s="240">
        <v>3.0261100000000001</v>
      </c>
      <c r="G412" s="240">
        <v>0</v>
      </c>
      <c r="H412" s="241">
        <v>0</v>
      </c>
      <c r="I412" s="241">
        <v>0</v>
      </c>
      <c r="J412" s="241">
        <v>0</v>
      </c>
      <c r="K412" s="241">
        <v>0</v>
      </c>
      <c r="L412" s="241">
        <v>0</v>
      </c>
      <c r="M412" s="241">
        <v>0</v>
      </c>
      <c r="N412" s="241">
        <v>0</v>
      </c>
      <c r="O412" s="241">
        <v>0</v>
      </c>
      <c r="P412" s="241">
        <v>0</v>
      </c>
      <c r="Q412" s="241">
        <v>0</v>
      </c>
      <c r="R412" s="241">
        <v>0</v>
      </c>
      <c r="S412" s="241">
        <v>0</v>
      </c>
      <c r="T412" s="241">
        <v>0</v>
      </c>
      <c r="U412" s="241">
        <v>0</v>
      </c>
      <c r="V412" s="241">
        <v>0</v>
      </c>
      <c r="W412" s="241">
        <v>0</v>
      </c>
    </row>
    <row r="413" spans="2:23" x14ac:dyDescent="0.35">
      <c r="B413" s="17" t="s">
        <v>992</v>
      </c>
      <c r="C413" s="437" t="s">
        <v>2155</v>
      </c>
      <c r="D413" s="17" t="s">
        <v>1090</v>
      </c>
      <c r="E413" s="4" t="s">
        <v>1091</v>
      </c>
      <c r="F413" s="240">
        <v>-0.38800000000000001</v>
      </c>
      <c r="G413" s="240">
        <v>0</v>
      </c>
      <c r="H413" s="241">
        <v>0</v>
      </c>
      <c r="I413" s="241">
        <v>0</v>
      </c>
      <c r="J413" s="241">
        <v>0</v>
      </c>
      <c r="K413" s="241">
        <v>0</v>
      </c>
      <c r="L413" s="241">
        <v>0</v>
      </c>
      <c r="M413" s="241">
        <v>0</v>
      </c>
      <c r="N413" s="241">
        <v>0</v>
      </c>
      <c r="O413" s="241">
        <v>0</v>
      </c>
      <c r="P413" s="241">
        <v>0</v>
      </c>
      <c r="Q413" s="241">
        <v>0</v>
      </c>
      <c r="R413" s="241">
        <v>0</v>
      </c>
      <c r="S413" s="241">
        <v>0</v>
      </c>
      <c r="T413" s="241">
        <v>0</v>
      </c>
      <c r="U413" s="241">
        <v>0</v>
      </c>
      <c r="V413" s="241">
        <v>0</v>
      </c>
      <c r="W413" s="241">
        <v>0</v>
      </c>
    </row>
    <row r="414" spans="2:23" x14ac:dyDescent="0.35">
      <c r="B414" s="17" t="s">
        <v>992</v>
      </c>
      <c r="C414" s="437" t="s">
        <v>2086</v>
      </c>
      <c r="D414" s="17" t="s">
        <v>1092</v>
      </c>
      <c r="E414" s="4" t="s">
        <v>1093</v>
      </c>
      <c r="F414" s="240">
        <v>14.92916</v>
      </c>
      <c r="G414" s="240">
        <v>0</v>
      </c>
      <c r="H414" s="241">
        <v>0</v>
      </c>
      <c r="I414" s="241">
        <v>0</v>
      </c>
      <c r="J414" s="241">
        <v>0</v>
      </c>
      <c r="K414" s="241">
        <v>0</v>
      </c>
      <c r="L414" s="241">
        <v>0</v>
      </c>
      <c r="M414" s="241">
        <v>0</v>
      </c>
      <c r="N414" s="241">
        <v>0</v>
      </c>
      <c r="O414" s="241">
        <v>0</v>
      </c>
      <c r="P414" s="241">
        <v>0</v>
      </c>
      <c r="Q414" s="241">
        <v>0</v>
      </c>
      <c r="R414" s="241">
        <v>0</v>
      </c>
      <c r="S414" s="241">
        <v>0</v>
      </c>
      <c r="T414" s="241">
        <v>0</v>
      </c>
      <c r="U414" s="241">
        <v>0</v>
      </c>
      <c r="V414" s="241">
        <v>0</v>
      </c>
      <c r="W414" s="241">
        <v>0</v>
      </c>
    </row>
    <row r="415" spans="2:23" x14ac:dyDescent="0.35">
      <c r="B415" s="17" t="s">
        <v>992</v>
      </c>
      <c r="C415" s="437" t="s">
        <v>2086</v>
      </c>
      <c r="D415" s="17" t="s">
        <v>1094</v>
      </c>
      <c r="E415" s="4" t="s">
        <v>1095</v>
      </c>
      <c r="F415" s="240">
        <v>15.292260000000001</v>
      </c>
      <c r="G415" s="240">
        <v>0</v>
      </c>
      <c r="H415" s="241">
        <v>0</v>
      </c>
      <c r="I415" s="241">
        <v>0</v>
      </c>
      <c r="J415" s="241">
        <v>0</v>
      </c>
      <c r="K415" s="241">
        <v>0</v>
      </c>
      <c r="L415" s="241">
        <v>0</v>
      </c>
      <c r="M415" s="241">
        <v>0</v>
      </c>
      <c r="N415" s="241">
        <v>0</v>
      </c>
      <c r="O415" s="241">
        <v>0</v>
      </c>
      <c r="P415" s="241">
        <v>0</v>
      </c>
      <c r="Q415" s="241">
        <v>0</v>
      </c>
      <c r="R415" s="241">
        <v>0</v>
      </c>
      <c r="S415" s="241">
        <v>0</v>
      </c>
      <c r="T415" s="241">
        <v>0</v>
      </c>
      <c r="U415" s="241">
        <v>0</v>
      </c>
      <c r="V415" s="241">
        <v>0</v>
      </c>
      <c r="W415" s="241">
        <v>0</v>
      </c>
    </row>
    <row r="416" spans="2:23" x14ac:dyDescent="0.35">
      <c r="B416" s="17" t="s">
        <v>992</v>
      </c>
      <c r="C416" s="437" t="s">
        <v>2206</v>
      </c>
      <c r="D416" s="17" t="s">
        <v>1098</v>
      </c>
      <c r="E416" s="4" t="s">
        <v>1099</v>
      </c>
      <c r="F416" s="240">
        <v>-3.1E-2</v>
      </c>
      <c r="G416" s="240">
        <v>0</v>
      </c>
      <c r="H416" s="241">
        <v>0</v>
      </c>
      <c r="I416" s="241">
        <v>0</v>
      </c>
      <c r="J416" s="241">
        <v>0</v>
      </c>
      <c r="K416" s="241">
        <v>0</v>
      </c>
      <c r="L416" s="241">
        <v>0</v>
      </c>
      <c r="M416" s="241">
        <v>0</v>
      </c>
      <c r="N416" s="241">
        <v>0</v>
      </c>
      <c r="O416" s="241">
        <v>0</v>
      </c>
      <c r="P416" s="241">
        <v>0</v>
      </c>
      <c r="Q416" s="241">
        <v>0</v>
      </c>
      <c r="R416" s="241">
        <v>0</v>
      </c>
      <c r="S416" s="241">
        <v>0</v>
      </c>
      <c r="T416" s="241">
        <v>0</v>
      </c>
      <c r="U416" s="241">
        <v>0</v>
      </c>
      <c r="V416" s="241">
        <v>0</v>
      </c>
      <c r="W416" s="241">
        <v>0</v>
      </c>
    </row>
    <row r="417" spans="2:23" x14ac:dyDescent="0.35">
      <c r="B417" s="17" t="s">
        <v>992</v>
      </c>
      <c r="C417" s="437" t="s">
        <v>2207</v>
      </c>
      <c r="D417" s="17" t="s">
        <v>1100</v>
      </c>
      <c r="E417" s="4" t="s">
        <v>1101</v>
      </c>
      <c r="F417" s="240">
        <v>706.48743999999999</v>
      </c>
      <c r="G417" s="240">
        <v>0</v>
      </c>
      <c r="H417" s="241">
        <v>0</v>
      </c>
      <c r="I417" s="241">
        <v>0</v>
      </c>
      <c r="J417" s="241">
        <v>0</v>
      </c>
      <c r="K417" s="241">
        <v>0</v>
      </c>
      <c r="L417" s="241">
        <v>0</v>
      </c>
      <c r="M417" s="241">
        <v>0</v>
      </c>
      <c r="N417" s="241">
        <v>0</v>
      </c>
      <c r="O417" s="241">
        <v>0</v>
      </c>
      <c r="P417" s="241">
        <v>0</v>
      </c>
      <c r="Q417" s="241">
        <v>0</v>
      </c>
      <c r="R417" s="241">
        <v>0</v>
      </c>
      <c r="S417" s="241">
        <v>0</v>
      </c>
      <c r="T417" s="241">
        <v>0</v>
      </c>
      <c r="U417" s="241">
        <v>0</v>
      </c>
      <c r="V417" s="241">
        <v>0</v>
      </c>
      <c r="W417" s="241">
        <v>0</v>
      </c>
    </row>
    <row r="418" spans="2:23" x14ac:dyDescent="0.35">
      <c r="B418" s="17" t="s">
        <v>992</v>
      </c>
      <c r="C418" s="437" t="s">
        <v>2208</v>
      </c>
      <c r="D418" s="17" t="s">
        <v>1102</v>
      </c>
      <c r="E418" s="4" t="s">
        <v>1103</v>
      </c>
      <c r="F418" s="240">
        <v>175.8749</v>
      </c>
      <c r="G418" s="240">
        <v>0</v>
      </c>
      <c r="H418" s="241">
        <v>0</v>
      </c>
      <c r="I418" s="241">
        <v>0</v>
      </c>
      <c r="J418" s="241">
        <v>0</v>
      </c>
      <c r="K418" s="241">
        <v>0</v>
      </c>
      <c r="L418" s="241">
        <v>0</v>
      </c>
      <c r="M418" s="241">
        <v>0</v>
      </c>
      <c r="N418" s="241">
        <v>0</v>
      </c>
      <c r="O418" s="241">
        <v>0</v>
      </c>
      <c r="P418" s="241">
        <v>0</v>
      </c>
      <c r="Q418" s="241">
        <v>0</v>
      </c>
      <c r="R418" s="241">
        <v>0</v>
      </c>
      <c r="S418" s="241">
        <v>0</v>
      </c>
      <c r="T418" s="241">
        <v>0</v>
      </c>
      <c r="U418" s="241">
        <v>0</v>
      </c>
      <c r="V418" s="241">
        <v>0</v>
      </c>
      <c r="W418" s="241">
        <v>0</v>
      </c>
    </row>
    <row r="419" spans="2:23" x14ac:dyDescent="0.35">
      <c r="B419" s="17" t="s">
        <v>992</v>
      </c>
      <c r="C419" s="437" t="s">
        <v>2156</v>
      </c>
      <c r="D419" s="17" t="s">
        <v>1104</v>
      </c>
      <c r="E419" s="4" t="s">
        <v>1105</v>
      </c>
      <c r="F419" s="240">
        <v>0</v>
      </c>
      <c r="G419" s="240">
        <v>0</v>
      </c>
      <c r="H419" s="241">
        <v>0</v>
      </c>
      <c r="I419" s="241">
        <v>0</v>
      </c>
      <c r="J419" s="241">
        <v>0</v>
      </c>
      <c r="K419" s="241">
        <v>0</v>
      </c>
      <c r="L419" s="241">
        <v>0</v>
      </c>
      <c r="M419" s="241">
        <v>0</v>
      </c>
      <c r="N419" s="241">
        <v>0</v>
      </c>
      <c r="O419" s="241">
        <v>0</v>
      </c>
      <c r="P419" s="241">
        <v>0</v>
      </c>
      <c r="Q419" s="241">
        <v>0</v>
      </c>
      <c r="R419" s="241">
        <v>0</v>
      </c>
      <c r="S419" s="241">
        <v>0</v>
      </c>
      <c r="T419" s="241">
        <v>0</v>
      </c>
      <c r="U419" s="241">
        <v>0</v>
      </c>
      <c r="V419" s="241">
        <v>0</v>
      </c>
      <c r="W419" s="241">
        <v>0</v>
      </c>
    </row>
    <row r="420" spans="2:23" x14ac:dyDescent="0.35">
      <c r="B420" s="17" t="s">
        <v>992</v>
      </c>
      <c r="C420" s="437" t="s">
        <v>2209</v>
      </c>
      <c r="D420" s="17" t="s">
        <v>1106</v>
      </c>
      <c r="E420" s="4" t="s">
        <v>1107</v>
      </c>
      <c r="F420" s="240">
        <v>63.0809</v>
      </c>
      <c r="G420" s="240">
        <v>0</v>
      </c>
      <c r="H420" s="241">
        <v>0</v>
      </c>
      <c r="I420" s="241">
        <v>0</v>
      </c>
      <c r="J420" s="241">
        <v>0</v>
      </c>
      <c r="K420" s="241">
        <v>0</v>
      </c>
      <c r="L420" s="241">
        <v>0</v>
      </c>
      <c r="M420" s="241">
        <v>0</v>
      </c>
      <c r="N420" s="241">
        <v>0</v>
      </c>
      <c r="O420" s="241">
        <v>0</v>
      </c>
      <c r="P420" s="241">
        <v>0</v>
      </c>
      <c r="Q420" s="241">
        <v>0</v>
      </c>
      <c r="R420" s="241">
        <v>0</v>
      </c>
      <c r="S420" s="241">
        <v>0</v>
      </c>
      <c r="T420" s="241">
        <v>0</v>
      </c>
      <c r="U420" s="241">
        <v>0</v>
      </c>
      <c r="V420" s="241">
        <v>0</v>
      </c>
      <c r="W420" s="241">
        <v>0</v>
      </c>
    </row>
    <row r="421" spans="2:23" x14ac:dyDescent="0.35">
      <c r="B421" s="17" t="s">
        <v>992</v>
      </c>
      <c r="C421" s="437" t="s">
        <v>2210</v>
      </c>
      <c r="D421" s="17" t="s">
        <v>1108</v>
      </c>
      <c r="E421" s="4" t="s">
        <v>1109</v>
      </c>
      <c r="F421" s="240">
        <v>-2.1532499999999999</v>
      </c>
      <c r="G421" s="240">
        <v>0</v>
      </c>
      <c r="H421" s="241">
        <v>0</v>
      </c>
      <c r="I421" s="241">
        <v>0</v>
      </c>
      <c r="J421" s="241">
        <v>0</v>
      </c>
      <c r="K421" s="241">
        <v>0</v>
      </c>
      <c r="L421" s="241">
        <v>0</v>
      </c>
      <c r="M421" s="241">
        <v>0</v>
      </c>
      <c r="N421" s="241">
        <v>0</v>
      </c>
      <c r="O421" s="241">
        <v>0</v>
      </c>
      <c r="P421" s="241">
        <v>0</v>
      </c>
      <c r="Q421" s="241">
        <v>0</v>
      </c>
      <c r="R421" s="241">
        <v>0</v>
      </c>
      <c r="S421" s="241">
        <v>0</v>
      </c>
      <c r="T421" s="241">
        <v>0</v>
      </c>
      <c r="U421" s="241">
        <v>0</v>
      </c>
      <c r="V421" s="241">
        <v>0</v>
      </c>
      <c r="W421" s="241">
        <v>0</v>
      </c>
    </row>
    <row r="422" spans="2:23" x14ac:dyDescent="0.35">
      <c r="B422" s="17" t="s">
        <v>992</v>
      </c>
      <c r="C422" s="437" t="s">
        <v>2108</v>
      </c>
      <c r="D422" s="17" t="s">
        <v>1110</v>
      </c>
      <c r="E422" s="4" t="s">
        <v>1111</v>
      </c>
      <c r="F422" s="240">
        <v>2.3420000000000003E-2</v>
      </c>
      <c r="G422" s="240">
        <v>0</v>
      </c>
      <c r="H422" s="241">
        <v>0</v>
      </c>
      <c r="I422" s="241">
        <v>0</v>
      </c>
      <c r="J422" s="241">
        <v>0</v>
      </c>
      <c r="K422" s="241">
        <v>0</v>
      </c>
      <c r="L422" s="241">
        <v>0</v>
      </c>
      <c r="M422" s="241">
        <v>0</v>
      </c>
      <c r="N422" s="241">
        <v>0</v>
      </c>
      <c r="O422" s="241">
        <v>0</v>
      </c>
      <c r="P422" s="241">
        <v>0</v>
      </c>
      <c r="Q422" s="241">
        <v>0</v>
      </c>
      <c r="R422" s="241">
        <v>0</v>
      </c>
      <c r="S422" s="241">
        <v>0</v>
      </c>
      <c r="T422" s="241">
        <v>0</v>
      </c>
      <c r="U422" s="241">
        <v>0</v>
      </c>
      <c r="V422" s="241">
        <v>0</v>
      </c>
      <c r="W422" s="241">
        <v>0</v>
      </c>
    </row>
    <row r="423" spans="2:23" x14ac:dyDescent="0.35">
      <c r="B423" s="17" t="s">
        <v>992</v>
      </c>
      <c r="C423" s="437" t="s">
        <v>2096</v>
      </c>
      <c r="D423" s="17" t="s">
        <v>1112</v>
      </c>
      <c r="E423" s="4" t="s">
        <v>1113</v>
      </c>
      <c r="F423" s="240">
        <v>355.38002</v>
      </c>
      <c r="G423" s="240">
        <v>0</v>
      </c>
      <c r="H423" s="241">
        <v>0</v>
      </c>
      <c r="I423" s="241">
        <v>0</v>
      </c>
      <c r="J423" s="241">
        <v>0</v>
      </c>
      <c r="K423" s="241">
        <v>0</v>
      </c>
      <c r="L423" s="241">
        <v>0</v>
      </c>
      <c r="M423" s="241">
        <v>0</v>
      </c>
      <c r="N423" s="241">
        <v>0</v>
      </c>
      <c r="O423" s="241">
        <v>0</v>
      </c>
      <c r="P423" s="241">
        <v>0</v>
      </c>
      <c r="Q423" s="241">
        <v>0</v>
      </c>
      <c r="R423" s="241">
        <v>0</v>
      </c>
      <c r="S423" s="241">
        <v>0</v>
      </c>
      <c r="T423" s="241">
        <v>0</v>
      </c>
      <c r="U423" s="241">
        <v>0</v>
      </c>
      <c r="V423" s="241">
        <v>0</v>
      </c>
      <c r="W423" s="241">
        <v>0</v>
      </c>
    </row>
    <row r="424" spans="2:23" x14ac:dyDescent="0.35">
      <c r="B424" s="17" t="s">
        <v>992</v>
      </c>
      <c r="C424" s="437" t="s">
        <v>2103</v>
      </c>
      <c r="D424" s="17" t="s">
        <v>1114</v>
      </c>
      <c r="E424" s="4" t="s">
        <v>1115</v>
      </c>
      <c r="F424" s="240">
        <v>39.557499999999997</v>
      </c>
      <c r="G424" s="240">
        <v>0</v>
      </c>
      <c r="H424" s="241">
        <v>0</v>
      </c>
      <c r="I424" s="241">
        <v>0</v>
      </c>
      <c r="J424" s="241">
        <v>0</v>
      </c>
      <c r="K424" s="241">
        <v>0</v>
      </c>
      <c r="L424" s="241">
        <v>0</v>
      </c>
      <c r="M424" s="241">
        <v>0</v>
      </c>
      <c r="N424" s="241">
        <v>0</v>
      </c>
      <c r="O424" s="241">
        <v>0</v>
      </c>
      <c r="P424" s="241">
        <v>0</v>
      </c>
      <c r="Q424" s="241">
        <v>0</v>
      </c>
      <c r="R424" s="241">
        <v>0</v>
      </c>
      <c r="S424" s="241">
        <v>0</v>
      </c>
      <c r="T424" s="241">
        <v>0</v>
      </c>
      <c r="U424" s="241">
        <v>0</v>
      </c>
      <c r="V424" s="241">
        <v>0</v>
      </c>
      <c r="W424" s="241">
        <v>0</v>
      </c>
    </row>
    <row r="425" spans="2:23" x14ac:dyDescent="0.35">
      <c r="B425" s="17" t="s">
        <v>992</v>
      </c>
      <c r="C425" s="437" t="s">
        <v>2194</v>
      </c>
      <c r="D425" s="17" t="s">
        <v>1116</v>
      </c>
      <c r="E425" s="4" t="s">
        <v>1117</v>
      </c>
      <c r="F425" s="240">
        <v>-7.1999999999999995E-2</v>
      </c>
      <c r="G425" s="240">
        <v>0</v>
      </c>
      <c r="H425" s="241">
        <v>0</v>
      </c>
      <c r="I425" s="241">
        <v>0</v>
      </c>
      <c r="J425" s="241">
        <v>0</v>
      </c>
      <c r="K425" s="241">
        <v>0</v>
      </c>
      <c r="L425" s="241">
        <v>0</v>
      </c>
      <c r="M425" s="241">
        <v>0</v>
      </c>
      <c r="N425" s="241">
        <v>0</v>
      </c>
      <c r="O425" s="241">
        <v>0</v>
      </c>
      <c r="P425" s="241">
        <v>0</v>
      </c>
      <c r="Q425" s="241">
        <v>0</v>
      </c>
      <c r="R425" s="241">
        <v>0</v>
      </c>
      <c r="S425" s="241">
        <v>0</v>
      </c>
      <c r="T425" s="241">
        <v>0</v>
      </c>
      <c r="U425" s="241">
        <v>0</v>
      </c>
      <c r="V425" s="241">
        <v>0</v>
      </c>
      <c r="W425" s="241">
        <v>0</v>
      </c>
    </row>
    <row r="426" spans="2:23" x14ac:dyDescent="0.35">
      <c r="B426" s="17" t="s">
        <v>992</v>
      </c>
      <c r="C426" s="437" t="s">
        <v>2086</v>
      </c>
      <c r="D426" s="17" t="s">
        <v>1118</v>
      </c>
      <c r="E426" s="4" t="s">
        <v>1119</v>
      </c>
      <c r="F426" s="240">
        <v>2.6620400000000002</v>
      </c>
      <c r="G426" s="240">
        <v>0</v>
      </c>
      <c r="H426" s="241">
        <v>0</v>
      </c>
      <c r="I426" s="241">
        <v>0</v>
      </c>
      <c r="J426" s="241">
        <v>0</v>
      </c>
      <c r="K426" s="241">
        <v>0</v>
      </c>
      <c r="L426" s="241">
        <v>0</v>
      </c>
      <c r="M426" s="241">
        <v>0</v>
      </c>
      <c r="N426" s="241">
        <v>0</v>
      </c>
      <c r="O426" s="241">
        <v>0</v>
      </c>
      <c r="P426" s="241">
        <v>0</v>
      </c>
      <c r="Q426" s="241">
        <v>0</v>
      </c>
      <c r="R426" s="241">
        <v>0</v>
      </c>
      <c r="S426" s="241">
        <v>0</v>
      </c>
      <c r="T426" s="241">
        <v>0</v>
      </c>
      <c r="U426" s="241">
        <v>0</v>
      </c>
      <c r="V426" s="241">
        <v>0</v>
      </c>
      <c r="W426" s="241">
        <v>0</v>
      </c>
    </row>
    <row r="427" spans="2:23" x14ac:dyDescent="0.35">
      <c r="B427" s="17" t="s">
        <v>992</v>
      </c>
      <c r="C427" s="437" t="s">
        <v>2157</v>
      </c>
      <c r="D427" s="17" t="s">
        <v>1120</v>
      </c>
      <c r="E427" s="4" t="s">
        <v>1121</v>
      </c>
      <c r="F427" s="240">
        <v>825.42379000000005</v>
      </c>
      <c r="G427" s="240">
        <v>41</v>
      </c>
      <c r="H427" s="241">
        <v>0</v>
      </c>
      <c r="I427" s="241">
        <v>0</v>
      </c>
      <c r="J427" s="241">
        <v>0</v>
      </c>
      <c r="K427" s="241">
        <v>0</v>
      </c>
      <c r="L427" s="241">
        <v>0</v>
      </c>
      <c r="M427" s="241">
        <v>0</v>
      </c>
      <c r="N427" s="241">
        <v>0</v>
      </c>
      <c r="O427" s="241">
        <v>0</v>
      </c>
      <c r="P427" s="241">
        <v>0</v>
      </c>
      <c r="Q427" s="241">
        <v>0</v>
      </c>
      <c r="R427" s="241">
        <v>0</v>
      </c>
      <c r="S427" s="241">
        <v>0</v>
      </c>
      <c r="T427" s="241">
        <v>0</v>
      </c>
      <c r="U427" s="241">
        <v>0</v>
      </c>
      <c r="V427" s="241">
        <v>0</v>
      </c>
      <c r="W427" s="241">
        <v>0</v>
      </c>
    </row>
    <row r="428" spans="2:23" x14ac:dyDescent="0.35">
      <c r="B428" s="17" t="s">
        <v>992</v>
      </c>
      <c r="C428" s="437" t="s">
        <v>2086</v>
      </c>
      <c r="D428" s="17" t="s">
        <v>1124</v>
      </c>
      <c r="E428" s="4" t="s">
        <v>1125</v>
      </c>
      <c r="F428" s="240">
        <v>1041.6332199999999</v>
      </c>
      <c r="G428" s="240">
        <v>251</v>
      </c>
      <c r="H428" s="241">
        <v>0</v>
      </c>
      <c r="I428" s="241">
        <v>0</v>
      </c>
      <c r="J428" s="241">
        <v>0</v>
      </c>
      <c r="K428" s="241">
        <v>0</v>
      </c>
      <c r="L428" s="241">
        <v>0</v>
      </c>
      <c r="M428" s="241">
        <v>0</v>
      </c>
      <c r="N428" s="241">
        <v>0</v>
      </c>
      <c r="O428" s="241">
        <v>0</v>
      </c>
      <c r="P428" s="241">
        <v>0</v>
      </c>
      <c r="Q428" s="241">
        <v>0</v>
      </c>
      <c r="R428" s="241">
        <v>0</v>
      </c>
      <c r="S428" s="241">
        <v>0</v>
      </c>
      <c r="T428" s="241">
        <v>0</v>
      </c>
      <c r="U428" s="241">
        <v>0</v>
      </c>
      <c r="V428" s="241">
        <v>0</v>
      </c>
      <c r="W428" s="241">
        <v>0</v>
      </c>
    </row>
    <row r="429" spans="2:23" x14ac:dyDescent="0.35">
      <c r="B429" s="17" t="s">
        <v>992</v>
      </c>
      <c r="C429" s="437" t="s">
        <v>2086</v>
      </c>
      <c r="D429" s="17" t="s">
        <v>1126</v>
      </c>
      <c r="E429" s="4" t="s">
        <v>1127</v>
      </c>
      <c r="F429" s="240">
        <v>0.15328999999999998</v>
      </c>
      <c r="G429" s="240">
        <v>0</v>
      </c>
      <c r="H429" s="241">
        <v>0</v>
      </c>
      <c r="I429" s="241">
        <v>0</v>
      </c>
      <c r="J429" s="241">
        <v>0</v>
      </c>
      <c r="K429" s="241">
        <v>0</v>
      </c>
      <c r="L429" s="241">
        <v>0</v>
      </c>
      <c r="M429" s="241">
        <v>0</v>
      </c>
      <c r="N429" s="241">
        <v>0</v>
      </c>
      <c r="O429" s="241">
        <v>0</v>
      </c>
      <c r="P429" s="241">
        <v>0</v>
      </c>
      <c r="Q429" s="241">
        <v>0</v>
      </c>
      <c r="R429" s="241">
        <v>0</v>
      </c>
      <c r="S429" s="241">
        <v>0</v>
      </c>
      <c r="T429" s="241">
        <v>0</v>
      </c>
      <c r="U429" s="241">
        <v>0</v>
      </c>
      <c r="V429" s="241">
        <v>0</v>
      </c>
      <c r="W429" s="241">
        <v>0</v>
      </c>
    </row>
    <row r="430" spans="2:23" x14ac:dyDescent="0.35">
      <c r="B430" s="17" t="s">
        <v>992</v>
      </c>
      <c r="C430" s="437" t="s">
        <v>2213</v>
      </c>
      <c r="D430" s="17" t="s">
        <v>1128</v>
      </c>
      <c r="E430" s="4" t="s">
        <v>1129</v>
      </c>
      <c r="F430" s="240">
        <v>103.67622</v>
      </c>
      <c r="G430" s="240">
        <v>0</v>
      </c>
      <c r="H430" s="241">
        <v>0</v>
      </c>
      <c r="I430" s="241">
        <v>0</v>
      </c>
      <c r="J430" s="241">
        <v>0</v>
      </c>
      <c r="K430" s="241">
        <v>0</v>
      </c>
      <c r="L430" s="241">
        <v>0</v>
      </c>
      <c r="M430" s="241">
        <v>0</v>
      </c>
      <c r="N430" s="241">
        <v>0</v>
      </c>
      <c r="O430" s="241">
        <v>0</v>
      </c>
      <c r="P430" s="241">
        <v>0</v>
      </c>
      <c r="Q430" s="241">
        <v>0</v>
      </c>
      <c r="R430" s="241">
        <v>0</v>
      </c>
      <c r="S430" s="241">
        <v>0</v>
      </c>
      <c r="T430" s="241">
        <v>0</v>
      </c>
      <c r="U430" s="241">
        <v>0</v>
      </c>
      <c r="V430" s="241">
        <v>0</v>
      </c>
      <c r="W430" s="241">
        <v>0</v>
      </c>
    </row>
    <row r="431" spans="2:23" x14ac:dyDescent="0.35">
      <c r="B431" s="17" t="s">
        <v>992</v>
      </c>
      <c r="C431" s="437" t="s">
        <v>2078</v>
      </c>
      <c r="D431" s="17" t="s">
        <v>1130</v>
      </c>
      <c r="E431" s="4" t="s">
        <v>1131</v>
      </c>
      <c r="F431" s="240">
        <v>937.62310000000002</v>
      </c>
      <c r="G431" s="240">
        <v>0</v>
      </c>
      <c r="H431" s="241">
        <v>0</v>
      </c>
      <c r="I431" s="241">
        <v>0</v>
      </c>
      <c r="J431" s="241">
        <v>0</v>
      </c>
      <c r="K431" s="241">
        <v>0</v>
      </c>
      <c r="L431" s="241">
        <v>0</v>
      </c>
      <c r="M431" s="241">
        <v>0</v>
      </c>
      <c r="N431" s="241">
        <v>0</v>
      </c>
      <c r="O431" s="241">
        <v>0</v>
      </c>
      <c r="P431" s="241">
        <v>0</v>
      </c>
      <c r="Q431" s="241">
        <v>0</v>
      </c>
      <c r="R431" s="241">
        <v>0</v>
      </c>
      <c r="S431" s="241">
        <v>0</v>
      </c>
      <c r="T431" s="241">
        <v>0</v>
      </c>
      <c r="U431" s="241">
        <v>0</v>
      </c>
      <c r="V431" s="241">
        <v>0</v>
      </c>
      <c r="W431" s="241">
        <v>0</v>
      </c>
    </row>
    <row r="432" spans="2:23" x14ac:dyDescent="0.35">
      <c r="B432" s="17" t="s">
        <v>992</v>
      </c>
      <c r="C432" s="437" t="s">
        <v>2096</v>
      </c>
      <c r="D432" s="17" t="s">
        <v>1132</v>
      </c>
      <c r="E432" s="4" t="s">
        <v>1133</v>
      </c>
      <c r="F432" s="240">
        <v>0</v>
      </c>
      <c r="G432" s="240">
        <v>0</v>
      </c>
      <c r="H432" s="241">
        <v>0</v>
      </c>
      <c r="I432" s="241">
        <v>0</v>
      </c>
      <c r="J432" s="241">
        <v>0</v>
      </c>
      <c r="K432" s="241">
        <v>0</v>
      </c>
      <c r="L432" s="241">
        <v>0</v>
      </c>
      <c r="M432" s="241">
        <v>0</v>
      </c>
      <c r="N432" s="241">
        <v>0</v>
      </c>
      <c r="O432" s="241">
        <v>0</v>
      </c>
      <c r="P432" s="241">
        <v>0</v>
      </c>
      <c r="Q432" s="241">
        <v>0</v>
      </c>
      <c r="R432" s="241">
        <v>0</v>
      </c>
      <c r="S432" s="241">
        <v>0</v>
      </c>
      <c r="T432" s="241">
        <v>0</v>
      </c>
      <c r="U432" s="241">
        <v>0</v>
      </c>
      <c r="V432" s="241">
        <v>0</v>
      </c>
      <c r="W432" s="241">
        <v>0</v>
      </c>
    </row>
    <row r="433" spans="2:23" x14ac:dyDescent="0.35">
      <c r="B433" s="17" t="s">
        <v>992</v>
      </c>
      <c r="C433" s="437" t="s">
        <v>2156</v>
      </c>
      <c r="D433" s="17" t="s">
        <v>1134</v>
      </c>
      <c r="E433" s="4" t="s">
        <v>1135</v>
      </c>
      <c r="F433" s="240">
        <v>4.9042399999999997</v>
      </c>
      <c r="G433" s="240">
        <v>0</v>
      </c>
      <c r="H433" s="241">
        <v>0</v>
      </c>
      <c r="I433" s="241">
        <v>0</v>
      </c>
      <c r="J433" s="241">
        <v>0</v>
      </c>
      <c r="K433" s="241">
        <v>0</v>
      </c>
      <c r="L433" s="241">
        <v>0</v>
      </c>
      <c r="M433" s="241">
        <v>0</v>
      </c>
      <c r="N433" s="241">
        <v>0</v>
      </c>
      <c r="O433" s="241">
        <v>0</v>
      </c>
      <c r="P433" s="241">
        <v>0</v>
      </c>
      <c r="Q433" s="241">
        <v>0</v>
      </c>
      <c r="R433" s="241">
        <v>0</v>
      </c>
      <c r="S433" s="241">
        <v>0</v>
      </c>
      <c r="T433" s="241">
        <v>0</v>
      </c>
      <c r="U433" s="241">
        <v>0</v>
      </c>
      <c r="V433" s="241">
        <v>0</v>
      </c>
      <c r="W433" s="241">
        <v>0</v>
      </c>
    </row>
    <row r="434" spans="2:23" x14ac:dyDescent="0.35">
      <c r="B434" s="17" t="s">
        <v>992</v>
      </c>
      <c r="C434" s="437" t="s">
        <v>2156</v>
      </c>
      <c r="D434" s="17" t="s">
        <v>1136</v>
      </c>
      <c r="E434" s="4" t="s">
        <v>1137</v>
      </c>
      <c r="F434" s="240">
        <v>30.111830000000001</v>
      </c>
      <c r="G434" s="240">
        <v>0</v>
      </c>
      <c r="H434" s="241">
        <v>0</v>
      </c>
      <c r="I434" s="241">
        <v>0</v>
      </c>
      <c r="J434" s="241">
        <v>0</v>
      </c>
      <c r="K434" s="241">
        <v>0</v>
      </c>
      <c r="L434" s="241">
        <v>0</v>
      </c>
      <c r="M434" s="241">
        <v>0</v>
      </c>
      <c r="N434" s="241">
        <v>0</v>
      </c>
      <c r="O434" s="241">
        <v>0</v>
      </c>
      <c r="P434" s="241">
        <v>0</v>
      </c>
      <c r="Q434" s="241">
        <v>0</v>
      </c>
      <c r="R434" s="241">
        <v>0</v>
      </c>
      <c r="S434" s="241">
        <v>0</v>
      </c>
      <c r="T434" s="241">
        <v>0</v>
      </c>
      <c r="U434" s="241">
        <v>0</v>
      </c>
      <c r="V434" s="241">
        <v>0</v>
      </c>
      <c r="W434" s="241">
        <v>0</v>
      </c>
    </row>
    <row r="435" spans="2:23" x14ac:dyDescent="0.35">
      <c r="B435" s="17" t="s">
        <v>992</v>
      </c>
      <c r="C435" s="437" t="s">
        <v>2158</v>
      </c>
      <c r="D435" s="17" t="s">
        <v>1138</v>
      </c>
      <c r="E435" s="4" t="s">
        <v>1139</v>
      </c>
      <c r="F435" s="240">
        <v>0.52510999999999997</v>
      </c>
      <c r="G435" s="240">
        <v>0</v>
      </c>
      <c r="H435" s="241">
        <v>0</v>
      </c>
      <c r="I435" s="241">
        <v>0</v>
      </c>
      <c r="J435" s="241">
        <v>0</v>
      </c>
      <c r="K435" s="241">
        <v>0</v>
      </c>
      <c r="L435" s="241">
        <v>0</v>
      </c>
      <c r="M435" s="241">
        <v>0</v>
      </c>
      <c r="N435" s="241">
        <v>0</v>
      </c>
      <c r="O435" s="241">
        <v>0</v>
      </c>
      <c r="P435" s="241">
        <v>0</v>
      </c>
      <c r="Q435" s="241">
        <v>0</v>
      </c>
      <c r="R435" s="241">
        <v>0</v>
      </c>
      <c r="S435" s="241">
        <v>0</v>
      </c>
      <c r="T435" s="241">
        <v>0</v>
      </c>
      <c r="U435" s="241">
        <v>0</v>
      </c>
      <c r="V435" s="241">
        <v>0</v>
      </c>
      <c r="W435" s="241">
        <v>0</v>
      </c>
    </row>
    <row r="436" spans="2:23" x14ac:dyDescent="0.35">
      <c r="B436" s="17" t="s">
        <v>992</v>
      </c>
      <c r="C436" s="437" t="s">
        <v>2156</v>
      </c>
      <c r="D436" s="17" t="s">
        <v>1140</v>
      </c>
      <c r="E436" s="4" t="s">
        <v>1141</v>
      </c>
      <c r="F436" s="240">
        <v>0.20763999999999999</v>
      </c>
      <c r="G436" s="240">
        <v>0</v>
      </c>
      <c r="H436" s="241">
        <v>0</v>
      </c>
      <c r="I436" s="241">
        <v>0</v>
      </c>
      <c r="J436" s="241">
        <v>0</v>
      </c>
      <c r="K436" s="241">
        <v>0</v>
      </c>
      <c r="L436" s="241">
        <v>0</v>
      </c>
      <c r="M436" s="241">
        <v>0</v>
      </c>
      <c r="N436" s="241">
        <v>0</v>
      </c>
      <c r="O436" s="241">
        <v>0</v>
      </c>
      <c r="P436" s="241">
        <v>0</v>
      </c>
      <c r="Q436" s="241">
        <v>0</v>
      </c>
      <c r="R436" s="241">
        <v>0</v>
      </c>
      <c r="S436" s="241">
        <v>0</v>
      </c>
      <c r="T436" s="241">
        <v>0</v>
      </c>
      <c r="U436" s="241">
        <v>0</v>
      </c>
      <c r="V436" s="241">
        <v>0</v>
      </c>
      <c r="W436" s="241">
        <v>0</v>
      </c>
    </row>
    <row r="437" spans="2:23" x14ac:dyDescent="0.35">
      <c r="B437" s="17" t="s">
        <v>992</v>
      </c>
      <c r="C437" s="437" t="s">
        <v>2215</v>
      </c>
      <c r="D437" s="17" t="s">
        <v>1142</v>
      </c>
      <c r="E437" s="4" t="s">
        <v>1143</v>
      </c>
      <c r="F437" s="240">
        <v>244.81153</v>
      </c>
      <c r="G437" s="240">
        <v>0</v>
      </c>
      <c r="H437" s="241">
        <v>0</v>
      </c>
      <c r="I437" s="241">
        <v>0</v>
      </c>
      <c r="J437" s="241">
        <v>0</v>
      </c>
      <c r="K437" s="241">
        <v>0</v>
      </c>
      <c r="L437" s="241">
        <v>0</v>
      </c>
      <c r="M437" s="241">
        <v>0</v>
      </c>
      <c r="N437" s="241">
        <v>0</v>
      </c>
      <c r="O437" s="241">
        <v>0</v>
      </c>
      <c r="P437" s="241">
        <v>0</v>
      </c>
      <c r="Q437" s="241">
        <v>0</v>
      </c>
      <c r="R437" s="241">
        <v>0</v>
      </c>
      <c r="S437" s="241">
        <v>0</v>
      </c>
      <c r="T437" s="241">
        <v>0</v>
      </c>
      <c r="U437" s="241">
        <v>0</v>
      </c>
      <c r="V437" s="241">
        <v>0</v>
      </c>
      <c r="W437" s="241">
        <v>0</v>
      </c>
    </row>
    <row r="438" spans="2:23" x14ac:dyDescent="0.35">
      <c r="B438" s="17" t="s">
        <v>992</v>
      </c>
      <c r="C438" s="437" t="s">
        <v>2216</v>
      </c>
      <c r="D438" s="17" t="s">
        <v>1144</v>
      </c>
      <c r="E438" s="4" t="s">
        <v>1145</v>
      </c>
      <c r="F438" s="240">
        <v>18.18778</v>
      </c>
      <c r="G438" s="240">
        <v>0</v>
      </c>
      <c r="H438" s="241">
        <v>0</v>
      </c>
      <c r="I438" s="241">
        <v>0</v>
      </c>
      <c r="J438" s="241">
        <v>0</v>
      </c>
      <c r="K438" s="241">
        <v>0</v>
      </c>
      <c r="L438" s="241">
        <v>0</v>
      </c>
      <c r="M438" s="241">
        <v>0</v>
      </c>
      <c r="N438" s="241">
        <v>0</v>
      </c>
      <c r="O438" s="241">
        <v>0</v>
      </c>
      <c r="P438" s="241">
        <v>0</v>
      </c>
      <c r="Q438" s="241">
        <v>0</v>
      </c>
      <c r="R438" s="241">
        <v>0</v>
      </c>
      <c r="S438" s="241">
        <v>0</v>
      </c>
      <c r="T438" s="241">
        <v>0</v>
      </c>
      <c r="U438" s="241">
        <v>0</v>
      </c>
      <c r="V438" s="241">
        <v>0</v>
      </c>
      <c r="W438" s="241">
        <v>0</v>
      </c>
    </row>
    <row r="439" spans="2:23" x14ac:dyDescent="0.35">
      <c r="B439" s="17" t="s">
        <v>992</v>
      </c>
      <c r="C439" s="437" t="s">
        <v>2078</v>
      </c>
      <c r="D439" s="17" t="s">
        <v>1146</v>
      </c>
      <c r="E439" s="4" t="s">
        <v>1147</v>
      </c>
      <c r="F439" s="240">
        <v>-74.14439999999999</v>
      </c>
      <c r="G439" s="240">
        <v>0</v>
      </c>
      <c r="H439" s="241">
        <v>0</v>
      </c>
      <c r="I439" s="241">
        <v>0</v>
      </c>
      <c r="J439" s="241">
        <v>0</v>
      </c>
      <c r="K439" s="241">
        <v>0</v>
      </c>
      <c r="L439" s="241">
        <v>0</v>
      </c>
      <c r="M439" s="241">
        <v>0</v>
      </c>
      <c r="N439" s="241">
        <v>0</v>
      </c>
      <c r="O439" s="241">
        <v>0</v>
      </c>
      <c r="P439" s="241">
        <v>0</v>
      </c>
      <c r="Q439" s="241">
        <v>0</v>
      </c>
      <c r="R439" s="241">
        <v>0</v>
      </c>
      <c r="S439" s="241">
        <v>0</v>
      </c>
      <c r="T439" s="241">
        <v>0</v>
      </c>
      <c r="U439" s="241">
        <v>0</v>
      </c>
      <c r="V439" s="241">
        <v>0</v>
      </c>
      <c r="W439" s="241">
        <v>0</v>
      </c>
    </row>
    <row r="440" spans="2:23" x14ac:dyDescent="0.35">
      <c r="B440" s="17" t="s">
        <v>992</v>
      </c>
      <c r="C440" s="437" t="s">
        <v>2096</v>
      </c>
      <c r="D440" s="17" t="s">
        <v>1148</v>
      </c>
      <c r="E440" s="4" t="s">
        <v>1149</v>
      </c>
      <c r="F440" s="240">
        <v>390.27035999999998</v>
      </c>
      <c r="G440" s="240">
        <v>508</v>
      </c>
      <c r="H440" s="241">
        <v>0</v>
      </c>
      <c r="I440" s="241">
        <v>0</v>
      </c>
      <c r="J440" s="241">
        <v>0</v>
      </c>
      <c r="K440" s="241">
        <v>0</v>
      </c>
      <c r="L440" s="241">
        <v>0</v>
      </c>
      <c r="M440" s="241">
        <v>0</v>
      </c>
      <c r="N440" s="241">
        <v>0</v>
      </c>
      <c r="O440" s="241">
        <v>0</v>
      </c>
      <c r="P440" s="241">
        <v>0</v>
      </c>
      <c r="Q440" s="241">
        <v>0</v>
      </c>
      <c r="R440" s="241">
        <v>0</v>
      </c>
      <c r="S440" s="241">
        <v>0</v>
      </c>
      <c r="T440" s="241">
        <v>0</v>
      </c>
      <c r="U440" s="241">
        <v>0</v>
      </c>
      <c r="V440" s="241">
        <v>0</v>
      </c>
      <c r="W440" s="241">
        <v>0</v>
      </c>
    </row>
    <row r="441" spans="2:23" x14ac:dyDescent="0.35">
      <c r="B441" s="17" t="s">
        <v>992</v>
      </c>
      <c r="C441" s="437" t="s">
        <v>2078</v>
      </c>
      <c r="D441" s="17" t="s">
        <v>1150</v>
      </c>
      <c r="E441" s="4" t="s">
        <v>1151</v>
      </c>
      <c r="F441" s="240">
        <v>-174.06523999999999</v>
      </c>
      <c r="G441" s="240">
        <v>0</v>
      </c>
      <c r="H441" s="241">
        <v>0</v>
      </c>
      <c r="I441" s="241">
        <v>0</v>
      </c>
      <c r="J441" s="241">
        <v>0</v>
      </c>
      <c r="K441" s="241">
        <v>0</v>
      </c>
      <c r="L441" s="241">
        <v>0</v>
      </c>
      <c r="M441" s="241">
        <v>0</v>
      </c>
      <c r="N441" s="241">
        <v>0</v>
      </c>
      <c r="O441" s="241">
        <v>0</v>
      </c>
      <c r="P441" s="241">
        <v>0</v>
      </c>
      <c r="Q441" s="241">
        <v>0</v>
      </c>
      <c r="R441" s="241">
        <v>0</v>
      </c>
      <c r="S441" s="241">
        <v>0</v>
      </c>
      <c r="T441" s="241">
        <v>0</v>
      </c>
      <c r="U441" s="241">
        <v>0</v>
      </c>
      <c r="V441" s="241">
        <v>0</v>
      </c>
      <c r="W441" s="241">
        <v>0</v>
      </c>
    </row>
    <row r="442" spans="2:23" x14ac:dyDescent="0.35">
      <c r="B442" s="17" t="s">
        <v>992</v>
      </c>
      <c r="C442" s="437" t="s">
        <v>2078</v>
      </c>
      <c r="D442" s="17" t="s">
        <v>1152</v>
      </c>
      <c r="E442" s="4" t="s">
        <v>1153</v>
      </c>
      <c r="F442" s="240">
        <v>1.51031</v>
      </c>
      <c r="G442" s="240">
        <v>0</v>
      </c>
      <c r="H442" s="241">
        <v>0</v>
      </c>
      <c r="I442" s="241">
        <v>0</v>
      </c>
      <c r="J442" s="241">
        <v>0</v>
      </c>
      <c r="K442" s="241">
        <v>0</v>
      </c>
      <c r="L442" s="241">
        <v>0</v>
      </c>
      <c r="M442" s="241">
        <v>0</v>
      </c>
      <c r="N442" s="241">
        <v>0</v>
      </c>
      <c r="O442" s="241">
        <v>0</v>
      </c>
      <c r="P442" s="241">
        <v>0</v>
      </c>
      <c r="Q442" s="241">
        <v>0</v>
      </c>
      <c r="R442" s="241">
        <v>0</v>
      </c>
      <c r="S442" s="241">
        <v>0</v>
      </c>
      <c r="T442" s="241">
        <v>0</v>
      </c>
      <c r="U442" s="241">
        <v>0</v>
      </c>
      <c r="V442" s="241">
        <v>0</v>
      </c>
      <c r="W442" s="241">
        <v>0</v>
      </c>
    </row>
    <row r="443" spans="2:23" x14ac:dyDescent="0.35">
      <c r="B443" s="17" t="s">
        <v>992</v>
      </c>
      <c r="C443" s="437" t="s">
        <v>2078</v>
      </c>
      <c r="D443" s="17" t="s">
        <v>1154</v>
      </c>
      <c r="E443" s="4" t="s">
        <v>1155</v>
      </c>
      <c r="F443" s="240">
        <v>18.67756</v>
      </c>
      <c r="G443" s="240">
        <v>0</v>
      </c>
      <c r="H443" s="241">
        <v>0</v>
      </c>
      <c r="I443" s="241">
        <v>0</v>
      </c>
      <c r="J443" s="241">
        <v>0</v>
      </c>
      <c r="K443" s="241">
        <v>0</v>
      </c>
      <c r="L443" s="241">
        <v>0</v>
      </c>
      <c r="M443" s="241">
        <v>0</v>
      </c>
      <c r="N443" s="241">
        <v>0</v>
      </c>
      <c r="O443" s="241">
        <v>0</v>
      </c>
      <c r="P443" s="241">
        <v>0</v>
      </c>
      <c r="Q443" s="241">
        <v>0</v>
      </c>
      <c r="R443" s="241">
        <v>0</v>
      </c>
      <c r="S443" s="241">
        <v>0</v>
      </c>
      <c r="T443" s="241">
        <v>0</v>
      </c>
      <c r="U443" s="241">
        <v>0</v>
      </c>
      <c r="V443" s="241">
        <v>0</v>
      </c>
      <c r="W443" s="241">
        <v>0</v>
      </c>
    </row>
    <row r="444" spans="2:23" x14ac:dyDescent="0.35">
      <c r="B444" s="17" t="s">
        <v>992</v>
      </c>
      <c r="C444" s="437" t="s">
        <v>2086</v>
      </c>
      <c r="D444" s="17" t="s">
        <v>1156</v>
      </c>
      <c r="E444" s="4" t="s">
        <v>1157</v>
      </c>
      <c r="F444" s="240">
        <v>2.80023</v>
      </c>
      <c r="G444" s="240">
        <v>0</v>
      </c>
      <c r="H444" s="241">
        <v>0</v>
      </c>
      <c r="I444" s="241">
        <v>0</v>
      </c>
      <c r="J444" s="241">
        <v>0</v>
      </c>
      <c r="K444" s="241">
        <v>0</v>
      </c>
      <c r="L444" s="241">
        <v>0</v>
      </c>
      <c r="M444" s="241">
        <v>0</v>
      </c>
      <c r="N444" s="241">
        <v>0</v>
      </c>
      <c r="O444" s="241">
        <v>0</v>
      </c>
      <c r="P444" s="241">
        <v>0</v>
      </c>
      <c r="Q444" s="241">
        <v>0</v>
      </c>
      <c r="R444" s="241">
        <v>0</v>
      </c>
      <c r="S444" s="241">
        <v>0</v>
      </c>
      <c r="T444" s="241">
        <v>0</v>
      </c>
      <c r="U444" s="241">
        <v>0</v>
      </c>
      <c r="V444" s="241">
        <v>0</v>
      </c>
      <c r="W444" s="241">
        <v>0</v>
      </c>
    </row>
    <row r="445" spans="2:23" x14ac:dyDescent="0.35">
      <c r="B445" s="17" t="s">
        <v>992</v>
      </c>
      <c r="C445" s="437" t="s">
        <v>2078</v>
      </c>
      <c r="D445" s="17" t="s">
        <v>1158</v>
      </c>
      <c r="E445" s="4" t="s">
        <v>1159</v>
      </c>
      <c r="F445" s="240">
        <v>40.742410000000007</v>
      </c>
      <c r="G445" s="240">
        <v>41</v>
      </c>
      <c r="H445" s="241">
        <v>0</v>
      </c>
      <c r="I445" s="241">
        <v>0</v>
      </c>
      <c r="J445" s="241">
        <v>0</v>
      </c>
      <c r="K445" s="241">
        <v>0</v>
      </c>
      <c r="L445" s="241">
        <v>0</v>
      </c>
      <c r="M445" s="241">
        <v>0</v>
      </c>
      <c r="N445" s="241">
        <v>0</v>
      </c>
      <c r="O445" s="241">
        <v>0</v>
      </c>
      <c r="P445" s="241">
        <v>0</v>
      </c>
      <c r="Q445" s="241">
        <v>0</v>
      </c>
      <c r="R445" s="241">
        <v>0</v>
      </c>
      <c r="S445" s="241">
        <v>0</v>
      </c>
      <c r="T445" s="241">
        <v>0</v>
      </c>
      <c r="U445" s="241">
        <v>0</v>
      </c>
      <c r="V445" s="241">
        <v>0</v>
      </c>
      <c r="W445" s="241">
        <v>0</v>
      </c>
    </row>
    <row r="446" spans="2:23" x14ac:dyDescent="0.35">
      <c r="B446" s="17" t="s">
        <v>992</v>
      </c>
      <c r="C446" s="437" t="s">
        <v>2086</v>
      </c>
      <c r="D446" s="17" t="s">
        <v>1162</v>
      </c>
      <c r="E446" s="4" t="s">
        <v>1163</v>
      </c>
      <c r="F446" s="240">
        <v>-52.932809999999996</v>
      </c>
      <c r="G446" s="240">
        <v>0</v>
      </c>
      <c r="H446" s="241">
        <v>0</v>
      </c>
      <c r="I446" s="241">
        <v>0</v>
      </c>
      <c r="J446" s="241">
        <v>0</v>
      </c>
      <c r="K446" s="241">
        <v>0</v>
      </c>
      <c r="L446" s="241">
        <v>0</v>
      </c>
      <c r="M446" s="241">
        <v>0</v>
      </c>
      <c r="N446" s="241">
        <v>0</v>
      </c>
      <c r="O446" s="241">
        <v>0</v>
      </c>
      <c r="P446" s="241">
        <v>0</v>
      </c>
      <c r="Q446" s="241">
        <v>0</v>
      </c>
      <c r="R446" s="241">
        <v>0</v>
      </c>
      <c r="S446" s="241">
        <v>0</v>
      </c>
      <c r="T446" s="241">
        <v>0</v>
      </c>
      <c r="U446" s="241">
        <v>0</v>
      </c>
      <c r="V446" s="241">
        <v>0</v>
      </c>
      <c r="W446" s="241">
        <v>0</v>
      </c>
    </row>
    <row r="447" spans="2:23" x14ac:dyDescent="0.35">
      <c r="B447" s="17" t="s">
        <v>992</v>
      </c>
      <c r="C447" s="437" t="s">
        <v>2096</v>
      </c>
      <c r="D447" s="17" t="s">
        <v>1164</v>
      </c>
      <c r="E447" s="4" t="s">
        <v>1165</v>
      </c>
      <c r="F447" s="240">
        <v>3.2220300000000002</v>
      </c>
      <c r="G447" s="240">
        <v>0</v>
      </c>
      <c r="H447" s="241">
        <v>0</v>
      </c>
      <c r="I447" s="241">
        <v>0</v>
      </c>
      <c r="J447" s="241">
        <v>0</v>
      </c>
      <c r="K447" s="241">
        <v>0</v>
      </c>
      <c r="L447" s="241">
        <v>0</v>
      </c>
      <c r="M447" s="241">
        <v>0</v>
      </c>
      <c r="N447" s="241">
        <v>0</v>
      </c>
      <c r="O447" s="241">
        <v>0</v>
      </c>
      <c r="P447" s="241">
        <v>0</v>
      </c>
      <c r="Q447" s="241">
        <v>0</v>
      </c>
      <c r="R447" s="241">
        <v>0</v>
      </c>
      <c r="S447" s="241">
        <v>0</v>
      </c>
      <c r="T447" s="241">
        <v>0</v>
      </c>
      <c r="U447" s="241">
        <v>0</v>
      </c>
      <c r="V447" s="241">
        <v>0</v>
      </c>
      <c r="W447" s="241">
        <v>0</v>
      </c>
    </row>
    <row r="448" spans="2:23" x14ac:dyDescent="0.35">
      <c r="B448" s="17" t="s">
        <v>992</v>
      </c>
      <c r="C448" s="437" t="s">
        <v>2156</v>
      </c>
      <c r="D448" s="17" t="s">
        <v>1166</v>
      </c>
      <c r="E448" s="4" t="s">
        <v>1167</v>
      </c>
      <c r="F448" s="240">
        <v>28.04757</v>
      </c>
      <c r="G448" s="240">
        <v>0</v>
      </c>
      <c r="H448" s="241">
        <v>0</v>
      </c>
      <c r="I448" s="241">
        <v>0</v>
      </c>
      <c r="J448" s="241">
        <v>0</v>
      </c>
      <c r="K448" s="241">
        <v>0</v>
      </c>
      <c r="L448" s="241">
        <v>0</v>
      </c>
      <c r="M448" s="241">
        <v>0</v>
      </c>
      <c r="N448" s="241">
        <v>0</v>
      </c>
      <c r="O448" s="241">
        <v>0</v>
      </c>
      <c r="P448" s="241">
        <v>0</v>
      </c>
      <c r="Q448" s="241">
        <v>0</v>
      </c>
      <c r="R448" s="241">
        <v>0</v>
      </c>
      <c r="S448" s="241">
        <v>0</v>
      </c>
      <c r="T448" s="241">
        <v>0</v>
      </c>
      <c r="U448" s="241">
        <v>0</v>
      </c>
      <c r="V448" s="241">
        <v>0</v>
      </c>
      <c r="W448" s="241">
        <v>0</v>
      </c>
    </row>
    <row r="449" spans="2:23" x14ac:dyDescent="0.35">
      <c r="B449" s="17" t="s">
        <v>992</v>
      </c>
      <c r="C449" s="437" t="s">
        <v>2086</v>
      </c>
      <c r="D449" s="17" t="s">
        <v>1172</v>
      </c>
      <c r="E449" s="4" t="s">
        <v>1173</v>
      </c>
      <c r="F449" s="240">
        <v>0.79528999999999994</v>
      </c>
      <c r="G449" s="240">
        <v>0</v>
      </c>
      <c r="H449" s="241">
        <v>0</v>
      </c>
      <c r="I449" s="241">
        <v>0</v>
      </c>
      <c r="J449" s="241">
        <v>0</v>
      </c>
      <c r="K449" s="241">
        <v>0</v>
      </c>
      <c r="L449" s="241">
        <v>0</v>
      </c>
      <c r="M449" s="241">
        <v>0</v>
      </c>
      <c r="N449" s="241">
        <v>0</v>
      </c>
      <c r="O449" s="241">
        <v>0</v>
      </c>
      <c r="P449" s="241">
        <v>0</v>
      </c>
      <c r="Q449" s="241">
        <v>0</v>
      </c>
      <c r="R449" s="241">
        <v>0</v>
      </c>
      <c r="S449" s="241">
        <v>0</v>
      </c>
      <c r="T449" s="241">
        <v>0</v>
      </c>
      <c r="U449" s="241">
        <v>0</v>
      </c>
      <c r="V449" s="241">
        <v>0</v>
      </c>
      <c r="W449" s="241">
        <v>0</v>
      </c>
    </row>
    <row r="450" spans="2:23" x14ac:dyDescent="0.35">
      <c r="B450" s="17" t="s">
        <v>992</v>
      </c>
      <c r="C450" s="437" t="s">
        <v>2087</v>
      </c>
      <c r="D450" s="17" t="s">
        <v>1174</v>
      </c>
      <c r="E450" s="4" t="s">
        <v>1175</v>
      </c>
      <c r="F450" s="240">
        <v>2.9152800000000001</v>
      </c>
      <c r="G450" s="240">
        <v>0</v>
      </c>
      <c r="H450" s="241">
        <v>0</v>
      </c>
      <c r="I450" s="241">
        <v>0</v>
      </c>
      <c r="J450" s="241">
        <v>0</v>
      </c>
      <c r="K450" s="241">
        <v>0</v>
      </c>
      <c r="L450" s="241">
        <v>0</v>
      </c>
      <c r="M450" s="241">
        <v>0</v>
      </c>
      <c r="N450" s="241">
        <v>0</v>
      </c>
      <c r="O450" s="241">
        <v>0</v>
      </c>
      <c r="P450" s="241">
        <v>0</v>
      </c>
      <c r="Q450" s="241">
        <v>0</v>
      </c>
      <c r="R450" s="241">
        <v>0</v>
      </c>
      <c r="S450" s="241">
        <v>0</v>
      </c>
      <c r="T450" s="241">
        <v>0</v>
      </c>
      <c r="U450" s="241">
        <v>0</v>
      </c>
      <c r="V450" s="241">
        <v>0</v>
      </c>
      <c r="W450" s="241">
        <v>0</v>
      </c>
    </row>
    <row r="451" spans="2:23" x14ac:dyDescent="0.35">
      <c r="B451" s="17" t="s">
        <v>992</v>
      </c>
      <c r="C451" s="437" t="s">
        <v>2087</v>
      </c>
      <c r="D451" s="17" t="s">
        <v>1176</v>
      </c>
      <c r="E451" s="4" t="s">
        <v>1177</v>
      </c>
      <c r="F451" s="240">
        <v>0</v>
      </c>
      <c r="G451" s="240">
        <v>0</v>
      </c>
      <c r="H451" s="241">
        <v>0</v>
      </c>
      <c r="I451" s="241">
        <v>0</v>
      </c>
      <c r="J451" s="241">
        <v>0</v>
      </c>
      <c r="K451" s="241">
        <v>0</v>
      </c>
      <c r="L451" s="241">
        <v>0</v>
      </c>
      <c r="M451" s="241">
        <v>0</v>
      </c>
      <c r="N451" s="241">
        <v>0</v>
      </c>
      <c r="O451" s="241">
        <v>0</v>
      </c>
      <c r="P451" s="241">
        <v>0</v>
      </c>
      <c r="Q451" s="241">
        <v>0</v>
      </c>
      <c r="R451" s="241">
        <v>0</v>
      </c>
      <c r="S451" s="241">
        <v>0</v>
      </c>
      <c r="T451" s="241">
        <v>0</v>
      </c>
      <c r="U451" s="241">
        <v>0</v>
      </c>
      <c r="V451" s="241">
        <v>0</v>
      </c>
      <c r="W451" s="241">
        <v>0</v>
      </c>
    </row>
    <row r="452" spans="2:23" x14ac:dyDescent="0.35">
      <c r="B452" s="17" t="s">
        <v>992</v>
      </c>
      <c r="C452" s="437" t="s">
        <v>2086</v>
      </c>
      <c r="D452" s="17" t="s">
        <v>1178</v>
      </c>
      <c r="E452" s="4" t="s">
        <v>1179</v>
      </c>
      <c r="F452" s="240">
        <v>258.29129</v>
      </c>
      <c r="G452" s="240">
        <v>0</v>
      </c>
      <c r="H452" s="241">
        <v>0</v>
      </c>
      <c r="I452" s="241">
        <v>0</v>
      </c>
      <c r="J452" s="241">
        <v>0</v>
      </c>
      <c r="K452" s="241">
        <v>0</v>
      </c>
      <c r="L452" s="241">
        <v>0</v>
      </c>
      <c r="M452" s="241">
        <v>0</v>
      </c>
      <c r="N452" s="241">
        <v>0</v>
      </c>
      <c r="O452" s="241">
        <v>0</v>
      </c>
      <c r="P452" s="241">
        <v>0</v>
      </c>
      <c r="Q452" s="241">
        <v>0</v>
      </c>
      <c r="R452" s="241">
        <v>0</v>
      </c>
      <c r="S452" s="241">
        <v>0</v>
      </c>
      <c r="T452" s="241">
        <v>0</v>
      </c>
      <c r="U452" s="241">
        <v>0</v>
      </c>
      <c r="V452" s="241">
        <v>0</v>
      </c>
      <c r="W452" s="241">
        <v>0</v>
      </c>
    </row>
    <row r="453" spans="2:23" x14ac:dyDescent="0.35">
      <c r="B453" s="17" t="s">
        <v>992</v>
      </c>
      <c r="C453" s="437" t="s">
        <v>2086</v>
      </c>
      <c r="D453" s="17" t="s">
        <v>1180</v>
      </c>
      <c r="E453" s="4" t="s">
        <v>1181</v>
      </c>
      <c r="F453" s="240">
        <v>1631.8322800000001</v>
      </c>
      <c r="G453" s="240">
        <v>13</v>
      </c>
      <c r="H453" s="241">
        <v>0</v>
      </c>
      <c r="I453" s="241">
        <v>0</v>
      </c>
      <c r="J453" s="241">
        <v>0</v>
      </c>
      <c r="K453" s="241">
        <v>0</v>
      </c>
      <c r="L453" s="241">
        <v>0</v>
      </c>
      <c r="M453" s="241">
        <v>0</v>
      </c>
      <c r="N453" s="241">
        <v>0</v>
      </c>
      <c r="O453" s="241">
        <v>0</v>
      </c>
      <c r="P453" s="241">
        <v>0</v>
      </c>
      <c r="Q453" s="241">
        <v>0</v>
      </c>
      <c r="R453" s="241">
        <v>0</v>
      </c>
      <c r="S453" s="241">
        <v>0</v>
      </c>
      <c r="T453" s="241">
        <v>0</v>
      </c>
      <c r="U453" s="241">
        <v>0</v>
      </c>
      <c r="V453" s="241">
        <v>0</v>
      </c>
      <c r="W453" s="241">
        <v>0</v>
      </c>
    </row>
    <row r="454" spans="2:23" x14ac:dyDescent="0.35">
      <c r="B454" s="17" t="s">
        <v>992</v>
      </c>
      <c r="C454" s="437" t="s">
        <v>2086</v>
      </c>
      <c r="D454" s="17" t="s">
        <v>1182</v>
      </c>
      <c r="E454" s="4" t="s">
        <v>1183</v>
      </c>
      <c r="F454" s="240">
        <v>-31.556319999999999</v>
      </c>
      <c r="G454" s="240">
        <v>0</v>
      </c>
      <c r="H454" s="241">
        <v>0</v>
      </c>
      <c r="I454" s="241">
        <v>0</v>
      </c>
      <c r="J454" s="241">
        <v>0</v>
      </c>
      <c r="K454" s="241">
        <v>0</v>
      </c>
      <c r="L454" s="241">
        <v>0</v>
      </c>
      <c r="M454" s="241">
        <v>0</v>
      </c>
      <c r="N454" s="241">
        <v>0</v>
      </c>
      <c r="O454" s="241">
        <v>0</v>
      </c>
      <c r="P454" s="241">
        <v>0</v>
      </c>
      <c r="Q454" s="241">
        <v>0</v>
      </c>
      <c r="R454" s="241">
        <v>0</v>
      </c>
      <c r="S454" s="241">
        <v>0</v>
      </c>
      <c r="T454" s="241">
        <v>0</v>
      </c>
      <c r="U454" s="241">
        <v>0</v>
      </c>
      <c r="V454" s="241">
        <v>0</v>
      </c>
      <c r="W454" s="241">
        <v>0</v>
      </c>
    </row>
    <row r="455" spans="2:23" x14ac:dyDescent="0.35">
      <c r="B455" s="17" t="s">
        <v>992</v>
      </c>
      <c r="C455" s="437" t="s">
        <v>2083</v>
      </c>
      <c r="D455" s="17" t="s">
        <v>1184</v>
      </c>
      <c r="E455" s="4" t="s">
        <v>1185</v>
      </c>
      <c r="F455" s="240">
        <v>0</v>
      </c>
      <c r="G455" s="240">
        <v>0</v>
      </c>
      <c r="H455" s="241">
        <v>0</v>
      </c>
      <c r="I455" s="241">
        <v>0</v>
      </c>
      <c r="J455" s="241">
        <v>0</v>
      </c>
      <c r="K455" s="241">
        <v>0</v>
      </c>
      <c r="L455" s="241">
        <v>0</v>
      </c>
      <c r="M455" s="241">
        <v>0</v>
      </c>
      <c r="N455" s="241">
        <v>0</v>
      </c>
      <c r="O455" s="241">
        <v>0</v>
      </c>
      <c r="P455" s="241">
        <v>0</v>
      </c>
      <c r="Q455" s="241">
        <v>0</v>
      </c>
      <c r="R455" s="241">
        <v>0</v>
      </c>
      <c r="S455" s="241">
        <v>0</v>
      </c>
      <c r="T455" s="241">
        <v>0</v>
      </c>
      <c r="U455" s="241">
        <v>0</v>
      </c>
      <c r="V455" s="241">
        <v>0</v>
      </c>
      <c r="W455" s="241">
        <v>0</v>
      </c>
    </row>
    <row r="456" spans="2:23" x14ac:dyDescent="0.35">
      <c r="B456" s="17" t="s">
        <v>992</v>
      </c>
      <c r="C456" s="437" t="s">
        <v>2083</v>
      </c>
      <c r="D456" s="17" t="s">
        <v>1186</v>
      </c>
      <c r="E456" s="4" t="s">
        <v>1187</v>
      </c>
      <c r="F456" s="240">
        <v>0</v>
      </c>
      <c r="G456" s="240">
        <v>0</v>
      </c>
      <c r="H456" s="241">
        <v>0</v>
      </c>
      <c r="I456" s="241">
        <v>0</v>
      </c>
      <c r="J456" s="241">
        <v>0</v>
      </c>
      <c r="K456" s="241">
        <v>0</v>
      </c>
      <c r="L456" s="241">
        <v>0</v>
      </c>
      <c r="M456" s="241">
        <v>0</v>
      </c>
      <c r="N456" s="241">
        <v>0</v>
      </c>
      <c r="O456" s="241">
        <v>0</v>
      </c>
      <c r="P456" s="241">
        <v>0</v>
      </c>
      <c r="Q456" s="241">
        <v>0</v>
      </c>
      <c r="R456" s="241">
        <v>0</v>
      </c>
      <c r="S456" s="241">
        <v>0</v>
      </c>
      <c r="T456" s="241">
        <v>0</v>
      </c>
      <c r="U456" s="241">
        <v>0</v>
      </c>
      <c r="V456" s="241">
        <v>0</v>
      </c>
      <c r="W456" s="241">
        <v>0</v>
      </c>
    </row>
    <row r="457" spans="2:23" x14ac:dyDescent="0.35">
      <c r="B457" s="17" t="s">
        <v>992</v>
      </c>
      <c r="C457" s="437" t="s">
        <v>2079</v>
      </c>
      <c r="D457" s="17" t="s">
        <v>1188</v>
      </c>
      <c r="E457" s="4" t="s">
        <v>1189</v>
      </c>
      <c r="F457" s="240">
        <v>199.63018</v>
      </c>
      <c r="G457" s="240">
        <v>0</v>
      </c>
      <c r="H457" s="241">
        <v>0</v>
      </c>
      <c r="I457" s="241">
        <v>0</v>
      </c>
      <c r="J457" s="241">
        <v>0</v>
      </c>
      <c r="K457" s="241">
        <v>0</v>
      </c>
      <c r="L457" s="241">
        <v>0</v>
      </c>
      <c r="M457" s="241">
        <v>0</v>
      </c>
      <c r="N457" s="241">
        <v>0</v>
      </c>
      <c r="O457" s="241">
        <v>0</v>
      </c>
      <c r="P457" s="241">
        <v>0</v>
      </c>
      <c r="Q457" s="241">
        <v>0</v>
      </c>
      <c r="R457" s="241">
        <v>0</v>
      </c>
      <c r="S457" s="241">
        <v>0</v>
      </c>
      <c r="T457" s="241">
        <v>0</v>
      </c>
      <c r="U457" s="241">
        <v>0</v>
      </c>
      <c r="V457" s="241">
        <v>0</v>
      </c>
      <c r="W457" s="241">
        <v>0</v>
      </c>
    </row>
    <row r="458" spans="2:23" x14ac:dyDescent="0.35">
      <c r="B458" s="17" t="s">
        <v>992</v>
      </c>
      <c r="C458" s="437" t="s">
        <v>2086</v>
      </c>
      <c r="D458" s="17" t="s">
        <v>1190</v>
      </c>
      <c r="E458" s="4" t="s">
        <v>1191</v>
      </c>
      <c r="F458" s="240">
        <v>5.5195600000000002</v>
      </c>
      <c r="G458" s="240">
        <v>0</v>
      </c>
      <c r="H458" s="241">
        <v>0</v>
      </c>
      <c r="I458" s="241">
        <v>0</v>
      </c>
      <c r="J458" s="241">
        <v>0</v>
      </c>
      <c r="K458" s="241">
        <v>0</v>
      </c>
      <c r="L458" s="241">
        <v>0</v>
      </c>
      <c r="M458" s="241">
        <v>0</v>
      </c>
      <c r="N458" s="241">
        <v>0</v>
      </c>
      <c r="O458" s="241">
        <v>0</v>
      </c>
      <c r="P458" s="241">
        <v>0</v>
      </c>
      <c r="Q458" s="241">
        <v>0</v>
      </c>
      <c r="R458" s="241">
        <v>0</v>
      </c>
      <c r="S458" s="241">
        <v>0</v>
      </c>
      <c r="T458" s="241">
        <v>0</v>
      </c>
      <c r="U458" s="241">
        <v>0</v>
      </c>
      <c r="V458" s="241">
        <v>0</v>
      </c>
      <c r="W458" s="241">
        <v>0</v>
      </c>
    </row>
    <row r="459" spans="2:23" x14ac:dyDescent="0.35">
      <c r="B459" s="17" t="s">
        <v>992</v>
      </c>
      <c r="C459" s="437" t="s">
        <v>2094</v>
      </c>
      <c r="D459" s="17" t="s">
        <v>1192</v>
      </c>
      <c r="E459" s="4" t="s">
        <v>1193</v>
      </c>
      <c r="F459" s="240">
        <v>146.03620999999998</v>
      </c>
      <c r="G459" s="240">
        <v>0</v>
      </c>
      <c r="H459" s="241">
        <v>0</v>
      </c>
      <c r="I459" s="241">
        <v>0</v>
      </c>
      <c r="J459" s="241">
        <v>0</v>
      </c>
      <c r="K459" s="241">
        <v>0</v>
      </c>
      <c r="L459" s="241">
        <v>0</v>
      </c>
      <c r="M459" s="241">
        <v>0</v>
      </c>
      <c r="N459" s="241">
        <v>0</v>
      </c>
      <c r="O459" s="241">
        <v>0</v>
      </c>
      <c r="P459" s="241">
        <v>0</v>
      </c>
      <c r="Q459" s="241">
        <v>0</v>
      </c>
      <c r="R459" s="241">
        <v>0</v>
      </c>
      <c r="S459" s="241">
        <v>0</v>
      </c>
      <c r="T459" s="241">
        <v>0</v>
      </c>
      <c r="U459" s="241">
        <v>0</v>
      </c>
      <c r="V459" s="241">
        <v>0</v>
      </c>
      <c r="W459" s="241">
        <v>0</v>
      </c>
    </row>
    <row r="460" spans="2:23" x14ac:dyDescent="0.35">
      <c r="B460" s="17" t="s">
        <v>992</v>
      </c>
      <c r="C460" s="437" t="s">
        <v>2086</v>
      </c>
      <c r="D460" s="17" t="s">
        <v>1194</v>
      </c>
      <c r="E460" s="4" t="s">
        <v>1195</v>
      </c>
      <c r="F460" s="240">
        <v>7.5999600000000003</v>
      </c>
      <c r="G460" s="240">
        <v>0</v>
      </c>
      <c r="H460" s="241">
        <v>0</v>
      </c>
      <c r="I460" s="241">
        <v>0</v>
      </c>
      <c r="J460" s="241">
        <v>0</v>
      </c>
      <c r="K460" s="241">
        <v>0</v>
      </c>
      <c r="L460" s="241">
        <v>0</v>
      </c>
      <c r="M460" s="241">
        <v>0</v>
      </c>
      <c r="N460" s="241">
        <v>0</v>
      </c>
      <c r="O460" s="241">
        <v>0</v>
      </c>
      <c r="P460" s="241">
        <v>0</v>
      </c>
      <c r="Q460" s="241">
        <v>0</v>
      </c>
      <c r="R460" s="241">
        <v>0</v>
      </c>
      <c r="S460" s="241">
        <v>0</v>
      </c>
      <c r="T460" s="241">
        <v>0</v>
      </c>
      <c r="U460" s="241">
        <v>0</v>
      </c>
      <c r="V460" s="241">
        <v>0</v>
      </c>
      <c r="W460" s="241">
        <v>0</v>
      </c>
    </row>
    <row r="461" spans="2:23" x14ac:dyDescent="0.35">
      <c r="B461" s="17" t="s">
        <v>992</v>
      </c>
      <c r="C461" s="437" t="s">
        <v>2218</v>
      </c>
      <c r="D461" s="17" t="s">
        <v>1198</v>
      </c>
      <c r="E461" s="4" t="s">
        <v>1199</v>
      </c>
      <c r="F461" s="240">
        <v>11.869339999999999</v>
      </c>
      <c r="G461" s="240">
        <v>139</v>
      </c>
      <c r="H461" s="241">
        <v>0</v>
      </c>
      <c r="I461" s="241">
        <v>0</v>
      </c>
      <c r="J461" s="241">
        <v>0</v>
      </c>
      <c r="K461" s="241">
        <v>0</v>
      </c>
      <c r="L461" s="241">
        <v>0</v>
      </c>
      <c r="M461" s="241">
        <v>0</v>
      </c>
      <c r="N461" s="241">
        <v>0</v>
      </c>
      <c r="O461" s="241">
        <v>0</v>
      </c>
      <c r="P461" s="241">
        <v>0</v>
      </c>
      <c r="Q461" s="241">
        <v>0</v>
      </c>
      <c r="R461" s="241">
        <v>0</v>
      </c>
      <c r="S461" s="241">
        <v>0</v>
      </c>
      <c r="T461" s="241">
        <v>0</v>
      </c>
      <c r="U461" s="241">
        <v>0</v>
      </c>
      <c r="V461" s="241">
        <v>0</v>
      </c>
      <c r="W461" s="241">
        <v>0</v>
      </c>
    </row>
    <row r="462" spans="2:23" x14ac:dyDescent="0.35">
      <c r="B462" s="17" t="s">
        <v>992</v>
      </c>
      <c r="C462" s="437" t="s">
        <v>2220</v>
      </c>
      <c r="D462" s="17" t="s">
        <v>1202</v>
      </c>
      <c r="E462" s="4" t="s">
        <v>1201</v>
      </c>
      <c r="F462" s="240">
        <v>46.006309999999999</v>
      </c>
      <c r="G462" s="240">
        <v>0</v>
      </c>
      <c r="H462" s="241">
        <v>0</v>
      </c>
      <c r="I462" s="241">
        <v>0</v>
      </c>
      <c r="J462" s="241">
        <v>0</v>
      </c>
      <c r="K462" s="241">
        <v>0</v>
      </c>
      <c r="L462" s="241">
        <v>0</v>
      </c>
      <c r="M462" s="241">
        <v>0</v>
      </c>
      <c r="N462" s="241">
        <v>0</v>
      </c>
      <c r="O462" s="241">
        <v>0</v>
      </c>
      <c r="P462" s="241">
        <v>0</v>
      </c>
      <c r="Q462" s="241">
        <v>0</v>
      </c>
      <c r="R462" s="241">
        <v>0</v>
      </c>
      <c r="S462" s="241">
        <v>0</v>
      </c>
      <c r="T462" s="241">
        <v>0</v>
      </c>
      <c r="U462" s="241">
        <v>0</v>
      </c>
      <c r="V462" s="241">
        <v>0</v>
      </c>
      <c r="W462" s="241">
        <v>0</v>
      </c>
    </row>
    <row r="463" spans="2:23" x14ac:dyDescent="0.35">
      <c r="B463" s="17" t="s">
        <v>992</v>
      </c>
      <c r="C463" s="437" t="s">
        <v>2220</v>
      </c>
      <c r="D463" s="17" t="s">
        <v>1200</v>
      </c>
      <c r="E463" s="4" t="s">
        <v>1201</v>
      </c>
      <c r="F463" s="240">
        <v>2.0947499999999999</v>
      </c>
      <c r="G463" s="240">
        <v>0</v>
      </c>
      <c r="H463" s="241">
        <v>0</v>
      </c>
      <c r="I463" s="241">
        <v>0</v>
      </c>
      <c r="J463" s="241">
        <v>0</v>
      </c>
      <c r="K463" s="241">
        <v>0</v>
      </c>
      <c r="L463" s="241">
        <v>0</v>
      </c>
      <c r="M463" s="241">
        <v>0</v>
      </c>
      <c r="N463" s="241">
        <v>0</v>
      </c>
      <c r="O463" s="241">
        <v>0</v>
      </c>
      <c r="P463" s="241">
        <v>0</v>
      </c>
      <c r="Q463" s="241">
        <v>0</v>
      </c>
      <c r="R463" s="241">
        <v>0</v>
      </c>
      <c r="S463" s="241">
        <v>0</v>
      </c>
      <c r="T463" s="241">
        <v>0</v>
      </c>
      <c r="U463" s="241">
        <v>0</v>
      </c>
      <c r="V463" s="241">
        <v>0</v>
      </c>
      <c r="W463" s="241">
        <v>0</v>
      </c>
    </row>
    <row r="464" spans="2:23" x14ac:dyDescent="0.35">
      <c r="B464" s="17" t="s">
        <v>992</v>
      </c>
      <c r="C464" s="437" t="s">
        <v>2086</v>
      </c>
      <c r="D464" s="17" t="s">
        <v>1203</v>
      </c>
      <c r="E464" s="4" t="s">
        <v>1204</v>
      </c>
      <c r="F464" s="240">
        <v>81.915259999999989</v>
      </c>
      <c r="G464" s="240">
        <v>0</v>
      </c>
      <c r="H464" s="241">
        <v>0</v>
      </c>
      <c r="I464" s="241">
        <v>0</v>
      </c>
      <c r="J464" s="241">
        <v>0</v>
      </c>
      <c r="K464" s="241">
        <v>0</v>
      </c>
      <c r="L464" s="241">
        <v>0</v>
      </c>
      <c r="M464" s="241">
        <v>0</v>
      </c>
      <c r="N464" s="241">
        <v>0</v>
      </c>
      <c r="O464" s="241">
        <v>0</v>
      </c>
      <c r="P464" s="241">
        <v>0</v>
      </c>
      <c r="Q464" s="241">
        <v>0</v>
      </c>
      <c r="R464" s="241">
        <v>0</v>
      </c>
      <c r="S464" s="241">
        <v>0</v>
      </c>
      <c r="T464" s="241">
        <v>0</v>
      </c>
      <c r="U464" s="241">
        <v>0</v>
      </c>
      <c r="V464" s="241">
        <v>0</v>
      </c>
      <c r="W464" s="241">
        <v>0</v>
      </c>
    </row>
    <row r="465" spans="2:23" x14ac:dyDescent="0.35">
      <c r="B465" s="17" t="s">
        <v>992</v>
      </c>
      <c r="C465" s="437" t="s">
        <v>2221</v>
      </c>
      <c r="D465" s="17" t="s">
        <v>1205</v>
      </c>
      <c r="E465" s="4" t="s">
        <v>1206</v>
      </c>
      <c r="F465" s="240">
        <v>0.32023000000000001</v>
      </c>
      <c r="G465" s="240">
        <v>0</v>
      </c>
      <c r="H465" s="241">
        <v>0</v>
      </c>
      <c r="I465" s="241">
        <v>0</v>
      </c>
      <c r="J465" s="241">
        <v>0</v>
      </c>
      <c r="K465" s="241">
        <v>0</v>
      </c>
      <c r="L465" s="241">
        <v>0</v>
      </c>
      <c r="M465" s="241">
        <v>0</v>
      </c>
      <c r="N465" s="241">
        <v>0</v>
      </c>
      <c r="O465" s="241">
        <v>0</v>
      </c>
      <c r="P465" s="241">
        <v>0</v>
      </c>
      <c r="Q465" s="241">
        <v>0</v>
      </c>
      <c r="R465" s="241">
        <v>0</v>
      </c>
      <c r="S465" s="241">
        <v>0</v>
      </c>
      <c r="T465" s="241">
        <v>0</v>
      </c>
      <c r="U465" s="241">
        <v>0</v>
      </c>
      <c r="V465" s="241">
        <v>0</v>
      </c>
      <c r="W465" s="241">
        <v>0</v>
      </c>
    </row>
    <row r="466" spans="2:23" x14ac:dyDescent="0.35">
      <c r="B466" s="17" t="s">
        <v>992</v>
      </c>
      <c r="C466" s="437" t="s">
        <v>2223</v>
      </c>
      <c r="D466" s="17" t="s">
        <v>1207</v>
      </c>
      <c r="E466" s="4" t="s">
        <v>1208</v>
      </c>
      <c r="F466" s="240">
        <v>5.8533500000000007</v>
      </c>
      <c r="G466" s="240">
        <v>0</v>
      </c>
      <c r="H466" s="241">
        <v>0</v>
      </c>
      <c r="I466" s="241">
        <v>0</v>
      </c>
      <c r="J466" s="241">
        <v>0</v>
      </c>
      <c r="K466" s="241">
        <v>0</v>
      </c>
      <c r="L466" s="241">
        <v>0</v>
      </c>
      <c r="M466" s="241">
        <v>0</v>
      </c>
      <c r="N466" s="241">
        <v>0</v>
      </c>
      <c r="O466" s="241">
        <v>0</v>
      </c>
      <c r="P466" s="241">
        <v>0</v>
      </c>
      <c r="Q466" s="241">
        <v>0</v>
      </c>
      <c r="R466" s="241">
        <v>0</v>
      </c>
      <c r="S466" s="241">
        <v>0</v>
      </c>
      <c r="T466" s="241">
        <v>0</v>
      </c>
      <c r="U466" s="241">
        <v>0</v>
      </c>
      <c r="V466" s="241">
        <v>0</v>
      </c>
      <c r="W466" s="241">
        <v>0</v>
      </c>
    </row>
    <row r="467" spans="2:23" x14ac:dyDescent="0.35">
      <c r="B467" s="17" t="s">
        <v>992</v>
      </c>
      <c r="C467" s="437" t="s">
        <v>2078</v>
      </c>
      <c r="D467" s="17" t="s">
        <v>1209</v>
      </c>
      <c r="E467" s="4" t="s">
        <v>1210</v>
      </c>
      <c r="F467" s="240">
        <v>1.33829</v>
      </c>
      <c r="G467" s="240">
        <v>0</v>
      </c>
      <c r="H467" s="241">
        <v>0</v>
      </c>
      <c r="I467" s="241">
        <v>0</v>
      </c>
      <c r="J467" s="241">
        <v>0</v>
      </c>
      <c r="K467" s="241">
        <v>0</v>
      </c>
      <c r="L467" s="241">
        <v>0</v>
      </c>
      <c r="M467" s="241">
        <v>0</v>
      </c>
      <c r="N467" s="241">
        <v>0</v>
      </c>
      <c r="O467" s="241">
        <v>0</v>
      </c>
      <c r="P467" s="241">
        <v>0</v>
      </c>
      <c r="Q467" s="241">
        <v>0</v>
      </c>
      <c r="R467" s="241">
        <v>0</v>
      </c>
      <c r="S467" s="241">
        <v>0</v>
      </c>
      <c r="T467" s="241">
        <v>0</v>
      </c>
      <c r="U467" s="241">
        <v>0</v>
      </c>
      <c r="V467" s="241">
        <v>0</v>
      </c>
      <c r="W467" s="241">
        <v>0</v>
      </c>
    </row>
    <row r="468" spans="2:23" x14ac:dyDescent="0.35">
      <c r="B468" s="17" t="s">
        <v>992</v>
      </c>
      <c r="C468" s="437" t="s">
        <v>2079</v>
      </c>
      <c r="D468" s="17" t="s">
        <v>1211</v>
      </c>
      <c r="E468" s="4" t="s">
        <v>1212</v>
      </c>
      <c r="F468" s="240">
        <v>66.455950000000001</v>
      </c>
      <c r="G468" s="240">
        <v>0</v>
      </c>
      <c r="H468" s="241">
        <v>0</v>
      </c>
      <c r="I468" s="241">
        <v>0</v>
      </c>
      <c r="J468" s="241">
        <v>0</v>
      </c>
      <c r="K468" s="241">
        <v>0</v>
      </c>
      <c r="L468" s="241">
        <v>0</v>
      </c>
      <c r="M468" s="241">
        <v>0</v>
      </c>
      <c r="N468" s="241">
        <v>0</v>
      </c>
      <c r="O468" s="241">
        <v>0</v>
      </c>
      <c r="P468" s="241">
        <v>0</v>
      </c>
      <c r="Q468" s="241">
        <v>0</v>
      </c>
      <c r="R468" s="241">
        <v>0</v>
      </c>
      <c r="S468" s="241">
        <v>0</v>
      </c>
      <c r="T468" s="241">
        <v>0</v>
      </c>
      <c r="U468" s="241">
        <v>0</v>
      </c>
      <c r="V468" s="241">
        <v>0</v>
      </c>
      <c r="W468" s="241">
        <v>0</v>
      </c>
    </row>
    <row r="469" spans="2:23" x14ac:dyDescent="0.35">
      <c r="B469" s="17" t="s">
        <v>992</v>
      </c>
      <c r="C469" s="437" t="s">
        <v>2078</v>
      </c>
      <c r="D469" s="17" t="s">
        <v>1215</v>
      </c>
      <c r="E469" s="4" t="s">
        <v>1214</v>
      </c>
      <c r="F469" s="240">
        <v>0</v>
      </c>
      <c r="G469" s="240">
        <v>0</v>
      </c>
      <c r="H469" s="241">
        <v>0</v>
      </c>
      <c r="I469" s="241">
        <v>0</v>
      </c>
      <c r="J469" s="241">
        <v>0</v>
      </c>
      <c r="K469" s="241">
        <v>0</v>
      </c>
      <c r="L469" s="241">
        <v>0</v>
      </c>
      <c r="M469" s="241">
        <v>0</v>
      </c>
      <c r="N469" s="241">
        <v>0</v>
      </c>
      <c r="O469" s="241">
        <v>0</v>
      </c>
      <c r="P469" s="241">
        <v>0</v>
      </c>
      <c r="Q469" s="241">
        <v>0</v>
      </c>
      <c r="R469" s="241">
        <v>0</v>
      </c>
      <c r="S469" s="241">
        <v>0</v>
      </c>
      <c r="T469" s="241">
        <v>0</v>
      </c>
      <c r="U469" s="241">
        <v>0</v>
      </c>
      <c r="V469" s="241">
        <v>0</v>
      </c>
      <c r="W469" s="241">
        <v>0</v>
      </c>
    </row>
    <row r="470" spans="2:23" x14ac:dyDescent="0.35">
      <c r="B470" s="17" t="s">
        <v>992</v>
      </c>
      <c r="C470" s="437" t="s">
        <v>2078</v>
      </c>
      <c r="D470" s="17" t="s">
        <v>1213</v>
      </c>
      <c r="E470" s="4" t="s">
        <v>1214</v>
      </c>
      <c r="F470" s="240">
        <v>0.51640999999999992</v>
      </c>
      <c r="G470" s="240">
        <v>0</v>
      </c>
      <c r="H470" s="241">
        <v>0</v>
      </c>
      <c r="I470" s="241">
        <v>0</v>
      </c>
      <c r="J470" s="241">
        <v>0</v>
      </c>
      <c r="K470" s="241">
        <v>0</v>
      </c>
      <c r="L470" s="241">
        <v>0</v>
      </c>
      <c r="M470" s="241">
        <v>0</v>
      </c>
      <c r="N470" s="241">
        <v>0</v>
      </c>
      <c r="O470" s="241">
        <v>0</v>
      </c>
      <c r="P470" s="241">
        <v>0</v>
      </c>
      <c r="Q470" s="241">
        <v>0</v>
      </c>
      <c r="R470" s="241">
        <v>0</v>
      </c>
      <c r="S470" s="241">
        <v>0</v>
      </c>
      <c r="T470" s="241">
        <v>0</v>
      </c>
      <c r="U470" s="241">
        <v>0</v>
      </c>
      <c r="V470" s="241">
        <v>0</v>
      </c>
      <c r="W470" s="241">
        <v>0</v>
      </c>
    </row>
    <row r="471" spans="2:23" x14ac:dyDescent="0.35">
      <c r="B471" s="17" t="s">
        <v>992</v>
      </c>
      <c r="C471" s="437" t="s">
        <v>2086</v>
      </c>
      <c r="D471" s="17" t="s">
        <v>1216</v>
      </c>
      <c r="E471" s="4" t="s">
        <v>1217</v>
      </c>
      <c r="F471" s="240">
        <v>108.14660000000001</v>
      </c>
      <c r="G471" s="240">
        <v>0</v>
      </c>
      <c r="H471" s="241">
        <v>0</v>
      </c>
      <c r="I471" s="241">
        <v>0</v>
      </c>
      <c r="J471" s="241">
        <v>0</v>
      </c>
      <c r="K471" s="241">
        <v>0</v>
      </c>
      <c r="L471" s="241">
        <v>0</v>
      </c>
      <c r="M471" s="241">
        <v>0</v>
      </c>
      <c r="N471" s="241">
        <v>0</v>
      </c>
      <c r="O471" s="241">
        <v>0</v>
      </c>
      <c r="P471" s="241">
        <v>0</v>
      </c>
      <c r="Q471" s="241">
        <v>0</v>
      </c>
      <c r="R471" s="241">
        <v>0</v>
      </c>
      <c r="S471" s="241">
        <v>0</v>
      </c>
      <c r="T471" s="241">
        <v>0</v>
      </c>
      <c r="U471" s="241">
        <v>0</v>
      </c>
      <c r="V471" s="241">
        <v>0</v>
      </c>
      <c r="W471" s="241">
        <v>0</v>
      </c>
    </row>
    <row r="472" spans="2:23" x14ac:dyDescent="0.35">
      <c r="B472" s="17" t="s">
        <v>992</v>
      </c>
      <c r="C472" s="437" t="s">
        <v>2224</v>
      </c>
      <c r="D472" s="17" t="s">
        <v>1218</v>
      </c>
      <c r="E472" s="4" t="s">
        <v>1219</v>
      </c>
      <c r="F472" s="240">
        <v>2.5559000000000003</v>
      </c>
      <c r="G472" s="240">
        <v>0</v>
      </c>
      <c r="H472" s="241">
        <v>0</v>
      </c>
      <c r="I472" s="241">
        <v>0</v>
      </c>
      <c r="J472" s="241">
        <v>0</v>
      </c>
      <c r="K472" s="241">
        <v>0</v>
      </c>
      <c r="L472" s="241">
        <v>0</v>
      </c>
      <c r="M472" s="241">
        <v>0</v>
      </c>
      <c r="N472" s="241">
        <v>0</v>
      </c>
      <c r="O472" s="241">
        <v>0</v>
      </c>
      <c r="P472" s="241">
        <v>0</v>
      </c>
      <c r="Q472" s="241">
        <v>0</v>
      </c>
      <c r="R472" s="241">
        <v>0</v>
      </c>
      <c r="S472" s="241">
        <v>0</v>
      </c>
      <c r="T472" s="241">
        <v>0</v>
      </c>
      <c r="U472" s="241">
        <v>0</v>
      </c>
      <c r="V472" s="241">
        <v>0</v>
      </c>
      <c r="W472" s="241">
        <v>0</v>
      </c>
    </row>
    <row r="473" spans="2:23" x14ac:dyDescent="0.35">
      <c r="B473" s="17" t="s">
        <v>992</v>
      </c>
      <c r="C473" s="437" t="s">
        <v>2225</v>
      </c>
      <c r="D473" s="17" t="s">
        <v>1220</v>
      </c>
      <c r="E473" s="4" t="s">
        <v>1221</v>
      </c>
      <c r="F473" s="240">
        <v>399.8494</v>
      </c>
      <c r="G473" s="240">
        <v>0</v>
      </c>
      <c r="H473" s="241">
        <v>0</v>
      </c>
      <c r="I473" s="241">
        <v>0</v>
      </c>
      <c r="J473" s="241">
        <v>0</v>
      </c>
      <c r="K473" s="241">
        <v>0</v>
      </c>
      <c r="L473" s="241">
        <v>0</v>
      </c>
      <c r="M473" s="241">
        <v>0</v>
      </c>
      <c r="N473" s="241">
        <v>0</v>
      </c>
      <c r="O473" s="241">
        <v>0</v>
      </c>
      <c r="P473" s="241">
        <v>0</v>
      </c>
      <c r="Q473" s="241">
        <v>0</v>
      </c>
      <c r="R473" s="241">
        <v>0</v>
      </c>
      <c r="S473" s="241">
        <v>0</v>
      </c>
      <c r="T473" s="241">
        <v>0</v>
      </c>
      <c r="U473" s="241">
        <v>0</v>
      </c>
      <c r="V473" s="241">
        <v>0</v>
      </c>
      <c r="W473" s="241">
        <v>0</v>
      </c>
    </row>
    <row r="474" spans="2:23" x14ac:dyDescent="0.35">
      <c r="B474" s="17" t="s">
        <v>992</v>
      </c>
      <c r="C474" s="437" t="s">
        <v>2086</v>
      </c>
      <c r="D474" s="17" t="s">
        <v>1222</v>
      </c>
      <c r="E474" s="4" t="s">
        <v>1223</v>
      </c>
      <c r="F474" s="240">
        <v>-2.7E-2</v>
      </c>
      <c r="G474" s="240">
        <v>0</v>
      </c>
      <c r="H474" s="241">
        <v>0</v>
      </c>
      <c r="I474" s="241">
        <v>0</v>
      </c>
      <c r="J474" s="241">
        <v>0</v>
      </c>
      <c r="K474" s="241">
        <v>0</v>
      </c>
      <c r="L474" s="241">
        <v>0</v>
      </c>
      <c r="M474" s="241">
        <v>0</v>
      </c>
      <c r="N474" s="241">
        <v>0</v>
      </c>
      <c r="O474" s="241">
        <v>0</v>
      </c>
      <c r="P474" s="241">
        <v>0</v>
      </c>
      <c r="Q474" s="241">
        <v>0</v>
      </c>
      <c r="R474" s="241">
        <v>0</v>
      </c>
      <c r="S474" s="241">
        <v>0</v>
      </c>
      <c r="T474" s="241">
        <v>0</v>
      </c>
      <c r="U474" s="241">
        <v>0</v>
      </c>
      <c r="V474" s="241">
        <v>0</v>
      </c>
      <c r="W474" s="241">
        <v>0</v>
      </c>
    </row>
    <row r="475" spans="2:23" x14ac:dyDescent="0.35">
      <c r="B475" s="17" t="s">
        <v>992</v>
      </c>
      <c r="C475" s="437" t="s">
        <v>2094</v>
      </c>
      <c r="D475" s="17" t="s">
        <v>1224</v>
      </c>
      <c r="E475" s="4" t="s">
        <v>1225</v>
      </c>
      <c r="F475" s="240">
        <v>23.568849999999998</v>
      </c>
      <c r="G475" s="240">
        <v>0</v>
      </c>
      <c r="H475" s="241">
        <v>0</v>
      </c>
      <c r="I475" s="241">
        <v>0</v>
      </c>
      <c r="J475" s="241">
        <v>0</v>
      </c>
      <c r="K475" s="241">
        <v>0</v>
      </c>
      <c r="L475" s="241">
        <v>0</v>
      </c>
      <c r="M475" s="241">
        <v>0</v>
      </c>
      <c r="N475" s="241">
        <v>0</v>
      </c>
      <c r="O475" s="241">
        <v>0</v>
      </c>
      <c r="P475" s="241">
        <v>0</v>
      </c>
      <c r="Q475" s="241">
        <v>0</v>
      </c>
      <c r="R475" s="241">
        <v>0</v>
      </c>
      <c r="S475" s="241">
        <v>0</v>
      </c>
      <c r="T475" s="241">
        <v>0</v>
      </c>
      <c r="U475" s="241">
        <v>0</v>
      </c>
      <c r="V475" s="241">
        <v>0</v>
      </c>
      <c r="W475" s="241">
        <v>0</v>
      </c>
    </row>
    <row r="476" spans="2:23" x14ac:dyDescent="0.35">
      <c r="B476" s="17" t="s">
        <v>992</v>
      </c>
      <c r="C476" s="437" t="s">
        <v>2227</v>
      </c>
      <c r="D476" s="17" t="s">
        <v>1226</v>
      </c>
      <c r="E476" s="4" t="s">
        <v>1227</v>
      </c>
      <c r="F476" s="240">
        <v>-0.91300000000000003</v>
      </c>
      <c r="G476" s="240">
        <v>0</v>
      </c>
      <c r="H476" s="241">
        <v>0</v>
      </c>
      <c r="I476" s="241">
        <v>0</v>
      </c>
      <c r="J476" s="241">
        <v>0</v>
      </c>
      <c r="K476" s="241">
        <v>0</v>
      </c>
      <c r="L476" s="241">
        <v>0</v>
      </c>
      <c r="M476" s="241">
        <v>0</v>
      </c>
      <c r="N476" s="241">
        <v>0</v>
      </c>
      <c r="O476" s="241">
        <v>0</v>
      </c>
      <c r="P476" s="241">
        <v>0</v>
      </c>
      <c r="Q476" s="241">
        <v>0</v>
      </c>
      <c r="R476" s="241">
        <v>0</v>
      </c>
      <c r="S476" s="241">
        <v>0</v>
      </c>
      <c r="T476" s="241">
        <v>0</v>
      </c>
      <c r="U476" s="241">
        <v>0</v>
      </c>
      <c r="V476" s="241">
        <v>0</v>
      </c>
      <c r="W476" s="241">
        <v>0</v>
      </c>
    </row>
    <row r="477" spans="2:23" x14ac:dyDescent="0.35">
      <c r="B477" s="17" t="s">
        <v>992</v>
      </c>
      <c r="C477" s="437" t="s">
        <v>2093</v>
      </c>
      <c r="D477" s="17" t="s">
        <v>1228</v>
      </c>
      <c r="E477" s="4" t="s">
        <v>1229</v>
      </c>
      <c r="F477" s="240">
        <v>70.824210000000008</v>
      </c>
      <c r="G477" s="240">
        <v>88</v>
      </c>
      <c r="H477" s="241">
        <v>0</v>
      </c>
      <c r="I477" s="241">
        <v>0</v>
      </c>
      <c r="J477" s="241">
        <v>0</v>
      </c>
      <c r="K477" s="241">
        <v>0</v>
      </c>
      <c r="L477" s="241">
        <v>0</v>
      </c>
      <c r="M477" s="241">
        <v>0</v>
      </c>
      <c r="N477" s="241">
        <v>0</v>
      </c>
      <c r="O477" s="241">
        <v>0</v>
      </c>
      <c r="P477" s="241">
        <v>0</v>
      </c>
      <c r="Q477" s="241">
        <v>0</v>
      </c>
      <c r="R477" s="241">
        <v>0</v>
      </c>
      <c r="S477" s="241">
        <v>0</v>
      </c>
      <c r="T477" s="241">
        <v>0</v>
      </c>
      <c r="U477" s="241">
        <v>0</v>
      </c>
      <c r="V477" s="241">
        <v>0</v>
      </c>
      <c r="W477" s="241">
        <v>0</v>
      </c>
    </row>
    <row r="478" spans="2:23" x14ac:dyDescent="0.35">
      <c r="B478" s="17" t="s">
        <v>992</v>
      </c>
      <c r="C478" s="437" t="s">
        <v>2228</v>
      </c>
      <c r="D478" s="17" t="s">
        <v>1230</v>
      </c>
      <c r="E478" s="4" t="s">
        <v>1231</v>
      </c>
      <c r="F478" s="240">
        <v>25.171529999999997</v>
      </c>
      <c r="G478" s="240">
        <v>0</v>
      </c>
      <c r="H478" s="241">
        <v>0</v>
      </c>
      <c r="I478" s="241">
        <v>0</v>
      </c>
      <c r="J478" s="241">
        <v>0</v>
      </c>
      <c r="K478" s="241">
        <v>0</v>
      </c>
      <c r="L478" s="241">
        <v>0</v>
      </c>
      <c r="M478" s="241">
        <v>0</v>
      </c>
      <c r="N478" s="241">
        <v>0</v>
      </c>
      <c r="O478" s="241">
        <v>0</v>
      </c>
      <c r="P478" s="241">
        <v>0</v>
      </c>
      <c r="Q478" s="241">
        <v>0</v>
      </c>
      <c r="R478" s="241">
        <v>0</v>
      </c>
      <c r="S478" s="241">
        <v>0</v>
      </c>
      <c r="T478" s="241">
        <v>0</v>
      </c>
      <c r="U478" s="241">
        <v>0</v>
      </c>
      <c r="V478" s="241">
        <v>0</v>
      </c>
      <c r="W478" s="241">
        <v>0</v>
      </c>
    </row>
    <row r="479" spans="2:23" x14ac:dyDescent="0.35">
      <c r="B479" s="17" t="s">
        <v>992</v>
      </c>
      <c r="C479" s="437" t="s">
        <v>2101</v>
      </c>
      <c r="D479" s="17" t="s">
        <v>1232</v>
      </c>
      <c r="E479" s="4" t="s">
        <v>1233</v>
      </c>
      <c r="F479" s="240">
        <v>-73.114570000000001</v>
      </c>
      <c r="G479" s="240">
        <v>556</v>
      </c>
      <c r="H479" s="241">
        <v>0</v>
      </c>
      <c r="I479" s="241">
        <v>0</v>
      </c>
      <c r="J479" s="241">
        <v>0</v>
      </c>
      <c r="K479" s="241">
        <v>0</v>
      </c>
      <c r="L479" s="241">
        <v>0</v>
      </c>
      <c r="M479" s="241">
        <v>0</v>
      </c>
      <c r="N479" s="241">
        <v>0</v>
      </c>
      <c r="O479" s="241">
        <v>0</v>
      </c>
      <c r="P479" s="241">
        <v>0</v>
      </c>
      <c r="Q479" s="241">
        <v>0</v>
      </c>
      <c r="R479" s="241">
        <v>0</v>
      </c>
      <c r="S479" s="241">
        <v>0</v>
      </c>
      <c r="T479" s="241">
        <v>0</v>
      </c>
      <c r="U479" s="241">
        <v>0</v>
      </c>
      <c r="V479" s="241">
        <v>0</v>
      </c>
      <c r="W479" s="241">
        <v>0</v>
      </c>
    </row>
    <row r="480" spans="2:23" x14ac:dyDescent="0.35">
      <c r="B480" s="17" t="s">
        <v>992</v>
      </c>
      <c r="C480" s="437" t="s">
        <v>2156</v>
      </c>
      <c r="D480" s="17" t="s">
        <v>1234</v>
      </c>
      <c r="E480" s="4" t="s">
        <v>1235</v>
      </c>
      <c r="F480" s="240">
        <v>1.18391</v>
      </c>
      <c r="G480" s="240">
        <v>0</v>
      </c>
      <c r="H480" s="241">
        <v>0</v>
      </c>
      <c r="I480" s="241">
        <v>0</v>
      </c>
      <c r="J480" s="241">
        <v>0</v>
      </c>
      <c r="K480" s="241">
        <v>0</v>
      </c>
      <c r="L480" s="241">
        <v>0</v>
      </c>
      <c r="M480" s="241">
        <v>0</v>
      </c>
      <c r="N480" s="241">
        <v>0</v>
      </c>
      <c r="O480" s="241">
        <v>0</v>
      </c>
      <c r="P480" s="241">
        <v>0</v>
      </c>
      <c r="Q480" s="241">
        <v>0</v>
      </c>
      <c r="R480" s="241">
        <v>0</v>
      </c>
      <c r="S480" s="241">
        <v>0</v>
      </c>
      <c r="T480" s="241">
        <v>0</v>
      </c>
      <c r="U480" s="241">
        <v>0</v>
      </c>
      <c r="V480" s="241">
        <v>0</v>
      </c>
      <c r="W480" s="241">
        <v>0</v>
      </c>
    </row>
    <row r="481" spans="2:23" x14ac:dyDescent="0.35">
      <c r="B481" s="17" t="s">
        <v>992</v>
      </c>
      <c r="C481" s="437" t="s">
        <v>2086</v>
      </c>
      <c r="D481" s="17" t="s">
        <v>1236</v>
      </c>
      <c r="E481" s="4" t="s">
        <v>1237</v>
      </c>
      <c r="F481" s="240">
        <v>33.640309999999999</v>
      </c>
      <c r="G481" s="240">
        <v>0</v>
      </c>
      <c r="H481" s="241">
        <v>0</v>
      </c>
      <c r="I481" s="241">
        <v>0</v>
      </c>
      <c r="J481" s="241">
        <v>0</v>
      </c>
      <c r="K481" s="241">
        <v>0</v>
      </c>
      <c r="L481" s="241">
        <v>0</v>
      </c>
      <c r="M481" s="241">
        <v>0</v>
      </c>
      <c r="N481" s="241">
        <v>0</v>
      </c>
      <c r="O481" s="241">
        <v>0</v>
      </c>
      <c r="P481" s="241">
        <v>0</v>
      </c>
      <c r="Q481" s="241">
        <v>0</v>
      </c>
      <c r="R481" s="241">
        <v>0</v>
      </c>
      <c r="S481" s="241">
        <v>0</v>
      </c>
      <c r="T481" s="241">
        <v>0</v>
      </c>
      <c r="U481" s="241">
        <v>0</v>
      </c>
      <c r="V481" s="241">
        <v>0</v>
      </c>
      <c r="W481" s="241">
        <v>0</v>
      </c>
    </row>
    <row r="482" spans="2:23" x14ac:dyDescent="0.35">
      <c r="B482" s="17" t="s">
        <v>992</v>
      </c>
      <c r="C482" s="437" t="s">
        <v>2094</v>
      </c>
      <c r="D482" s="17" t="s">
        <v>1238</v>
      </c>
      <c r="E482" s="4" t="s">
        <v>1239</v>
      </c>
      <c r="F482" s="240">
        <v>22.500229999999998</v>
      </c>
      <c r="G482" s="240">
        <v>0</v>
      </c>
      <c r="H482" s="241">
        <v>0</v>
      </c>
      <c r="I482" s="241">
        <v>0</v>
      </c>
      <c r="J482" s="241">
        <v>0</v>
      </c>
      <c r="K482" s="241">
        <v>0</v>
      </c>
      <c r="L482" s="241">
        <v>0</v>
      </c>
      <c r="M482" s="241">
        <v>0</v>
      </c>
      <c r="N482" s="241">
        <v>0</v>
      </c>
      <c r="O482" s="241">
        <v>0</v>
      </c>
      <c r="P482" s="241">
        <v>0</v>
      </c>
      <c r="Q482" s="241">
        <v>0</v>
      </c>
      <c r="R482" s="241">
        <v>0</v>
      </c>
      <c r="S482" s="241">
        <v>0</v>
      </c>
      <c r="T482" s="241">
        <v>0</v>
      </c>
      <c r="U482" s="241">
        <v>0</v>
      </c>
      <c r="V482" s="241">
        <v>0</v>
      </c>
      <c r="W482" s="241">
        <v>0</v>
      </c>
    </row>
    <row r="483" spans="2:23" x14ac:dyDescent="0.35">
      <c r="B483" s="17" t="s">
        <v>992</v>
      </c>
      <c r="C483" s="437" t="s">
        <v>2094</v>
      </c>
      <c r="D483" s="17" t="s">
        <v>1240</v>
      </c>
      <c r="E483" s="4" t="s">
        <v>1241</v>
      </c>
      <c r="F483" s="240">
        <v>5.0885299999999996</v>
      </c>
      <c r="G483" s="240">
        <v>0</v>
      </c>
      <c r="H483" s="241">
        <v>0</v>
      </c>
      <c r="I483" s="241">
        <v>0</v>
      </c>
      <c r="J483" s="241">
        <v>0</v>
      </c>
      <c r="K483" s="241">
        <v>0</v>
      </c>
      <c r="L483" s="241">
        <v>0</v>
      </c>
      <c r="M483" s="241">
        <v>0</v>
      </c>
      <c r="N483" s="241">
        <v>0</v>
      </c>
      <c r="O483" s="241">
        <v>0</v>
      </c>
      <c r="P483" s="241">
        <v>0</v>
      </c>
      <c r="Q483" s="241">
        <v>0</v>
      </c>
      <c r="R483" s="241">
        <v>0</v>
      </c>
      <c r="S483" s="241">
        <v>0</v>
      </c>
      <c r="T483" s="241">
        <v>0</v>
      </c>
      <c r="U483" s="241">
        <v>0</v>
      </c>
      <c r="V483" s="241">
        <v>0</v>
      </c>
      <c r="W483" s="241">
        <v>0</v>
      </c>
    </row>
    <row r="484" spans="2:23" x14ac:dyDescent="0.35">
      <c r="B484" s="17" t="s">
        <v>992</v>
      </c>
      <c r="C484" s="437" t="s">
        <v>2107</v>
      </c>
      <c r="D484" s="17" t="s">
        <v>1242</v>
      </c>
      <c r="E484" s="4" t="s">
        <v>1243</v>
      </c>
      <c r="F484" s="240">
        <v>0</v>
      </c>
      <c r="G484" s="240">
        <v>756</v>
      </c>
      <c r="H484" s="241">
        <v>0</v>
      </c>
      <c r="I484" s="241">
        <v>0</v>
      </c>
      <c r="J484" s="241">
        <v>0</v>
      </c>
      <c r="K484" s="241">
        <v>0</v>
      </c>
      <c r="L484" s="241">
        <v>0</v>
      </c>
      <c r="M484" s="241">
        <v>0</v>
      </c>
      <c r="N484" s="241">
        <v>0</v>
      </c>
      <c r="O484" s="241">
        <v>0</v>
      </c>
      <c r="P484" s="241">
        <v>0</v>
      </c>
      <c r="Q484" s="241">
        <v>0</v>
      </c>
      <c r="R484" s="241">
        <v>0</v>
      </c>
      <c r="S484" s="241">
        <v>0</v>
      </c>
      <c r="T484" s="241">
        <v>0</v>
      </c>
      <c r="U484" s="241">
        <v>0</v>
      </c>
      <c r="V484" s="241">
        <v>0</v>
      </c>
      <c r="W484" s="241">
        <v>0</v>
      </c>
    </row>
    <row r="485" spans="2:23" x14ac:dyDescent="0.35">
      <c r="B485" s="17" t="s">
        <v>992</v>
      </c>
      <c r="C485" s="437" t="s">
        <v>2083</v>
      </c>
      <c r="D485" s="17" t="s">
        <v>993</v>
      </c>
      <c r="E485" s="4" t="s">
        <v>994</v>
      </c>
      <c r="F485" s="240">
        <v>994.79295999999999</v>
      </c>
      <c r="G485" s="240">
        <v>0</v>
      </c>
      <c r="H485" s="241">
        <v>0</v>
      </c>
      <c r="I485" s="241">
        <v>0</v>
      </c>
      <c r="J485" s="241">
        <v>0</v>
      </c>
      <c r="K485" s="241">
        <v>0</v>
      </c>
      <c r="L485" s="241">
        <v>0</v>
      </c>
      <c r="M485" s="241">
        <v>0</v>
      </c>
      <c r="N485" s="241">
        <v>0</v>
      </c>
      <c r="O485" s="241">
        <v>0</v>
      </c>
      <c r="P485" s="241">
        <v>0</v>
      </c>
      <c r="Q485" s="241">
        <v>0</v>
      </c>
      <c r="R485" s="241">
        <v>0</v>
      </c>
      <c r="S485" s="241">
        <v>0</v>
      </c>
      <c r="T485" s="241">
        <v>0</v>
      </c>
      <c r="U485" s="241">
        <v>0</v>
      </c>
      <c r="V485" s="241">
        <v>0</v>
      </c>
      <c r="W485" s="241">
        <v>0</v>
      </c>
    </row>
    <row r="486" spans="2:23" x14ac:dyDescent="0.35">
      <c r="B486" s="17" t="s">
        <v>992</v>
      </c>
      <c r="C486" s="437" t="s">
        <v>2086</v>
      </c>
      <c r="D486" s="17" t="s">
        <v>1000</v>
      </c>
      <c r="E486" s="4" t="s">
        <v>1001</v>
      </c>
      <c r="F486" s="240">
        <v>51.982050000000001</v>
      </c>
      <c r="G486" s="240">
        <v>206</v>
      </c>
      <c r="H486" s="241">
        <v>0</v>
      </c>
      <c r="I486" s="241">
        <v>0</v>
      </c>
      <c r="J486" s="241">
        <v>0</v>
      </c>
      <c r="K486" s="241">
        <v>0</v>
      </c>
      <c r="L486" s="241">
        <v>0</v>
      </c>
      <c r="M486" s="241">
        <v>0</v>
      </c>
      <c r="N486" s="241">
        <v>0</v>
      </c>
      <c r="O486" s="241">
        <v>0</v>
      </c>
      <c r="P486" s="241">
        <v>0</v>
      </c>
      <c r="Q486" s="241">
        <v>0</v>
      </c>
      <c r="R486" s="241">
        <v>0</v>
      </c>
      <c r="S486" s="241">
        <v>0</v>
      </c>
      <c r="T486" s="241">
        <v>0</v>
      </c>
      <c r="U486" s="241">
        <v>0</v>
      </c>
      <c r="V486" s="241">
        <v>0</v>
      </c>
      <c r="W486" s="241">
        <v>0</v>
      </c>
    </row>
    <row r="487" spans="2:23" x14ac:dyDescent="0.35">
      <c r="B487" s="17" t="s">
        <v>992</v>
      </c>
      <c r="C487" s="437" t="s">
        <v>2194</v>
      </c>
      <c r="D487" s="17" t="s">
        <v>1004</v>
      </c>
      <c r="E487" s="4" t="s">
        <v>1005</v>
      </c>
      <c r="F487" s="240">
        <v>0.98250000000000004</v>
      </c>
      <c r="G487" s="240">
        <v>0</v>
      </c>
      <c r="H487" s="241">
        <v>0</v>
      </c>
      <c r="I487" s="241">
        <v>0</v>
      </c>
      <c r="J487" s="241">
        <v>0</v>
      </c>
      <c r="K487" s="241">
        <v>0</v>
      </c>
      <c r="L487" s="241">
        <v>0</v>
      </c>
      <c r="M487" s="241">
        <v>0</v>
      </c>
      <c r="N487" s="241">
        <v>0</v>
      </c>
      <c r="O487" s="241">
        <v>0</v>
      </c>
      <c r="P487" s="241">
        <v>0</v>
      </c>
      <c r="Q487" s="241">
        <v>0</v>
      </c>
      <c r="R487" s="241">
        <v>0</v>
      </c>
      <c r="S487" s="241">
        <v>0</v>
      </c>
      <c r="T487" s="241">
        <v>0</v>
      </c>
      <c r="U487" s="241">
        <v>0</v>
      </c>
      <c r="V487" s="241">
        <v>0</v>
      </c>
      <c r="W487" s="241">
        <v>0</v>
      </c>
    </row>
    <row r="488" spans="2:23" x14ac:dyDescent="0.35">
      <c r="B488" s="17" t="s">
        <v>992</v>
      </c>
      <c r="C488" s="437" t="s">
        <v>2195</v>
      </c>
      <c r="D488" s="17" t="s">
        <v>1006</v>
      </c>
      <c r="E488" s="4" t="s">
        <v>1007</v>
      </c>
      <c r="F488" s="240">
        <v>626.79813999999999</v>
      </c>
      <c r="G488" s="240">
        <v>1083</v>
      </c>
      <c r="H488" s="241">
        <v>0</v>
      </c>
      <c r="I488" s="241">
        <v>0</v>
      </c>
      <c r="J488" s="241">
        <v>0</v>
      </c>
      <c r="K488" s="241">
        <v>0</v>
      </c>
      <c r="L488" s="241">
        <v>0</v>
      </c>
      <c r="M488" s="241">
        <v>0</v>
      </c>
      <c r="N488" s="241">
        <v>0</v>
      </c>
      <c r="O488" s="241">
        <v>0</v>
      </c>
      <c r="P488" s="241">
        <v>0</v>
      </c>
      <c r="Q488" s="241">
        <v>0</v>
      </c>
      <c r="R488" s="241">
        <v>0</v>
      </c>
      <c r="S488" s="241">
        <v>0</v>
      </c>
      <c r="T488" s="241">
        <v>0</v>
      </c>
      <c r="U488" s="241">
        <v>0</v>
      </c>
      <c r="V488" s="241">
        <v>0</v>
      </c>
      <c r="W488" s="241">
        <v>0</v>
      </c>
    </row>
    <row r="489" spans="2:23" x14ac:dyDescent="0.35">
      <c r="B489" s="17" t="s">
        <v>992</v>
      </c>
      <c r="C489" s="437" t="s">
        <v>2096</v>
      </c>
      <c r="D489" s="17" t="s">
        <v>1008</v>
      </c>
      <c r="E489" s="4" t="s">
        <v>1009</v>
      </c>
      <c r="F489" s="240">
        <v>160.39860000000002</v>
      </c>
      <c r="G489" s="240">
        <v>0</v>
      </c>
      <c r="H489" s="241">
        <v>0</v>
      </c>
      <c r="I489" s="241">
        <v>0</v>
      </c>
      <c r="J489" s="241">
        <v>0</v>
      </c>
      <c r="K489" s="241">
        <v>0</v>
      </c>
      <c r="L489" s="241">
        <v>0</v>
      </c>
      <c r="M489" s="241">
        <v>0</v>
      </c>
      <c r="N489" s="241">
        <v>0</v>
      </c>
      <c r="O489" s="241">
        <v>0</v>
      </c>
      <c r="P489" s="241">
        <v>0</v>
      </c>
      <c r="Q489" s="241">
        <v>0</v>
      </c>
      <c r="R489" s="241">
        <v>0</v>
      </c>
      <c r="S489" s="241">
        <v>0</v>
      </c>
      <c r="T489" s="241">
        <v>0</v>
      </c>
      <c r="U489" s="241">
        <v>0</v>
      </c>
      <c r="V489" s="241">
        <v>0</v>
      </c>
      <c r="W489" s="241">
        <v>0</v>
      </c>
    </row>
    <row r="490" spans="2:23" x14ac:dyDescent="0.35">
      <c r="B490" s="17" t="s">
        <v>992</v>
      </c>
      <c r="C490" s="437" t="s">
        <v>2087</v>
      </c>
      <c r="D490" s="17" t="s">
        <v>1010</v>
      </c>
      <c r="E490" s="4" t="s">
        <v>1011</v>
      </c>
      <c r="F490" s="240">
        <v>1.8364800000000001</v>
      </c>
      <c r="G490" s="240">
        <v>0</v>
      </c>
      <c r="H490" s="241">
        <v>0</v>
      </c>
      <c r="I490" s="241">
        <v>0</v>
      </c>
      <c r="J490" s="241">
        <v>0</v>
      </c>
      <c r="K490" s="241">
        <v>0</v>
      </c>
      <c r="L490" s="241">
        <v>0</v>
      </c>
      <c r="M490" s="241">
        <v>0</v>
      </c>
      <c r="N490" s="241">
        <v>0</v>
      </c>
      <c r="O490" s="241">
        <v>0</v>
      </c>
      <c r="P490" s="241">
        <v>0</v>
      </c>
      <c r="Q490" s="241">
        <v>0</v>
      </c>
      <c r="R490" s="241">
        <v>0</v>
      </c>
      <c r="S490" s="241">
        <v>0</v>
      </c>
      <c r="T490" s="241">
        <v>0</v>
      </c>
      <c r="U490" s="241">
        <v>0</v>
      </c>
      <c r="V490" s="241">
        <v>0</v>
      </c>
      <c r="W490" s="241">
        <v>0</v>
      </c>
    </row>
    <row r="491" spans="2:23" x14ac:dyDescent="0.35">
      <c r="B491" s="17" t="s">
        <v>992</v>
      </c>
      <c r="C491" s="437" t="s">
        <v>2087</v>
      </c>
      <c r="D491" s="17" t="s">
        <v>1012</v>
      </c>
      <c r="E491" s="4" t="s">
        <v>1013</v>
      </c>
      <c r="F491" s="240">
        <v>0.34416000000000002</v>
      </c>
      <c r="G491" s="240">
        <v>0</v>
      </c>
      <c r="H491" s="241">
        <v>0</v>
      </c>
      <c r="I491" s="241">
        <v>0</v>
      </c>
      <c r="J491" s="241">
        <v>0</v>
      </c>
      <c r="K491" s="241">
        <v>0</v>
      </c>
      <c r="L491" s="241">
        <v>0</v>
      </c>
      <c r="M491" s="241">
        <v>0</v>
      </c>
      <c r="N491" s="241">
        <v>0</v>
      </c>
      <c r="O491" s="241">
        <v>0</v>
      </c>
      <c r="P491" s="241">
        <v>0</v>
      </c>
      <c r="Q491" s="241">
        <v>0</v>
      </c>
      <c r="R491" s="241">
        <v>0</v>
      </c>
      <c r="S491" s="241">
        <v>0</v>
      </c>
      <c r="T491" s="241">
        <v>0</v>
      </c>
      <c r="U491" s="241">
        <v>0</v>
      </c>
      <c r="V491" s="241">
        <v>0</v>
      </c>
      <c r="W491" s="241">
        <v>0</v>
      </c>
    </row>
    <row r="492" spans="2:23" x14ac:dyDescent="0.35">
      <c r="B492" s="17" t="s">
        <v>992</v>
      </c>
      <c r="C492" s="437" t="s">
        <v>2086</v>
      </c>
      <c r="D492" s="17" t="s">
        <v>1016</v>
      </c>
      <c r="E492" s="4" t="s">
        <v>1017</v>
      </c>
      <c r="F492" s="240">
        <v>0.41393000000000002</v>
      </c>
      <c r="G492" s="240">
        <v>0</v>
      </c>
      <c r="H492" s="241">
        <v>0</v>
      </c>
      <c r="I492" s="241">
        <v>0</v>
      </c>
      <c r="J492" s="241">
        <v>0</v>
      </c>
      <c r="K492" s="241">
        <v>0</v>
      </c>
      <c r="L492" s="241">
        <v>0</v>
      </c>
      <c r="M492" s="241">
        <v>0</v>
      </c>
      <c r="N492" s="241">
        <v>0</v>
      </c>
      <c r="O492" s="241">
        <v>0</v>
      </c>
      <c r="P492" s="241">
        <v>0</v>
      </c>
      <c r="Q492" s="241">
        <v>0</v>
      </c>
      <c r="R492" s="241">
        <v>0</v>
      </c>
      <c r="S492" s="241">
        <v>0</v>
      </c>
      <c r="T492" s="241">
        <v>0</v>
      </c>
      <c r="U492" s="241">
        <v>0</v>
      </c>
      <c r="V492" s="241">
        <v>0</v>
      </c>
      <c r="W492" s="241">
        <v>0</v>
      </c>
    </row>
    <row r="493" spans="2:23" x14ac:dyDescent="0.35">
      <c r="B493" s="17" t="s">
        <v>992</v>
      </c>
      <c r="C493" s="437" t="s">
        <v>2078</v>
      </c>
      <c r="D493" s="17" t="s">
        <v>1018</v>
      </c>
      <c r="E493" s="4" t="s">
        <v>1019</v>
      </c>
      <c r="F493" s="240">
        <v>19.398150000000001</v>
      </c>
      <c r="G493" s="240">
        <v>403</v>
      </c>
      <c r="H493" s="241">
        <v>0</v>
      </c>
      <c r="I493" s="241">
        <v>0</v>
      </c>
      <c r="J493" s="241">
        <v>0</v>
      </c>
      <c r="K493" s="241">
        <v>0</v>
      </c>
      <c r="L493" s="241">
        <v>0</v>
      </c>
      <c r="M493" s="241">
        <v>0</v>
      </c>
      <c r="N493" s="241">
        <v>0</v>
      </c>
      <c r="O493" s="241">
        <v>0</v>
      </c>
      <c r="P493" s="241">
        <v>0</v>
      </c>
      <c r="Q493" s="241">
        <v>0</v>
      </c>
      <c r="R493" s="241">
        <v>0</v>
      </c>
      <c r="S493" s="241">
        <v>0</v>
      </c>
      <c r="T493" s="241">
        <v>0</v>
      </c>
      <c r="U493" s="241">
        <v>0</v>
      </c>
      <c r="V493" s="241">
        <v>0</v>
      </c>
      <c r="W493" s="241">
        <v>0</v>
      </c>
    </row>
    <row r="494" spans="2:23" x14ac:dyDescent="0.35">
      <c r="B494" s="17" t="s">
        <v>992</v>
      </c>
      <c r="C494" s="437" t="s">
        <v>2153</v>
      </c>
      <c r="D494" s="17" t="s">
        <v>1022</v>
      </c>
      <c r="E494" s="4" t="s">
        <v>1023</v>
      </c>
      <c r="F494" s="241">
        <v>0</v>
      </c>
      <c r="G494" s="241">
        <v>0</v>
      </c>
      <c r="H494" s="240">
        <v>2.2815500000000002</v>
      </c>
      <c r="I494" s="240">
        <v>0</v>
      </c>
      <c r="J494" s="241">
        <v>0</v>
      </c>
      <c r="K494" s="241">
        <v>0</v>
      </c>
      <c r="L494" s="241">
        <v>0</v>
      </c>
      <c r="M494" s="241">
        <v>0</v>
      </c>
      <c r="N494" s="241">
        <v>0</v>
      </c>
      <c r="O494" s="241">
        <v>0</v>
      </c>
      <c r="P494" s="241">
        <v>0</v>
      </c>
      <c r="Q494" s="241">
        <v>0</v>
      </c>
      <c r="R494" s="241">
        <v>0</v>
      </c>
      <c r="S494" s="241">
        <v>0</v>
      </c>
      <c r="T494" s="241">
        <v>0</v>
      </c>
      <c r="U494" s="241">
        <v>0</v>
      </c>
      <c r="V494" s="241">
        <v>0</v>
      </c>
      <c r="W494" s="241">
        <v>0</v>
      </c>
    </row>
    <row r="495" spans="2:23" x14ac:dyDescent="0.35">
      <c r="B495" s="17" t="s">
        <v>992</v>
      </c>
      <c r="C495" s="437" t="s">
        <v>2105</v>
      </c>
      <c r="D495" s="17" t="s">
        <v>1028</v>
      </c>
      <c r="E495" s="4" t="s">
        <v>1029</v>
      </c>
      <c r="F495" s="241">
        <v>0</v>
      </c>
      <c r="G495" s="241">
        <v>0</v>
      </c>
      <c r="H495" s="240">
        <v>49.060199999999995</v>
      </c>
      <c r="I495" s="240">
        <v>0</v>
      </c>
      <c r="J495" s="241">
        <v>0</v>
      </c>
      <c r="K495" s="241">
        <v>0</v>
      </c>
      <c r="L495" s="241">
        <v>0</v>
      </c>
      <c r="M495" s="241">
        <v>0</v>
      </c>
      <c r="N495" s="241">
        <v>0</v>
      </c>
      <c r="O495" s="241">
        <v>0</v>
      </c>
      <c r="P495" s="241">
        <v>0</v>
      </c>
      <c r="Q495" s="241">
        <v>0</v>
      </c>
      <c r="R495" s="241">
        <v>0</v>
      </c>
      <c r="S495" s="241">
        <v>0</v>
      </c>
      <c r="T495" s="241">
        <v>0</v>
      </c>
      <c r="U495" s="241">
        <v>0</v>
      </c>
      <c r="V495" s="241">
        <v>0</v>
      </c>
      <c r="W495" s="241">
        <v>0</v>
      </c>
    </row>
    <row r="496" spans="2:23" x14ac:dyDescent="0.35">
      <c r="B496" s="17" t="s">
        <v>992</v>
      </c>
      <c r="C496" s="437" t="s">
        <v>2198</v>
      </c>
      <c r="D496" s="17" t="s">
        <v>1030</v>
      </c>
      <c r="E496" s="4" t="s">
        <v>1031</v>
      </c>
      <c r="F496" s="241">
        <v>0</v>
      </c>
      <c r="G496" s="241">
        <v>0</v>
      </c>
      <c r="H496" s="240">
        <v>0.57499999999999996</v>
      </c>
      <c r="I496" s="240">
        <v>0</v>
      </c>
      <c r="J496" s="241">
        <v>0</v>
      </c>
      <c r="K496" s="241">
        <v>0</v>
      </c>
      <c r="L496" s="241">
        <v>0</v>
      </c>
      <c r="M496" s="241">
        <v>0</v>
      </c>
      <c r="N496" s="241">
        <v>0</v>
      </c>
      <c r="O496" s="241">
        <v>0</v>
      </c>
      <c r="P496" s="241">
        <v>0</v>
      </c>
      <c r="Q496" s="241">
        <v>0</v>
      </c>
      <c r="R496" s="241">
        <v>0</v>
      </c>
      <c r="S496" s="241">
        <v>0</v>
      </c>
      <c r="T496" s="241">
        <v>0</v>
      </c>
      <c r="U496" s="241">
        <v>0</v>
      </c>
      <c r="V496" s="241">
        <v>0</v>
      </c>
      <c r="W496" s="241">
        <v>0</v>
      </c>
    </row>
    <row r="497" spans="2:23" x14ac:dyDescent="0.35">
      <c r="B497" s="17" t="s">
        <v>992</v>
      </c>
      <c r="C497" s="437" t="s">
        <v>2199</v>
      </c>
      <c r="D497" s="17" t="s">
        <v>1036</v>
      </c>
      <c r="E497" s="4" t="s">
        <v>1037</v>
      </c>
      <c r="F497" s="241">
        <v>0</v>
      </c>
      <c r="G497" s="241">
        <v>0</v>
      </c>
      <c r="H497" s="240">
        <v>20.044119999999999</v>
      </c>
      <c r="I497" s="240">
        <v>0</v>
      </c>
      <c r="J497" s="241">
        <v>0</v>
      </c>
      <c r="K497" s="241">
        <v>0</v>
      </c>
      <c r="L497" s="241">
        <v>0</v>
      </c>
      <c r="M497" s="241">
        <v>0</v>
      </c>
      <c r="N497" s="241">
        <v>0</v>
      </c>
      <c r="O497" s="241">
        <v>0</v>
      </c>
      <c r="P497" s="241">
        <v>0</v>
      </c>
      <c r="Q497" s="241">
        <v>0</v>
      </c>
      <c r="R497" s="241">
        <v>0</v>
      </c>
      <c r="S497" s="241">
        <v>0</v>
      </c>
      <c r="T497" s="241">
        <v>0</v>
      </c>
      <c r="U497" s="241">
        <v>0</v>
      </c>
      <c r="V497" s="241">
        <v>0</v>
      </c>
      <c r="W497" s="241">
        <v>0</v>
      </c>
    </row>
    <row r="498" spans="2:23" x14ac:dyDescent="0.35">
      <c r="B498" s="17" t="s">
        <v>992</v>
      </c>
      <c r="C498" s="437" t="s">
        <v>2086</v>
      </c>
      <c r="D498" s="17" t="s">
        <v>1038</v>
      </c>
      <c r="E498" s="4" t="s">
        <v>1039</v>
      </c>
      <c r="F498" s="241">
        <v>0</v>
      </c>
      <c r="G498" s="241">
        <v>0</v>
      </c>
      <c r="H498" s="240">
        <v>1796.5110400000001</v>
      </c>
      <c r="I498" s="240">
        <v>1506</v>
      </c>
      <c r="J498" s="241">
        <v>0</v>
      </c>
      <c r="K498" s="241">
        <v>0</v>
      </c>
      <c r="L498" s="241">
        <v>0</v>
      </c>
      <c r="M498" s="241">
        <v>0</v>
      </c>
      <c r="N498" s="241">
        <v>0</v>
      </c>
      <c r="O498" s="241">
        <v>0</v>
      </c>
      <c r="P498" s="241">
        <v>0</v>
      </c>
      <c r="Q498" s="241">
        <v>0</v>
      </c>
      <c r="R498" s="241">
        <v>0</v>
      </c>
      <c r="S498" s="241">
        <v>0</v>
      </c>
      <c r="T498" s="241">
        <v>0</v>
      </c>
      <c r="U498" s="241">
        <v>0</v>
      </c>
      <c r="V498" s="241">
        <v>0</v>
      </c>
      <c r="W498" s="241">
        <v>0</v>
      </c>
    </row>
    <row r="499" spans="2:23" x14ac:dyDescent="0.35">
      <c r="B499" s="17" t="s">
        <v>992</v>
      </c>
      <c r="C499" s="437" t="s">
        <v>2200</v>
      </c>
      <c r="D499" s="17" t="s">
        <v>1040</v>
      </c>
      <c r="E499" s="4" t="s">
        <v>1041</v>
      </c>
      <c r="F499" s="241">
        <v>0</v>
      </c>
      <c r="G499" s="241">
        <v>0</v>
      </c>
      <c r="H499" s="240">
        <v>2.6855100000000003</v>
      </c>
      <c r="I499" s="240">
        <v>0</v>
      </c>
      <c r="J499" s="241">
        <v>0</v>
      </c>
      <c r="K499" s="241">
        <v>0</v>
      </c>
      <c r="L499" s="241">
        <v>0</v>
      </c>
      <c r="M499" s="241">
        <v>0</v>
      </c>
      <c r="N499" s="241">
        <v>0</v>
      </c>
      <c r="O499" s="241">
        <v>0</v>
      </c>
      <c r="P499" s="241">
        <v>0</v>
      </c>
      <c r="Q499" s="241">
        <v>0</v>
      </c>
      <c r="R499" s="241">
        <v>0</v>
      </c>
      <c r="S499" s="241">
        <v>0</v>
      </c>
      <c r="T499" s="241">
        <v>0</v>
      </c>
      <c r="U499" s="241">
        <v>0</v>
      </c>
      <c r="V499" s="241">
        <v>0</v>
      </c>
      <c r="W499" s="241">
        <v>0</v>
      </c>
    </row>
    <row r="500" spans="2:23" x14ac:dyDescent="0.35">
      <c r="B500" s="17" t="s">
        <v>992</v>
      </c>
      <c r="C500" s="437" t="s">
        <v>2086</v>
      </c>
      <c r="D500" s="17" t="s">
        <v>1044</v>
      </c>
      <c r="E500" s="4" t="s">
        <v>1045</v>
      </c>
      <c r="F500" s="241">
        <v>0</v>
      </c>
      <c r="G500" s="241">
        <v>0</v>
      </c>
      <c r="H500" s="240">
        <v>299.29962999999998</v>
      </c>
      <c r="I500" s="240">
        <v>46</v>
      </c>
      <c r="J500" s="241">
        <v>0</v>
      </c>
      <c r="K500" s="241">
        <v>0</v>
      </c>
      <c r="L500" s="241">
        <v>0</v>
      </c>
      <c r="M500" s="241">
        <v>0</v>
      </c>
      <c r="N500" s="241">
        <v>0</v>
      </c>
      <c r="O500" s="241">
        <v>0</v>
      </c>
      <c r="P500" s="241">
        <v>0</v>
      </c>
      <c r="Q500" s="241">
        <v>0</v>
      </c>
      <c r="R500" s="241">
        <v>0</v>
      </c>
      <c r="S500" s="241">
        <v>0</v>
      </c>
      <c r="T500" s="241">
        <v>0</v>
      </c>
      <c r="U500" s="241">
        <v>0</v>
      </c>
      <c r="V500" s="241">
        <v>0</v>
      </c>
      <c r="W500" s="241">
        <v>0</v>
      </c>
    </row>
    <row r="501" spans="2:23" x14ac:dyDescent="0.35">
      <c r="B501" s="17" t="s">
        <v>992</v>
      </c>
      <c r="C501" s="437" t="s">
        <v>2201</v>
      </c>
      <c r="D501" s="17" t="s">
        <v>1048</v>
      </c>
      <c r="E501" s="4" t="s">
        <v>1049</v>
      </c>
      <c r="F501" s="241">
        <v>0</v>
      </c>
      <c r="G501" s="241">
        <v>0</v>
      </c>
      <c r="H501" s="240">
        <v>892.83364000000006</v>
      </c>
      <c r="I501" s="240">
        <v>1299</v>
      </c>
      <c r="J501" s="241">
        <v>0</v>
      </c>
      <c r="K501" s="241">
        <v>0</v>
      </c>
      <c r="L501" s="241">
        <v>0</v>
      </c>
      <c r="M501" s="241">
        <v>0</v>
      </c>
      <c r="N501" s="241">
        <v>0</v>
      </c>
      <c r="O501" s="241">
        <v>0</v>
      </c>
      <c r="P501" s="241">
        <v>0</v>
      </c>
      <c r="Q501" s="241">
        <v>0</v>
      </c>
      <c r="R501" s="241">
        <v>0</v>
      </c>
      <c r="S501" s="241">
        <v>0</v>
      </c>
      <c r="T501" s="241">
        <v>0</v>
      </c>
      <c r="U501" s="241">
        <v>0</v>
      </c>
      <c r="V501" s="241">
        <v>0</v>
      </c>
      <c r="W501" s="241">
        <v>0</v>
      </c>
    </row>
    <row r="502" spans="2:23" x14ac:dyDescent="0.35">
      <c r="B502" s="17" t="s">
        <v>992</v>
      </c>
      <c r="C502" s="437" t="s">
        <v>2086</v>
      </c>
      <c r="D502" s="17" t="s">
        <v>1050</v>
      </c>
      <c r="E502" s="4" t="s">
        <v>1051</v>
      </c>
      <c r="F502" s="241">
        <v>0</v>
      </c>
      <c r="G502" s="241">
        <v>0</v>
      </c>
      <c r="H502" s="240">
        <v>126.30907000000001</v>
      </c>
      <c r="I502" s="240">
        <v>0</v>
      </c>
      <c r="J502" s="241">
        <v>0</v>
      </c>
      <c r="K502" s="241">
        <v>0</v>
      </c>
      <c r="L502" s="241">
        <v>0</v>
      </c>
      <c r="M502" s="241">
        <v>0</v>
      </c>
      <c r="N502" s="241">
        <v>0</v>
      </c>
      <c r="O502" s="241">
        <v>0</v>
      </c>
      <c r="P502" s="241">
        <v>0</v>
      </c>
      <c r="Q502" s="241">
        <v>0</v>
      </c>
      <c r="R502" s="241">
        <v>0</v>
      </c>
      <c r="S502" s="241">
        <v>0</v>
      </c>
      <c r="T502" s="241">
        <v>0</v>
      </c>
      <c r="U502" s="241">
        <v>0</v>
      </c>
      <c r="V502" s="241">
        <v>0</v>
      </c>
      <c r="W502" s="241">
        <v>0</v>
      </c>
    </row>
    <row r="503" spans="2:23" x14ac:dyDescent="0.35">
      <c r="B503" s="17" t="s">
        <v>992</v>
      </c>
      <c r="C503" s="437" t="s">
        <v>2086</v>
      </c>
      <c r="D503" s="17" t="s">
        <v>1052</v>
      </c>
      <c r="E503" s="4" t="s">
        <v>1053</v>
      </c>
      <c r="F503" s="241">
        <v>0</v>
      </c>
      <c r="G503" s="241">
        <v>0</v>
      </c>
      <c r="H503" s="240">
        <v>297.64415000000002</v>
      </c>
      <c r="I503" s="240">
        <v>901</v>
      </c>
      <c r="J503" s="241">
        <v>0</v>
      </c>
      <c r="K503" s="241">
        <v>0</v>
      </c>
      <c r="L503" s="241">
        <v>0</v>
      </c>
      <c r="M503" s="241">
        <v>0</v>
      </c>
      <c r="N503" s="241">
        <v>0</v>
      </c>
      <c r="O503" s="241">
        <v>0</v>
      </c>
      <c r="P503" s="241">
        <v>0</v>
      </c>
      <c r="Q503" s="241">
        <v>0</v>
      </c>
      <c r="R503" s="241">
        <v>0</v>
      </c>
      <c r="S503" s="241">
        <v>0</v>
      </c>
      <c r="T503" s="241">
        <v>0</v>
      </c>
      <c r="U503" s="241">
        <v>0</v>
      </c>
      <c r="V503" s="241">
        <v>0</v>
      </c>
      <c r="W503" s="241">
        <v>0</v>
      </c>
    </row>
    <row r="504" spans="2:23" x14ac:dyDescent="0.35">
      <c r="B504" s="17" t="s">
        <v>992</v>
      </c>
      <c r="C504" s="437" t="s">
        <v>2202</v>
      </c>
      <c r="D504" s="17" t="s">
        <v>1054</v>
      </c>
      <c r="E504" s="4" t="s">
        <v>1055</v>
      </c>
      <c r="F504" s="241">
        <v>0</v>
      </c>
      <c r="G504" s="241">
        <v>0</v>
      </c>
      <c r="H504" s="240">
        <v>-1.6154200000000001</v>
      </c>
      <c r="I504" s="240">
        <v>0</v>
      </c>
      <c r="J504" s="241">
        <v>0</v>
      </c>
      <c r="K504" s="241">
        <v>0</v>
      </c>
      <c r="L504" s="241">
        <v>0</v>
      </c>
      <c r="M504" s="241">
        <v>0</v>
      </c>
      <c r="N504" s="241">
        <v>0</v>
      </c>
      <c r="O504" s="241">
        <v>0</v>
      </c>
      <c r="P504" s="241">
        <v>0</v>
      </c>
      <c r="Q504" s="241">
        <v>0</v>
      </c>
      <c r="R504" s="241">
        <v>0</v>
      </c>
      <c r="S504" s="241">
        <v>0</v>
      </c>
      <c r="T504" s="241">
        <v>0</v>
      </c>
      <c r="U504" s="241">
        <v>0</v>
      </c>
      <c r="V504" s="241">
        <v>0</v>
      </c>
      <c r="W504" s="241">
        <v>0</v>
      </c>
    </row>
    <row r="505" spans="2:23" x14ac:dyDescent="0.35">
      <c r="B505" s="17" t="s">
        <v>992</v>
      </c>
      <c r="C505" s="437" t="s">
        <v>2087</v>
      </c>
      <c r="D505" s="17" t="s">
        <v>1056</v>
      </c>
      <c r="E505" s="4" t="s">
        <v>1057</v>
      </c>
      <c r="F505" s="241">
        <v>0</v>
      </c>
      <c r="G505" s="241">
        <v>0</v>
      </c>
      <c r="H505" s="240">
        <v>56.274589999999996</v>
      </c>
      <c r="I505" s="240">
        <v>0</v>
      </c>
      <c r="J505" s="241">
        <v>0</v>
      </c>
      <c r="K505" s="241">
        <v>0</v>
      </c>
      <c r="L505" s="241">
        <v>0</v>
      </c>
      <c r="M505" s="241">
        <v>0</v>
      </c>
      <c r="N505" s="241">
        <v>0</v>
      </c>
      <c r="O505" s="241">
        <v>0</v>
      </c>
      <c r="P505" s="241">
        <v>0</v>
      </c>
      <c r="Q505" s="241">
        <v>0</v>
      </c>
      <c r="R505" s="241">
        <v>0</v>
      </c>
      <c r="S505" s="241">
        <v>0</v>
      </c>
      <c r="T505" s="241">
        <v>0</v>
      </c>
      <c r="U505" s="241">
        <v>0</v>
      </c>
      <c r="V505" s="241">
        <v>0</v>
      </c>
      <c r="W505" s="241">
        <v>0</v>
      </c>
    </row>
    <row r="506" spans="2:23" x14ac:dyDescent="0.35">
      <c r="B506" s="17" t="s">
        <v>992</v>
      </c>
      <c r="C506" s="437" t="s">
        <v>2154</v>
      </c>
      <c r="D506" s="17" t="s">
        <v>1058</v>
      </c>
      <c r="E506" s="4" t="s">
        <v>1059</v>
      </c>
      <c r="F506" s="241">
        <v>0</v>
      </c>
      <c r="G506" s="241">
        <v>0</v>
      </c>
      <c r="H506" s="240">
        <v>0</v>
      </c>
      <c r="I506" s="240">
        <v>0</v>
      </c>
      <c r="J506" s="241">
        <v>0</v>
      </c>
      <c r="K506" s="241">
        <v>0</v>
      </c>
      <c r="L506" s="241">
        <v>0</v>
      </c>
      <c r="M506" s="241">
        <v>0</v>
      </c>
      <c r="N506" s="241">
        <v>0</v>
      </c>
      <c r="O506" s="241">
        <v>0</v>
      </c>
      <c r="P506" s="241">
        <v>0</v>
      </c>
      <c r="Q506" s="241">
        <v>0</v>
      </c>
      <c r="R506" s="241">
        <v>0</v>
      </c>
      <c r="S506" s="241">
        <v>0</v>
      </c>
      <c r="T506" s="241">
        <v>0</v>
      </c>
      <c r="U506" s="241">
        <v>0</v>
      </c>
      <c r="V506" s="241">
        <v>0</v>
      </c>
      <c r="W506" s="241">
        <v>0</v>
      </c>
    </row>
    <row r="507" spans="2:23" x14ac:dyDescent="0.35">
      <c r="B507" s="17" t="s">
        <v>992</v>
      </c>
      <c r="C507" s="437" t="s">
        <v>2078</v>
      </c>
      <c r="D507" s="17" t="s">
        <v>1062</v>
      </c>
      <c r="E507" s="4" t="s">
        <v>1063</v>
      </c>
      <c r="F507" s="241">
        <v>0</v>
      </c>
      <c r="G507" s="241">
        <v>0</v>
      </c>
      <c r="H507" s="240">
        <v>0.16574</v>
      </c>
      <c r="I507" s="240">
        <v>0</v>
      </c>
      <c r="J507" s="241">
        <v>0</v>
      </c>
      <c r="K507" s="241">
        <v>0</v>
      </c>
      <c r="L507" s="241">
        <v>0</v>
      </c>
      <c r="M507" s="241">
        <v>0</v>
      </c>
      <c r="N507" s="241">
        <v>0</v>
      </c>
      <c r="O507" s="241">
        <v>0</v>
      </c>
      <c r="P507" s="241">
        <v>0</v>
      </c>
      <c r="Q507" s="241">
        <v>0</v>
      </c>
      <c r="R507" s="241">
        <v>0</v>
      </c>
      <c r="S507" s="241">
        <v>0</v>
      </c>
      <c r="T507" s="241">
        <v>0</v>
      </c>
      <c r="U507" s="241">
        <v>0</v>
      </c>
      <c r="V507" s="241">
        <v>0</v>
      </c>
      <c r="W507" s="241">
        <v>0</v>
      </c>
    </row>
    <row r="508" spans="2:23" x14ac:dyDescent="0.35">
      <c r="B508" s="17" t="s">
        <v>992</v>
      </c>
      <c r="C508" s="437" t="s">
        <v>2204</v>
      </c>
      <c r="D508" s="17" t="s">
        <v>1066</v>
      </c>
      <c r="E508" s="4" t="s">
        <v>1067</v>
      </c>
      <c r="F508" s="241">
        <v>0</v>
      </c>
      <c r="G508" s="241">
        <v>0</v>
      </c>
      <c r="H508" s="240">
        <v>0.68722000000000005</v>
      </c>
      <c r="I508" s="240">
        <v>0</v>
      </c>
      <c r="J508" s="241">
        <v>0</v>
      </c>
      <c r="K508" s="241">
        <v>0</v>
      </c>
      <c r="L508" s="241">
        <v>0</v>
      </c>
      <c r="M508" s="241">
        <v>0</v>
      </c>
      <c r="N508" s="241">
        <v>0</v>
      </c>
      <c r="O508" s="241">
        <v>0</v>
      </c>
      <c r="P508" s="241">
        <v>0</v>
      </c>
      <c r="Q508" s="241">
        <v>0</v>
      </c>
      <c r="R508" s="241">
        <v>0</v>
      </c>
      <c r="S508" s="241">
        <v>0</v>
      </c>
      <c r="T508" s="241">
        <v>0</v>
      </c>
      <c r="U508" s="241">
        <v>0</v>
      </c>
      <c r="V508" s="241">
        <v>0</v>
      </c>
      <c r="W508" s="241">
        <v>0</v>
      </c>
    </row>
    <row r="509" spans="2:23" x14ac:dyDescent="0.35">
      <c r="B509" s="17" t="s">
        <v>992</v>
      </c>
      <c r="C509" s="437" t="s">
        <v>2086</v>
      </c>
      <c r="D509" s="17" t="s">
        <v>1068</v>
      </c>
      <c r="E509" s="4" t="s">
        <v>1069</v>
      </c>
      <c r="F509" s="241">
        <v>0</v>
      </c>
      <c r="G509" s="241">
        <v>0</v>
      </c>
      <c r="H509" s="240">
        <v>-12.816559999999999</v>
      </c>
      <c r="I509" s="240">
        <v>0</v>
      </c>
      <c r="J509" s="241">
        <v>0</v>
      </c>
      <c r="K509" s="241">
        <v>0</v>
      </c>
      <c r="L509" s="241">
        <v>0</v>
      </c>
      <c r="M509" s="241">
        <v>0</v>
      </c>
      <c r="N509" s="241">
        <v>0</v>
      </c>
      <c r="O509" s="241">
        <v>0</v>
      </c>
      <c r="P509" s="241">
        <v>0</v>
      </c>
      <c r="Q509" s="241">
        <v>0</v>
      </c>
      <c r="R509" s="241">
        <v>0</v>
      </c>
      <c r="S509" s="241">
        <v>0</v>
      </c>
      <c r="T509" s="241">
        <v>0</v>
      </c>
      <c r="U509" s="241">
        <v>0</v>
      </c>
      <c r="V509" s="241">
        <v>0</v>
      </c>
      <c r="W509" s="241">
        <v>0</v>
      </c>
    </row>
    <row r="510" spans="2:23" x14ac:dyDescent="0.35">
      <c r="B510" s="17" t="s">
        <v>992</v>
      </c>
      <c r="C510" s="437" t="s">
        <v>2078</v>
      </c>
      <c r="D510" s="17" t="s">
        <v>1070</v>
      </c>
      <c r="E510" s="4" t="s">
        <v>1071</v>
      </c>
      <c r="F510" s="241">
        <v>0</v>
      </c>
      <c r="G510" s="241">
        <v>0</v>
      </c>
      <c r="H510" s="240">
        <v>0</v>
      </c>
      <c r="I510" s="240">
        <v>0</v>
      </c>
      <c r="J510" s="241">
        <v>0</v>
      </c>
      <c r="K510" s="241">
        <v>0</v>
      </c>
      <c r="L510" s="241">
        <v>0</v>
      </c>
      <c r="M510" s="241">
        <v>0</v>
      </c>
      <c r="N510" s="241">
        <v>0</v>
      </c>
      <c r="O510" s="241">
        <v>0</v>
      </c>
      <c r="P510" s="241">
        <v>0</v>
      </c>
      <c r="Q510" s="241">
        <v>0</v>
      </c>
      <c r="R510" s="241">
        <v>0</v>
      </c>
      <c r="S510" s="241">
        <v>0</v>
      </c>
      <c r="T510" s="241">
        <v>0</v>
      </c>
      <c r="U510" s="241">
        <v>0</v>
      </c>
      <c r="V510" s="241">
        <v>0</v>
      </c>
      <c r="W510" s="241">
        <v>0</v>
      </c>
    </row>
    <row r="511" spans="2:23" x14ac:dyDescent="0.35">
      <c r="B511" s="17" t="s">
        <v>992</v>
      </c>
      <c r="C511" s="437" t="s">
        <v>2087</v>
      </c>
      <c r="D511" s="17" t="s">
        <v>1072</v>
      </c>
      <c r="E511" s="4" t="s">
        <v>1073</v>
      </c>
      <c r="F511" s="241">
        <v>0</v>
      </c>
      <c r="G511" s="241">
        <v>0</v>
      </c>
      <c r="H511" s="240">
        <v>186.26105999999999</v>
      </c>
      <c r="I511" s="240">
        <v>145</v>
      </c>
      <c r="J511" s="241">
        <v>0</v>
      </c>
      <c r="K511" s="241">
        <v>0</v>
      </c>
      <c r="L511" s="241">
        <v>0</v>
      </c>
      <c r="M511" s="241">
        <v>0</v>
      </c>
      <c r="N511" s="241">
        <v>0</v>
      </c>
      <c r="O511" s="241">
        <v>0</v>
      </c>
      <c r="P511" s="241">
        <v>0</v>
      </c>
      <c r="Q511" s="241">
        <v>0</v>
      </c>
      <c r="R511" s="241">
        <v>0</v>
      </c>
      <c r="S511" s="241">
        <v>0</v>
      </c>
      <c r="T511" s="241">
        <v>0</v>
      </c>
      <c r="U511" s="241">
        <v>0</v>
      </c>
      <c r="V511" s="241">
        <v>0</v>
      </c>
      <c r="W511" s="241">
        <v>0</v>
      </c>
    </row>
    <row r="512" spans="2:23" x14ac:dyDescent="0.35">
      <c r="B512" s="17" t="s">
        <v>992</v>
      </c>
      <c r="C512" s="437" t="s">
        <v>2086</v>
      </c>
      <c r="D512" s="17" t="s">
        <v>1074</v>
      </c>
      <c r="E512" s="4" t="s">
        <v>1075</v>
      </c>
      <c r="F512" s="241">
        <v>0</v>
      </c>
      <c r="G512" s="241">
        <v>0</v>
      </c>
      <c r="H512" s="240">
        <v>0.54112000000000005</v>
      </c>
      <c r="I512" s="240">
        <v>0</v>
      </c>
      <c r="J512" s="241">
        <v>0</v>
      </c>
      <c r="K512" s="241">
        <v>0</v>
      </c>
      <c r="L512" s="241">
        <v>0</v>
      </c>
      <c r="M512" s="241">
        <v>0</v>
      </c>
      <c r="N512" s="241">
        <v>0</v>
      </c>
      <c r="O512" s="241">
        <v>0</v>
      </c>
      <c r="P512" s="241">
        <v>0</v>
      </c>
      <c r="Q512" s="241">
        <v>0</v>
      </c>
      <c r="R512" s="241">
        <v>0</v>
      </c>
      <c r="S512" s="241">
        <v>0</v>
      </c>
      <c r="T512" s="241">
        <v>0</v>
      </c>
      <c r="U512" s="241">
        <v>0</v>
      </c>
      <c r="V512" s="241">
        <v>0</v>
      </c>
      <c r="W512" s="241">
        <v>0</v>
      </c>
    </row>
    <row r="513" spans="2:23" x14ac:dyDescent="0.35">
      <c r="B513" s="17" t="s">
        <v>992</v>
      </c>
      <c r="C513" s="437" t="s">
        <v>2086</v>
      </c>
      <c r="D513" s="17" t="s">
        <v>1076</v>
      </c>
      <c r="E513" s="4" t="s">
        <v>1077</v>
      </c>
      <c r="F513" s="241">
        <v>0</v>
      </c>
      <c r="G513" s="241">
        <v>0</v>
      </c>
      <c r="H513" s="240">
        <v>156.58073999999999</v>
      </c>
      <c r="I513" s="240">
        <v>0</v>
      </c>
      <c r="J513" s="241">
        <v>0</v>
      </c>
      <c r="K513" s="241">
        <v>0</v>
      </c>
      <c r="L513" s="241">
        <v>0</v>
      </c>
      <c r="M513" s="241">
        <v>0</v>
      </c>
      <c r="N513" s="241">
        <v>0</v>
      </c>
      <c r="O513" s="241">
        <v>0</v>
      </c>
      <c r="P513" s="241">
        <v>0</v>
      </c>
      <c r="Q513" s="241">
        <v>0</v>
      </c>
      <c r="R513" s="241">
        <v>0</v>
      </c>
      <c r="S513" s="241">
        <v>0</v>
      </c>
      <c r="T513" s="241">
        <v>0</v>
      </c>
      <c r="U513" s="241">
        <v>0</v>
      </c>
      <c r="V513" s="241">
        <v>0</v>
      </c>
      <c r="W513" s="241">
        <v>0</v>
      </c>
    </row>
    <row r="514" spans="2:23" x14ac:dyDescent="0.35">
      <c r="B514" s="17" t="s">
        <v>992</v>
      </c>
      <c r="C514" s="437" t="s">
        <v>2086</v>
      </c>
      <c r="D514" s="17" t="s">
        <v>1082</v>
      </c>
      <c r="E514" s="4" t="s">
        <v>1083</v>
      </c>
      <c r="F514" s="241">
        <v>0</v>
      </c>
      <c r="G514" s="241">
        <v>0</v>
      </c>
      <c r="H514" s="240">
        <v>2.1589</v>
      </c>
      <c r="I514" s="240">
        <v>0</v>
      </c>
      <c r="J514" s="241">
        <v>0</v>
      </c>
      <c r="K514" s="241">
        <v>0</v>
      </c>
      <c r="L514" s="241">
        <v>0</v>
      </c>
      <c r="M514" s="241">
        <v>0</v>
      </c>
      <c r="N514" s="241">
        <v>0</v>
      </c>
      <c r="O514" s="241">
        <v>0</v>
      </c>
      <c r="P514" s="241">
        <v>0</v>
      </c>
      <c r="Q514" s="241">
        <v>0</v>
      </c>
      <c r="R514" s="241">
        <v>0</v>
      </c>
      <c r="S514" s="241">
        <v>0</v>
      </c>
      <c r="T514" s="241">
        <v>0</v>
      </c>
      <c r="U514" s="241">
        <v>0</v>
      </c>
      <c r="V514" s="241">
        <v>0</v>
      </c>
      <c r="W514" s="241">
        <v>0</v>
      </c>
    </row>
    <row r="515" spans="2:23" x14ac:dyDescent="0.35">
      <c r="B515" s="17" t="s">
        <v>992</v>
      </c>
      <c r="C515" s="437" t="s">
        <v>2155</v>
      </c>
      <c r="D515" s="17" t="s">
        <v>1084</v>
      </c>
      <c r="E515" s="4" t="s">
        <v>1085</v>
      </c>
      <c r="F515" s="241">
        <v>0</v>
      </c>
      <c r="G515" s="241">
        <v>0</v>
      </c>
      <c r="H515" s="240">
        <v>-63.432400000000001</v>
      </c>
      <c r="I515" s="240">
        <v>0</v>
      </c>
      <c r="J515" s="241">
        <v>0</v>
      </c>
      <c r="K515" s="241">
        <v>0</v>
      </c>
      <c r="L515" s="241">
        <v>0</v>
      </c>
      <c r="M515" s="241">
        <v>0</v>
      </c>
      <c r="N515" s="241">
        <v>0</v>
      </c>
      <c r="O515" s="241">
        <v>0</v>
      </c>
      <c r="P515" s="241">
        <v>0</v>
      </c>
      <c r="Q515" s="241">
        <v>0</v>
      </c>
      <c r="R515" s="241">
        <v>0</v>
      </c>
      <c r="S515" s="241">
        <v>0</v>
      </c>
      <c r="T515" s="241">
        <v>0</v>
      </c>
      <c r="U515" s="241">
        <v>0</v>
      </c>
      <c r="V515" s="241">
        <v>0</v>
      </c>
      <c r="W515" s="241">
        <v>0</v>
      </c>
    </row>
    <row r="516" spans="2:23" x14ac:dyDescent="0.35">
      <c r="B516" s="17" t="s">
        <v>992</v>
      </c>
      <c r="C516" s="437" t="s">
        <v>2078</v>
      </c>
      <c r="D516" s="17" t="s">
        <v>1086</v>
      </c>
      <c r="E516" s="4" t="s">
        <v>1087</v>
      </c>
      <c r="F516" s="241">
        <v>0</v>
      </c>
      <c r="G516" s="241">
        <v>0</v>
      </c>
      <c r="H516" s="240">
        <v>79.278559999999999</v>
      </c>
      <c r="I516" s="240">
        <v>0</v>
      </c>
      <c r="J516" s="241">
        <v>0</v>
      </c>
      <c r="K516" s="241">
        <v>0</v>
      </c>
      <c r="L516" s="241">
        <v>0</v>
      </c>
      <c r="M516" s="241">
        <v>0</v>
      </c>
      <c r="N516" s="241">
        <v>0</v>
      </c>
      <c r="O516" s="241">
        <v>0</v>
      </c>
      <c r="P516" s="241">
        <v>0</v>
      </c>
      <c r="Q516" s="241">
        <v>0</v>
      </c>
      <c r="R516" s="241">
        <v>0</v>
      </c>
      <c r="S516" s="241">
        <v>0</v>
      </c>
      <c r="T516" s="241">
        <v>0</v>
      </c>
      <c r="U516" s="241">
        <v>0</v>
      </c>
      <c r="V516" s="241">
        <v>0</v>
      </c>
      <c r="W516" s="241">
        <v>0</v>
      </c>
    </row>
    <row r="517" spans="2:23" x14ac:dyDescent="0.35">
      <c r="B517" s="17" t="s">
        <v>992</v>
      </c>
      <c r="C517" s="437" t="s">
        <v>2155</v>
      </c>
      <c r="D517" s="17" t="s">
        <v>1088</v>
      </c>
      <c r="E517" s="4" t="s">
        <v>1089</v>
      </c>
      <c r="F517" s="241">
        <v>0</v>
      </c>
      <c r="G517" s="241">
        <v>0</v>
      </c>
      <c r="H517" s="240">
        <v>0.68488000000000004</v>
      </c>
      <c r="I517" s="240">
        <v>0</v>
      </c>
      <c r="J517" s="241">
        <v>0</v>
      </c>
      <c r="K517" s="241">
        <v>0</v>
      </c>
      <c r="L517" s="241">
        <v>0</v>
      </c>
      <c r="M517" s="241">
        <v>0</v>
      </c>
      <c r="N517" s="241">
        <v>0</v>
      </c>
      <c r="O517" s="241">
        <v>0</v>
      </c>
      <c r="P517" s="241">
        <v>0</v>
      </c>
      <c r="Q517" s="241">
        <v>0</v>
      </c>
      <c r="R517" s="241">
        <v>0</v>
      </c>
      <c r="S517" s="241">
        <v>0</v>
      </c>
      <c r="T517" s="241">
        <v>0</v>
      </c>
      <c r="U517" s="241">
        <v>0</v>
      </c>
      <c r="V517" s="241">
        <v>0</v>
      </c>
      <c r="W517" s="241">
        <v>0</v>
      </c>
    </row>
    <row r="518" spans="2:23" x14ac:dyDescent="0.35">
      <c r="B518" s="17" t="s">
        <v>992</v>
      </c>
      <c r="C518" s="437" t="s">
        <v>2155</v>
      </c>
      <c r="D518" s="17" t="s">
        <v>1090</v>
      </c>
      <c r="E518" s="4" t="s">
        <v>1091</v>
      </c>
      <c r="F518" s="241">
        <v>0</v>
      </c>
      <c r="G518" s="241">
        <v>0</v>
      </c>
      <c r="H518" s="240">
        <v>4.2754799999999999</v>
      </c>
      <c r="I518" s="240">
        <v>0</v>
      </c>
      <c r="J518" s="241">
        <v>0</v>
      </c>
      <c r="K518" s="241">
        <v>0</v>
      </c>
      <c r="L518" s="241">
        <v>0</v>
      </c>
      <c r="M518" s="241">
        <v>0</v>
      </c>
      <c r="N518" s="241">
        <v>0</v>
      </c>
      <c r="O518" s="241">
        <v>0</v>
      </c>
      <c r="P518" s="241">
        <v>0</v>
      </c>
      <c r="Q518" s="241">
        <v>0</v>
      </c>
      <c r="R518" s="241">
        <v>0</v>
      </c>
      <c r="S518" s="241">
        <v>0</v>
      </c>
      <c r="T518" s="241">
        <v>0</v>
      </c>
      <c r="U518" s="241">
        <v>0</v>
      </c>
      <c r="V518" s="241">
        <v>0</v>
      </c>
      <c r="W518" s="241">
        <v>0</v>
      </c>
    </row>
    <row r="519" spans="2:23" x14ac:dyDescent="0.35">
      <c r="B519" s="17" t="s">
        <v>992</v>
      </c>
      <c r="C519" s="437" t="s">
        <v>2086</v>
      </c>
      <c r="D519" s="17" t="s">
        <v>1092</v>
      </c>
      <c r="E519" s="4" t="s">
        <v>1093</v>
      </c>
      <c r="F519" s="241">
        <v>0</v>
      </c>
      <c r="G519" s="241">
        <v>0</v>
      </c>
      <c r="H519" s="240">
        <v>0.51496000000000008</v>
      </c>
      <c r="I519" s="240">
        <v>0</v>
      </c>
      <c r="J519" s="241">
        <v>0</v>
      </c>
      <c r="K519" s="241">
        <v>0</v>
      </c>
      <c r="L519" s="241">
        <v>0</v>
      </c>
      <c r="M519" s="241">
        <v>0</v>
      </c>
      <c r="N519" s="241">
        <v>0</v>
      </c>
      <c r="O519" s="241">
        <v>0</v>
      </c>
      <c r="P519" s="241">
        <v>0</v>
      </c>
      <c r="Q519" s="241">
        <v>0</v>
      </c>
      <c r="R519" s="241">
        <v>0</v>
      </c>
      <c r="S519" s="241">
        <v>0</v>
      </c>
      <c r="T519" s="241">
        <v>0</v>
      </c>
      <c r="U519" s="241">
        <v>0</v>
      </c>
      <c r="V519" s="241">
        <v>0</v>
      </c>
      <c r="W519" s="241">
        <v>0</v>
      </c>
    </row>
    <row r="520" spans="2:23" x14ac:dyDescent="0.35">
      <c r="B520" s="17" t="s">
        <v>992</v>
      </c>
      <c r="C520" s="437" t="s">
        <v>2086</v>
      </c>
      <c r="D520" s="17" t="s">
        <v>1094</v>
      </c>
      <c r="E520" s="4" t="s">
        <v>1095</v>
      </c>
      <c r="F520" s="241">
        <v>0</v>
      </c>
      <c r="G520" s="241">
        <v>0</v>
      </c>
      <c r="H520" s="240">
        <v>69.719210000000004</v>
      </c>
      <c r="I520" s="240">
        <v>0</v>
      </c>
      <c r="J520" s="241">
        <v>0</v>
      </c>
      <c r="K520" s="241">
        <v>0</v>
      </c>
      <c r="L520" s="241">
        <v>0</v>
      </c>
      <c r="M520" s="241">
        <v>0</v>
      </c>
      <c r="N520" s="241">
        <v>0</v>
      </c>
      <c r="O520" s="241">
        <v>0</v>
      </c>
      <c r="P520" s="241">
        <v>0</v>
      </c>
      <c r="Q520" s="241">
        <v>0</v>
      </c>
      <c r="R520" s="241">
        <v>0</v>
      </c>
      <c r="S520" s="241">
        <v>0</v>
      </c>
      <c r="T520" s="241">
        <v>0</v>
      </c>
      <c r="U520" s="241">
        <v>0</v>
      </c>
      <c r="V520" s="241">
        <v>0</v>
      </c>
      <c r="W520" s="241">
        <v>0</v>
      </c>
    </row>
    <row r="521" spans="2:23" x14ac:dyDescent="0.35">
      <c r="B521" s="17" t="s">
        <v>992</v>
      </c>
      <c r="C521" s="437" t="s">
        <v>2094</v>
      </c>
      <c r="D521" s="17" t="s">
        <v>1096</v>
      </c>
      <c r="E521" s="4" t="s">
        <v>1097</v>
      </c>
      <c r="F521" s="241">
        <v>0</v>
      </c>
      <c r="G521" s="241">
        <v>0</v>
      </c>
      <c r="H521" s="240">
        <v>197.11542</v>
      </c>
      <c r="I521" s="240">
        <v>0</v>
      </c>
      <c r="J521" s="241">
        <v>0</v>
      </c>
      <c r="K521" s="241">
        <v>0</v>
      </c>
      <c r="L521" s="241">
        <v>0</v>
      </c>
      <c r="M521" s="241">
        <v>0</v>
      </c>
      <c r="N521" s="241">
        <v>0</v>
      </c>
      <c r="O521" s="241">
        <v>0</v>
      </c>
      <c r="P521" s="241">
        <v>0</v>
      </c>
      <c r="Q521" s="241">
        <v>0</v>
      </c>
      <c r="R521" s="241">
        <v>0</v>
      </c>
      <c r="S521" s="241">
        <v>0</v>
      </c>
      <c r="T521" s="241">
        <v>0</v>
      </c>
      <c r="U521" s="241">
        <v>0</v>
      </c>
      <c r="V521" s="241">
        <v>0</v>
      </c>
      <c r="W521" s="241">
        <v>0</v>
      </c>
    </row>
    <row r="522" spans="2:23" x14ac:dyDescent="0.35">
      <c r="B522" s="17" t="s">
        <v>992</v>
      </c>
      <c r="C522" s="437" t="s">
        <v>2206</v>
      </c>
      <c r="D522" s="17" t="s">
        <v>1098</v>
      </c>
      <c r="E522" s="4" t="s">
        <v>1099</v>
      </c>
      <c r="F522" s="241">
        <v>0</v>
      </c>
      <c r="G522" s="241">
        <v>0</v>
      </c>
      <c r="H522" s="240">
        <v>309.30815000000001</v>
      </c>
      <c r="I522" s="240">
        <v>196</v>
      </c>
      <c r="J522" s="241">
        <v>0</v>
      </c>
      <c r="K522" s="241">
        <v>0</v>
      </c>
      <c r="L522" s="241">
        <v>0</v>
      </c>
      <c r="M522" s="241">
        <v>0</v>
      </c>
      <c r="N522" s="241">
        <v>0</v>
      </c>
      <c r="O522" s="241">
        <v>0</v>
      </c>
      <c r="P522" s="241">
        <v>0</v>
      </c>
      <c r="Q522" s="241">
        <v>0</v>
      </c>
      <c r="R522" s="241">
        <v>0</v>
      </c>
      <c r="S522" s="241">
        <v>0</v>
      </c>
      <c r="T522" s="241">
        <v>0</v>
      </c>
      <c r="U522" s="241">
        <v>0</v>
      </c>
      <c r="V522" s="241">
        <v>0</v>
      </c>
      <c r="W522" s="241">
        <v>0</v>
      </c>
    </row>
    <row r="523" spans="2:23" x14ac:dyDescent="0.35">
      <c r="B523" s="17" t="s">
        <v>992</v>
      </c>
      <c r="C523" s="437" t="s">
        <v>2207</v>
      </c>
      <c r="D523" s="17" t="s">
        <v>1100</v>
      </c>
      <c r="E523" s="4" t="s">
        <v>1101</v>
      </c>
      <c r="F523" s="241">
        <v>0</v>
      </c>
      <c r="G523" s="241">
        <v>0</v>
      </c>
      <c r="H523" s="240">
        <v>0.124</v>
      </c>
      <c r="I523" s="240">
        <v>0</v>
      </c>
      <c r="J523" s="241">
        <v>0</v>
      </c>
      <c r="K523" s="241">
        <v>0</v>
      </c>
      <c r="L523" s="241">
        <v>0</v>
      </c>
      <c r="M523" s="241">
        <v>0</v>
      </c>
      <c r="N523" s="241">
        <v>0</v>
      </c>
      <c r="O523" s="241">
        <v>0</v>
      </c>
      <c r="P523" s="241">
        <v>0</v>
      </c>
      <c r="Q523" s="241">
        <v>0</v>
      </c>
      <c r="R523" s="241">
        <v>0</v>
      </c>
      <c r="S523" s="241">
        <v>0</v>
      </c>
      <c r="T523" s="241">
        <v>0</v>
      </c>
      <c r="U523" s="241">
        <v>0</v>
      </c>
      <c r="V523" s="241">
        <v>0</v>
      </c>
      <c r="W523" s="241">
        <v>0</v>
      </c>
    </row>
    <row r="524" spans="2:23" x14ac:dyDescent="0.35">
      <c r="B524" s="17" t="s">
        <v>992</v>
      </c>
      <c r="C524" s="437" t="s">
        <v>2208</v>
      </c>
      <c r="D524" s="17" t="s">
        <v>1102</v>
      </c>
      <c r="E524" s="4" t="s">
        <v>1103</v>
      </c>
      <c r="F524" s="241">
        <v>0</v>
      </c>
      <c r="G524" s="241">
        <v>0</v>
      </c>
      <c r="H524" s="240">
        <v>309.29078000000004</v>
      </c>
      <c r="I524" s="240">
        <v>1496</v>
      </c>
      <c r="J524" s="241">
        <v>0</v>
      </c>
      <c r="K524" s="241">
        <v>0</v>
      </c>
      <c r="L524" s="241">
        <v>0</v>
      </c>
      <c r="M524" s="241">
        <v>0</v>
      </c>
      <c r="N524" s="241">
        <v>0</v>
      </c>
      <c r="O524" s="241">
        <v>0</v>
      </c>
      <c r="P524" s="241">
        <v>0</v>
      </c>
      <c r="Q524" s="241">
        <v>0</v>
      </c>
      <c r="R524" s="241">
        <v>0</v>
      </c>
      <c r="S524" s="241">
        <v>0</v>
      </c>
      <c r="T524" s="241">
        <v>0</v>
      </c>
      <c r="U524" s="241">
        <v>0</v>
      </c>
      <c r="V524" s="241">
        <v>0</v>
      </c>
      <c r="W524" s="241">
        <v>0</v>
      </c>
    </row>
    <row r="525" spans="2:23" x14ac:dyDescent="0.35">
      <c r="B525" s="17" t="s">
        <v>992</v>
      </c>
      <c r="C525" s="437" t="s">
        <v>2156</v>
      </c>
      <c r="D525" s="17" t="s">
        <v>1104</v>
      </c>
      <c r="E525" s="4" t="s">
        <v>1105</v>
      </c>
      <c r="F525" s="241">
        <v>0</v>
      </c>
      <c r="G525" s="241">
        <v>0</v>
      </c>
      <c r="H525" s="240">
        <v>0.21597</v>
      </c>
      <c r="I525" s="240">
        <v>0</v>
      </c>
      <c r="J525" s="241">
        <v>0</v>
      </c>
      <c r="K525" s="241">
        <v>0</v>
      </c>
      <c r="L525" s="241">
        <v>0</v>
      </c>
      <c r="M525" s="241">
        <v>0</v>
      </c>
      <c r="N525" s="241">
        <v>0</v>
      </c>
      <c r="O525" s="241">
        <v>0</v>
      </c>
      <c r="P525" s="241">
        <v>0</v>
      </c>
      <c r="Q525" s="241">
        <v>0</v>
      </c>
      <c r="R525" s="241">
        <v>0</v>
      </c>
      <c r="S525" s="241">
        <v>0</v>
      </c>
      <c r="T525" s="241">
        <v>0</v>
      </c>
      <c r="U525" s="241">
        <v>0</v>
      </c>
      <c r="V525" s="241">
        <v>0</v>
      </c>
      <c r="W525" s="241">
        <v>0</v>
      </c>
    </row>
    <row r="526" spans="2:23" x14ac:dyDescent="0.35">
      <c r="B526" s="17" t="s">
        <v>992</v>
      </c>
      <c r="C526" s="437" t="s">
        <v>2209</v>
      </c>
      <c r="D526" s="17" t="s">
        <v>1106</v>
      </c>
      <c r="E526" s="4" t="s">
        <v>1107</v>
      </c>
      <c r="F526" s="241">
        <v>0</v>
      </c>
      <c r="G526" s="241">
        <v>0</v>
      </c>
      <c r="H526" s="240">
        <v>-0.106</v>
      </c>
      <c r="I526" s="240">
        <v>0</v>
      </c>
      <c r="J526" s="241">
        <v>0</v>
      </c>
      <c r="K526" s="241">
        <v>0</v>
      </c>
      <c r="L526" s="241">
        <v>0</v>
      </c>
      <c r="M526" s="241">
        <v>0</v>
      </c>
      <c r="N526" s="241">
        <v>0</v>
      </c>
      <c r="O526" s="241">
        <v>0</v>
      </c>
      <c r="P526" s="241">
        <v>0</v>
      </c>
      <c r="Q526" s="241">
        <v>0</v>
      </c>
      <c r="R526" s="241">
        <v>0</v>
      </c>
      <c r="S526" s="241">
        <v>0</v>
      </c>
      <c r="T526" s="241">
        <v>0</v>
      </c>
      <c r="U526" s="241">
        <v>0</v>
      </c>
      <c r="V526" s="241">
        <v>0</v>
      </c>
      <c r="W526" s="241">
        <v>0</v>
      </c>
    </row>
    <row r="527" spans="2:23" x14ac:dyDescent="0.35">
      <c r="B527" s="17" t="s">
        <v>992</v>
      </c>
      <c r="C527" s="437" t="s">
        <v>2108</v>
      </c>
      <c r="D527" s="17" t="s">
        <v>1110</v>
      </c>
      <c r="E527" s="4" t="s">
        <v>1111</v>
      </c>
      <c r="F527" s="241">
        <v>0</v>
      </c>
      <c r="G527" s="241">
        <v>0</v>
      </c>
      <c r="H527" s="240">
        <v>39.257989999999999</v>
      </c>
      <c r="I527" s="240">
        <v>0</v>
      </c>
      <c r="J527" s="241">
        <v>0</v>
      </c>
      <c r="K527" s="241">
        <v>0</v>
      </c>
      <c r="L527" s="241">
        <v>0</v>
      </c>
      <c r="M527" s="241">
        <v>0</v>
      </c>
      <c r="N527" s="241">
        <v>0</v>
      </c>
      <c r="O527" s="241">
        <v>0</v>
      </c>
      <c r="P527" s="241">
        <v>0</v>
      </c>
      <c r="Q527" s="241">
        <v>0</v>
      </c>
      <c r="R527" s="241">
        <v>0</v>
      </c>
      <c r="S527" s="241">
        <v>0</v>
      </c>
      <c r="T527" s="241">
        <v>0</v>
      </c>
      <c r="U527" s="241">
        <v>0</v>
      </c>
      <c r="V527" s="241">
        <v>0</v>
      </c>
      <c r="W527" s="241">
        <v>0</v>
      </c>
    </row>
    <row r="528" spans="2:23" x14ac:dyDescent="0.35">
      <c r="B528" s="17" t="s">
        <v>992</v>
      </c>
      <c r="C528" s="437" t="s">
        <v>2096</v>
      </c>
      <c r="D528" s="17" t="s">
        <v>1112</v>
      </c>
      <c r="E528" s="4" t="s">
        <v>1113</v>
      </c>
      <c r="F528" s="241">
        <v>0</v>
      </c>
      <c r="G528" s="241">
        <v>0</v>
      </c>
      <c r="H528" s="240">
        <v>-15.29025</v>
      </c>
      <c r="I528" s="240">
        <v>0</v>
      </c>
      <c r="J528" s="241">
        <v>0</v>
      </c>
      <c r="K528" s="241">
        <v>0</v>
      </c>
      <c r="L528" s="241">
        <v>0</v>
      </c>
      <c r="M528" s="241">
        <v>0</v>
      </c>
      <c r="N528" s="241">
        <v>0</v>
      </c>
      <c r="O528" s="241">
        <v>0</v>
      </c>
      <c r="P528" s="241">
        <v>0</v>
      </c>
      <c r="Q528" s="241">
        <v>0</v>
      </c>
      <c r="R528" s="241">
        <v>0</v>
      </c>
      <c r="S528" s="241">
        <v>0</v>
      </c>
      <c r="T528" s="241">
        <v>0</v>
      </c>
      <c r="U528" s="241">
        <v>0</v>
      </c>
      <c r="V528" s="241">
        <v>0</v>
      </c>
      <c r="W528" s="241">
        <v>0</v>
      </c>
    </row>
    <row r="529" spans="2:23" x14ac:dyDescent="0.35">
      <c r="B529" s="17" t="s">
        <v>992</v>
      </c>
      <c r="C529" s="437" t="s">
        <v>2103</v>
      </c>
      <c r="D529" s="17" t="s">
        <v>1114</v>
      </c>
      <c r="E529" s="4" t="s">
        <v>1115</v>
      </c>
      <c r="F529" s="241">
        <v>0</v>
      </c>
      <c r="G529" s="241">
        <v>0</v>
      </c>
      <c r="H529" s="240">
        <v>3.1E-2</v>
      </c>
      <c r="I529" s="240">
        <v>0</v>
      </c>
      <c r="J529" s="241">
        <v>0</v>
      </c>
      <c r="K529" s="241">
        <v>0</v>
      </c>
      <c r="L529" s="241">
        <v>0</v>
      </c>
      <c r="M529" s="241">
        <v>0</v>
      </c>
      <c r="N529" s="241">
        <v>0</v>
      </c>
      <c r="O529" s="241">
        <v>0</v>
      </c>
      <c r="P529" s="241">
        <v>0</v>
      </c>
      <c r="Q529" s="241">
        <v>0</v>
      </c>
      <c r="R529" s="241">
        <v>0</v>
      </c>
      <c r="S529" s="241">
        <v>0</v>
      </c>
      <c r="T529" s="241">
        <v>0</v>
      </c>
      <c r="U529" s="241">
        <v>0</v>
      </c>
      <c r="V529" s="241">
        <v>0</v>
      </c>
      <c r="W529" s="241">
        <v>0</v>
      </c>
    </row>
    <row r="530" spans="2:23" x14ac:dyDescent="0.35">
      <c r="B530" s="17" t="s">
        <v>992</v>
      </c>
      <c r="C530" s="437" t="s">
        <v>2086</v>
      </c>
      <c r="D530" s="17" t="s">
        <v>1118</v>
      </c>
      <c r="E530" s="4" t="s">
        <v>1119</v>
      </c>
      <c r="F530" s="241">
        <v>0</v>
      </c>
      <c r="G530" s="241">
        <v>0</v>
      </c>
      <c r="H530" s="240">
        <v>-23.190470000000001</v>
      </c>
      <c r="I530" s="240">
        <v>0</v>
      </c>
      <c r="J530" s="241">
        <v>0</v>
      </c>
      <c r="K530" s="241">
        <v>0</v>
      </c>
      <c r="L530" s="241">
        <v>0</v>
      </c>
      <c r="M530" s="241">
        <v>0</v>
      </c>
      <c r="N530" s="241">
        <v>0</v>
      </c>
      <c r="O530" s="241">
        <v>0</v>
      </c>
      <c r="P530" s="241">
        <v>0</v>
      </c>
      <c r="Q530" s="241">
        <v>0</v>
      </c>
      <c r="R530" s="241">
        <v>0</v>
      </c>
      <c r="S530" s="241">
        <v>0</v>
      </c>
      <c r="T530" s="241">
        <v>0</v>
      </c>
      <c r="U530" s="241">
        <v>0</v>
      </c>
      <c r="V530" s="241">
        <v>0</v>
      </c>
      <c r="W530" s="241">
        <v>0</v>
      </c>
    </row>
    <row r="531" spans="2:23" x14ac:dyDescent="0.35">
      <c r="B531" s="17" t="s">
        <v>992</v>
      </c>
      <c r="C531" s="437" t="s">
        <v>2157</v>
      </c>
      <c r="D531" s="17" t="s">
        <v>1120</v>
      </c>
      <c r="E531" s="4" t="s">
        <v>1121</v>
      </c>
      <c r="F531" s="241">
        <v>0</v>
      </c>
      <c r="G531" s="241">
        <v>0</v>
      </c>
      <c r="H531" s="240">
        <v>4.31595</v>
      </c>
      <c r="I531" s="240">
        <v>0</v>
      </c>
      <c r="J531" s="241">
        <v>0</v>
      </c>
      <c r="K531" s="241">
        <v>0</v>
      </c>
      <c r="L531" s="241">
        <v>0</v>
      </c>
      <c r="M531" s="241">
        <v>0</v>
      </c>
      <c r="N531" s="241">
        <v>0</v>
      </c>
      <c r="O531" s="241">
        <v>0</v>
      </c>
      <c r="P531" s="241">
        <v>0</v>
      </c>
      <c r="Q531" s="241">
        <v>0</v>
      </c>
      <c r="R531" s="241">
        <v>0</v>
      </c>
      <c r="S531" s="241">
        <v>0</v>
      </c>
      <c r="T531" s="241">
        <v>0</v>
      </c>
      <c r="U531" s="241">
        <v>0</v>
      </c>
      <c r="V531" s="241">
        <v>0</v>
      </c>
      <c r="W531" s="241">
        <v>0</v>
      </c>
    </row>
    <row r="532" spans="2:23" x14ac:dyDescent="0.35">
      <c r="B532" s="17" t="s">
        <v>992</v>
      </c>
      <c r="C532" s="437" t="s">
        <v>2086</v>
      </c>
      <c r="D532" s="17" t="s">
        <v>1124</v>
      </c>
      <c r="E532" s="4" t="s">
        <v>1125</v>
      </c>
      <c r="F532" s="241">
        <v>0</v>
      </c>
      <c r="G532" s="241">
        <v>0</v>
      </c>
      <c r="H532" s="240">
        <v>0.82577</v>
      </c>
      <c r="I532" s="240">
        <v>0</v>
      </c>
      <c r="J532" s="241">
        <v>0</v>
      </c>
      <c r="K532" s="241">
        <v>0</v>
      </c>
      <c r="L532" s="241">
        <v>0</v>
      </c>
      <c r="M532" s="241">
        <v>0</v>
      </c>
      <c r="N532" s="241">
        <v>0</v>
      </c>
      <c r="O532" s="241">
        <v>0</v>
      </c>
      <c r="P532" s="241">
        <v>0</v>
      </c>
      <c r="Q532" s="241">
        <v>0</v>
      </c>
      <c r="R532" s="241">
        <v>0</v>
      </c>
      <c r="S532" s="241">
        <v>0</v>
      </c>
      <c r="T532" s="241">
        <v>0</v>
      </c>
      <c r="U532" s="241">
        <v>0</v>
      </c>
      <c r="V532" s="241">
        <v>0</v>
      </c>
      <c r="W532" s="241">
        <v>0</v>
      </c>
    </row>
    <row r="533" spans="2:23" x14ac:dyDescent="0.35">
      <c r="B533" s="17" t="s">
        <v>992</v>
      </c>
      <c r="C533" s="437" t="s">
        <v>2086</v>
      </c>
      <c r="D533" s="17" t="s">
        <v>1126</v>
      </c>
      <c r="E533" s="4" t="s">
        <v>1127</v>
      </c>
      <c r="F533" s="241">
        <v>0</v>
      </c>
      <c r="G533" s="241">
        <v>0</v>
      </c>
      <c r="H533" s="240">
        <v>637.01040999999998</v>
      </c>
      <c r="I533" s="240">
        <v>0</v>
      </c>
      <c r="J533" s="241">
        <v>0</v>
      </c>
      <c r="K533" s="241">
        <v>0</v>
      </c>
      <c r="L533" s="241">
        <v>0</v>
      </c>
      <c r="M533" s="241">
        <v>0</v>
      </c>
      <c r="N533" s="241">
        <v>0</v>
      </c>
      <c r="O533" s="241">
        <v>0</v>
      </c>
      <c r="P533" s="241">
        <v>0</v>
      </c>
      <c r="Q533" s="241">
        <v>0</v>
      </c>
      <c r="R533" s="241">
        <v>0</v>
      </c>
      <c r="S533" s="241">
        <v>0</v>
      </c>
      <c r="T533" s="241">
        <v>0</v>
      </c>
      <c r="U533" s="241">
        <v>0</v>
      </c>
      <c r="V533" s="241">
        <v>0</v>
      </c>
      <c r="W533" s="241">
        <v>0</v>
      </c>
    </row>
    <row r="534" spans="2:23" x14ac:dyDescent="0.35">
      <c r="B534" s="17" t="s">
        <v>992</v>
      </c>
      <c r="C534" s="437" t="s">
        <v>2086</v>
      </c>
      <c r="D534" s="17" t="s">
        <v>1122</v>
      </c>
      <c r="E534" s="4" t="s">
        <v>1123</v>
      </c>
      <c r="F534" s="241">
        <v>0</v>
      </c>
      <c r="G534" s="241">
        <v>0</v>
      </c>
      <c r="H534" s="240">
        <v>1E-3</v>
      </c>
      <c r="I534" s="240">
        <v>0</v>
      </c>
      <c r="J534" s="241">
        <v>0</v>
      </c>
      <c r="K534" s="241">
        <v>0</v>
      </c>
      <c r="L534" s="241">
        <v>0</v>
      </c>
      <c r="M534" s="241">
        <v>0</v>
      </c>
      <c r="N534" s="241">
        <v>0</v>
      </c>
      <c r="O534" s="241">
        <v>0</v>
      </c>
      <c r="P534" s="241">
        <v>0</v>
      </c>
      <c r="Q534" s="241">
        <v>0</v>
      </c>
      <c r="R534" s="241">
        <v>0</v>
      </c>
      <c r="S534" s="241">
        <v>0</v>
      </c>
      <c r="T534" s="241">
        <v>0</v>
      </c>
      <c r="U534" s="241">
        <v>0</v>
      </c>
      <c r="V534" s="241">
        <v>0</v>
      </c>
      <c r="W534" s="241">
        <v>0</v>
      </c>
    </row>
    <row r="535" spans="2:23" x14ac:dyDescent="0.35">
      <c r="B535" s="17" t="s">
        <v>992</v>
      </c>
      <c r="C535" s="437" t="s">
        <v>2213</v>
      </c>
      <c r="D535" s="17" t="s">
        <v>1128</v>
      </c>
      <c r="E535" s="4" t="s">
        <v>1129</v>
      </c>
      <c r="F535" s="241">
        <v>0</v>
      </c>
      <c r="G535" s="241">
        <v>0</v>
      </c>
      <c r="H535" s="240">
        <v>-2.3420000000000003E-2</v>
      </c>
      <c r="I535" s="240">
        <v>0</v>
      </c>
      <c r="J535" s="241">
        <v>0</v>
      </c>
      <c r="K535" s="241">
        <v>0</v>
      </c>
      <c r="L535" s="241">
        <v>0</v>
      </c>
      <c r="M535" s="241">
        <v>0</v>
      </c>
      <c r="N535" s="241">
        <v>0</v>
      </c>
      <c r="O535" s="241">
        <v>0</v>
      </c>
      <c r="P535" s="241">
        <v>0</v>
      </c>
      <c r="Q535" s="241">
        <v>0</v>
      </c>
      <c r="R535" s="241">
        <v>0</v>
      </c>
      <c r="S535" s="241">
        <v>0</v>
      </c>
      <c r="T535" s="241">
        <v>0</v>
      </c>
      <c r="U535" s="241">
        <v>0</v>
      </c>
      <c r="V535" s="241">
        <v>0</v>
      </c>
      <c r="W535" s="241">
        <v>0</v>
      </c>
    </row>
    <row r="536" spans="2:23" x14ac:dyDescent="0.35">
      <c r="B536" s="17" t="s">
        <v>992</v>
      </c>
      <c r="C536" s="437" t="s">
        <v>2078</v>
      </c>
      <c r="D536" s="17" t="s">
        <v>1130</v>
      </c>
      <c r="E536" s="4" t="s">
        <v>1131</v>
      </c>
      <c r="F536" s="241">
        <v>0</v>
      </c>
      <c r="G536" s="241">
        <v>0</v>
      </c>
      <c r="H536" s="240">
        <v>16.083760000000002</v>
      </c>
      <c r="I536" s="240">
        <v>0</v>
      </c>
      <c r="J536" s="241">
        <v>0</v>
      </c>
      <c r="K536" s="241">
        <v>0</v>
      </c>
      <c r="L536" s="241">
        <v>0</v>
      </c>
      <c r="M536" s="241">
        <v>0</v>
      </c>
      <c r="N536" s="241">
        <v>0</v>
      </c>
      <c r="O536" s="241">
        <v>0</v>
      </c>
      <c r="P536" s="241">
        <v>0</v>
      </c>
      <c r="Q536" s="241">
        <v>0</v>
      </c>
      <c r="R536" s="241">
        <v>0</v>
      </c>
      <c r="S536" s="241">
        <v>0</v>
      </c>
      <c r="T536" s="241">
        <v>0</v>
      </c>
      <c r="U536" s="241">
        <v>0</v>
      </c>
      <c r="V536" s="241">
        <v>0</v>
      </c>
      <c r="W536" s="241">
        <v>0</v>
      </c>
    </row>
    <row r="537" spans="2:23" x14ac:dyDescent="0.35">
      <c r="B537" s="17" t="s">
        <v>992</v>
      </c>
      <c r="C537" s="437" t="s">
        <v>2096</v>
      </c>
      <c r="D537" s="17" t="s">
        <v>1132</v>
      </c>
      <c r="E537" s="4" t="s">
        <v>1133</v>
      </c>
      <c r="F537" s="241">
        <v>0</v>
      </c>
      <c r="G537" s="241">
        <v>0</v>
      </c>
      <c r="H537" s="240">
        <v>183.49216000000001</v>
      </c>
      <c r="I537" s="240">
        <v>0</v>
      </c>
      <c r="J537" s="241">
        <v>0</v>
      </c>
      <c r="K537" s="241">
        <v>0</v>
      </c>
      <c r="L537" s="241">
        <v>0</v>
      </c>
      <c r="M537" s="241">
        <v>0</v>
      </c>
      <c r="N537" s="241">
        <v>0</v>
      </c>
      <c r="O537" s="241">
        <v>0</v>
      </c>
      <c r="P537" s="241">
        <v>0</v>
      </c>
      <c r="Q537" s="241">
        <v>0</v>
      </c>
      <c r="R537" s="241">
        <v>0</v>
      </c>
      <c r="S537" s="241">
        <v>0</v>
      </c>
      <c r="T537" s="241">
        <v>0</v>
      </c>
      <c r="U537" s="241">
        <v>0</v>
      </c>
      <c r="V537" s="241">
        <v>0</v>
      </c>
      <c r="W537" s="241">
        <v>0</v>
      </c>
    </row>
    <row r="538" spans="2:23" x14ac:dyDescent="0.35">
      <c r="B538" s="17" t="s">
        <v>992</v>
      </c>
      <c r="C538" s="437" t="s">
        <v>2158</v>
      </c>
      <c r="D538" s="17" t="s">
        <v>1138</v>
      </c>
      <c r="E538" s="4" t="s">
        <v>1139</v>
      </c>
      <c r="F538" s="241">
        <v>0</v>
      </c>
      <c r="G538" s="241">
        <v>0</v>
      </c>
      <c r="H538" s="240">
        <v>0</v>
      </c>
      <c r="I538" s="240">
        <v>0</v>
      </c>
      <c r="J538" s="241">
        <v>0</v>
      </c>
      <c r="K538" s="241">
        <v>0</v>
      </c>
      <c r="L538" s="241">
        <v>0</v>
      </c>
      <c r="M538" s="241">
        <v>0</v>
      </c>
      <c r="N538" s="241">
        <v>0</v>
      </c>
      <c r="O538" s="241">
        <v>0</v>
      </c>
      <c r="P538" s="241">
        <v>0</v>
      </c>
      <c r="Q538" s="241">
        <v>0</v>
      </c>
      <c r="R538" s="241">
        <v>0</v>
      </c>
      <c r="S538" s="241">
        <v>0</v>
      </c>
      <c r="T538" s="241">
        <v>0</v>
      </c>
      <c r="U538" s="241">
        <v>0</v>
      </c>
      <c r="V538" s="241">
        <v>0</v>
      </c>
      <c r="W538" s="241">
        <v>0</v>
      </c>
    </row>
    <row r="539" spans="2:23" x14ac:dyDescent="0.35">
      <c r="B539" s="17" t="s">
        <v>992</v>
      </c>
      <c r="C539" s="437" t="s">
        <v>2156</v>
      </c>
      <c r="D539" s="17" t="s">
        <v>1140</v>
      </c>
      <c r="E539" s="4" t="s">
        <v>1141</v>
      </c>
      <c r="F539" s="241">
        <v>0</v>
      </c>
      <c r="G539" s="241">
        <v>0</v>
      </c>
      <c r="H539" s="240">
        <v>9.3443899999999989</v>
      </c>
      <c r="I539" s="240">
        <v>62</v>
      </c>
      <c r="J539" s="241">
        <v>0</v>
      </c>
      <c r="K539" s="241">
        <v>0</v>
      </c>
      <c r="L539" s="241">
        <v>0</v>
      </c>
      <c r="M539" s="241">
        <v>0</v>
      </c>
      <c r="N539" s="241">
        <v>0</v>
      </c>
      <c r="O539" s="241">
        <v>0</v>
      </c>
      <c r="P539" s="241">
        <v>0</v>
      </c>
      <c r="Q539" s="241">
        <v>0</v>
      </c>
      <c r="R539" s="241">
        <v>0</v>
      </c>
      <c r="S539" s="241">
        <v>0</v>
      </c>
      <c r="T539" s="241">
        <v>0</v>
      </c>
      <c r="U539" s="241">
        <v>0</v>
      </c>
      <c r="V539" s="241">
        <v>0</v>
      </c>
      <c r="W539" s="241">
        <v>0</v>
      </c>
    </row>
    <row r="540" spans="2:23" x14ac:dyDescent="0.35">
      <c r="B540" s="17" t="s">
        <v>992</v>
      </c>
      <c r="C540" s="437" t="s">
        <v>2216</v>
      </c>
      <c r="D540" s="17" t="s">
        <v>1144</v>
      </c>
      <c r="E540" s="4" t="s">
        <v>1145</v>
      </c>
      <c r="F540" s="241">
        <v>0</v>
      </c>
      <c r="G540" s="241">
        <v>0</v>
      </c>
      <c r="H540" s="240">
        <v>-22.819890000000001</v>
      </c>
      <c r="I540" s="240">
        <v>0</v>
      </c>
      <c r="J540" s="241">
        <v>0</v>
      </c>
      <c r="K540" s="241">
        <v>0</v>
      </c>
      <c r="L540" s="241">
        <v>0</v>
      </c>
      <c r="M540" s="241">
        <v>0</v>
      </c>
      <c r="N540" s="241">
        <v>0</v>
      </c>
      <c r="O540" s="241">
        <v>0</v>
      </c>
      <c r="P540" s="241">
        <v>0</v>
      </c>
      <c r="Q540" s="241">
        <v>0</v>
      </c>
      <c r="R540" s="241">
        <v>0</v>
      </c>
      <c r="S540" s="241">
        <v>0</v>
      </c>
      <c r="T540" s="241">
        <v>0</v>
      </c>
      <c r="U540" s="241">
        <v>0</v>
      </c>
      <c r="V540" s="241">
        <v>0</v>
      </c>
      <c r="W540" s="241">
        <v>0</v>
      </c>
    </row>
    <row r="541" spans="2:23" x14ac:dyDescent="0.35">
      <c r="B541" s="17" t="s">
        <v>992</v>
      </c>
      <c r="C541" s="437" t="s">
        <v>2096</v>
      </c>
      <c r="D541" s="17" t="s">
        <v>1148</v>
      </c>
      <c r="E541" s="4" t="s">
        <v>1149</v>
      </c>
      <c r="F541" s="241">
        <v>0</v>
      </c>
      <c r="G541" s="241">
        <v>0</v>
      </c>
      <c r="H541" s="240">
        <v>4425.7046500000006</v>
      </c>
      <c r="I541" s="240">
        <v>3509</v>
      </c>
      <c r="J541" s="241">
        <v>0</v>
      </c>
      <c r="K541" s="241">
        <v>0</v>
      </c>
      <c r="L541" s="241">
        <v>0</v>
      </c>
      <c r="M541" s="241">
        <v>0</v>
      </c>
      <c r="N541" s="241">
        <v>0</v>
      </c>
      <c r="O541" s="241">
        <v>0</v>
      </c>
      <c r="P541" s="241">
        <v>0</v>
      </c>
      <c r="Q541" s="241">
        <v>0</v>
      </c>
      <c r="R541" s="241">
        <v>0</v>
      </c>
      <c r="S541" s="241">
        <v>0</v>
      </c>
      <c r="T541" s="241">
        <v>0</v>
      </c>
      <c r="U541" s="241">
        <v>0</v>
      </c>
      <c r="V541" s="241">
        <v>0</v>
      </c>
      <c r="W541" s="241">
        <v>0</v>
      </c>
    </row>
    <row r="542" spans="2:23" x14ac:dyDescent="0.35">
      <c r="B542" s="17" t="s">
        <v>992</v>
      </c>
      <c r="C542" s="437" t="s">
        <v>2078</v>
      </c>
      <c r="D542" s="17" t="s">
        <v>1152</v>
      </c>
      <c r="E542" s="4" t="s">
        <v>1153</v>
      </c>
      <c r="F542" s="241">
        <v>0</v>
      </c>
      <c r="G542" s="241">
        <v>0</v>
      </c>
      <c r="H542" s="240">
        <v>49.94623</v>
      </c>
      <c r="I542" s="240">
        <v>0</v>
      </c>
      <c r="J542" s="241">
        <v>0</v>
      </c>
      <c r="K542" s="241">
        <v>0</v>
      </c>
      <c r="L542" s="241">
        <v>0</v>
      </c>
      <c r="M542" s="241">
        <v>0</v>
      </c>
      <c r="N542" s="241">
        <v>0</v>
      </c>
      <c r="O542" s="241">
        <v>0</v>
      </c>
      <c r="P542" s="241">
        <v>0</v>
      </c>
      <c r="Q542" s="241">
        <v>0</v>
      </c>
      <c r="R542" s="241">
        <v>0</v>
      </c>
      <c r="S542" s="241">
        <v>0</v>
      </c>
      <c r="T542" s="241">
        <v>0</v>
      </c>
      <c r="U542" s="241">
        <v>0</v>
      </c>
      <c r="V542" s="241">
        <v>0</v>
      </c>
      <c r="W542" s="241">
        <v>0</v>
      </c>
    </row>
    <row r="543" spans="2:23" x14ac:dyDescent="0.35">
      <c r="B543" s="17" t="s">
        <v>992</v>
      </c>
      <c r="C543" s="437" t="s">
        <v>2078</v>
      </c>
      <c r="D543" s="17" t="s">
        <v>1158</v>
      </c>
      <c r="E543" s="4" t="s">
        <v>1159</v>
      </c>
      <c r="F543" s="241">
        <v>0</v>
      </c>
      <c r="G543" s="241">
        <v>0</v>
      </c>
      <c r="H543" s="240">
        <v>2035.4812299999999</v>
      </c>
      <c r="I543" s="240">
        <v>1378</v>
      </c>
      <c r="J543" s="241">
        <v>0</v>
      </c>
      <c r="K543" s="241">
        <v>0</v>
      </c>
      <c r="L543" s="241">
        <v>0</v>
      </c>
      <c r="M543" s="241">
        <v>0</v>
      </c>
      <c r="N543" s="241">
        <v>0</v>
      </c>
      <c r="O543" s="241">
        <v>0</v>
      </c>
      <c r="P543" s="241">
        <v>0</v>
      </c>
      <c r="Q543" s="241">
        <v>0</v>
      </c>
      <c r="R543" s="241">
        <v>0</v>
      </c>
      <c r="S543" s="241">
        <v>0</v>
      </c>
      <c r="T543" s="241">
        <v>0</v>
      </c>
      <c r="U543" s="241">
        <v>0</v>
      </c>
      <c r="V543" s="241">
        <v>0</v>
      </c>
      <c r="W543" s="241">
        <v>0</v>
      </c>
    </row>
    <row r="544" spans="2:23" x14ac:dyDescent="0.35">
      <c r="B544" s="17" t="s">
        <v>992</v>
      </c>
      <c r="C544" s="437" t="s">
        <v>2086</v>
      </c>
      <c r="D544" s="17" t="s">
        <v>1162</v>
      </c>
      <c r="E544" s="4" t="s">
        <v>1163</v>
      </c>
      <c r="F544" s="241">
        <v>0</v>
      </c>
      <c r="G544" s="241">
        <v>0</v>
      </c>
      <c r="H544" s="240">
        <v>47.640610000000002</v>
      </c>
      <c r="I544" s="240">
        <v>0</v>
      </c>
      <c r="J544" s="241">
        <v>0</v>
      </c>
      <c r="K544" s="241">
        <v>0</v>
      </c>
      <c r="L544" s="241">
        <v>0</v>
      </c>
      <c r="M544" s="241">
        <v>0</v>
      </c>
      <c r="N544" s="241">
        <v>0</v>
      </c>
      <c r="O544" s="241">
        <v>0</v>
      </c>
      <c r="P544" s="241">
        <v>0</v>
      </c>
      <c r="Q544" s="241">
        <v>0</v>
      </c>
      <c r="R544" s="241">
        <v>0</v>
      </c>
      <c r="S544" s="241">
        <v>0</v>
      </c>
      <c r="T544" s="241">
        <v>0</v>
      </c>
      <c r="U544" s="241">
        <v>0</v>
      </c>
      <c r="V544" s="241">
        <v>0</v>
      </c>
      <c r="W544" s="241">
        <v>0</v>
      </c>
    </row>
    <row r="545" spans="2:23" x14ac:dyDescent="0.35">
      <c r="B545" s="17" t="s">
        <v>992</v>
      </c>
      <c r="C545" s="437" t="s">
        <v>2096</v>
      </c>
      <c r="D545" s="17" t="s">
        <v>1164</v>
      </c>
      <c r="E545" s="4" t="s">
        <v>1165</v>
      </c>
      <c r="F545" s="241">
        <v>0</v>
      </c>
      <c r="G545" s="241">
        <v>0</v>
      </c>
      <c r="H545" s="240">
        <v>1.0883</v>
      </c>
      <c r="I545" s="240">
        <v>0</v>
      </c>
      <c r="J545" s="241">
        <v>0</v>
      </c>
      <c r="K545" s="241">
        <v>0</v>
      </c>
      <c r="L545" s="241">
        <v>0</v>
      </c>
      <c r="M545" s="241">
        <v>0</v>
      </c>
      <c r="N545" s="241">
        <v>0</v>
      </c>
      <c r="O545" s="241">
        <v>0</v>
      </c>
      <c r="P545" s="241">
        <v>0</v>
      </c>
      <c r="Q545" s="241">
        <v>0</v>
      </c>
      <c r="R545" s="241">
        <v>0</v>
      </c>
      <c r="S545" s="241">
        <v>0</v>
      </c>
      <c r="T545" s="241">
        <v>0</v>
      </c>
      <c r="U545" s="241">
        <v>0</v>
      </c>
      <c r="V545" s="241">
        <v>0</v>
      </c>
      <c r="W545" s="241">
        <v>0</v>
      </c>
    </row>
    <row r="546" spans="2:23" x14ac:dyDescent="0.35">
      <c r="B546" s="17" t="s">
        <v>992</v>
      </c>
      <c r="C546" s="437" t="s">
        <v>2086</v>
      </c>
      <c r="D546" s="17" t="s">
        <v>1172</v>
      </c>
      <c r="E546" s="4" t="s">
        <v>1173</v>
      </c>
      <c r="F546" s="241">
        <v>0</v>
      </c>
      <c r="G546" s="241">
        <v>0</v>
      </c>
      <c r="H546" s="240">
        <v>0.10041</v>
      </c>
      <c r="I546" s="240">
        <v>0</v>
      </c>
      <c r="J546" s="241">
        <v>0</v>
      </c>
      <c r="K546" s="241">
        <v>0</v>
      </c>
      <c r="L546" s="241">
        <v>0</v>
      </c>
      <c r="M546" s="241">
        <v>0</v>
      </c>
      <c r="N546" s="241">
        <v>0</v>
      </c>
      <c r="O546" s="241">
        <v>0</v>
      </c>
      <c r="P546" s="241">
        <v>0</v>
      </c>
      <c r="Q546" s="241">
        <v>0</v>
      </c>
      <c r="R546" s="241">
        <v>0</v>
      </c>
      <c r="S546" s="241">
        <v>0</v>
      </c>
      <c r="T546" s="241">
        <v>0</v>
      </c>
      <c r="U546" s="241">
        <v>0</v>
      </c>
      <c r="V546" s="241">
        <v>0</v>
      </c>
      <c r="W546" s="241">
        <v>0</v>
      </c>
    </row>
    <row r="547" spans="2:23" x14ac:dyDescent="0.35">
      <c r="B547" s="17" t="s">
        <v>992</v>
      </c>
      <c r="C547" s="437" t="s">
        <v>2087</v>
      </c>
      <c r="D547" s="17" t="s">
        <v>1174</v>
      </c>
      <c r="E547" s="4" t="s">
        <v>1175</v>
      </c>
      <c r="F547" s="241">
        <v>0</v>
      </c>
      <c r="G547" s="241">
        <v>0</v>
      </c>
      <c r="H547" s="240">
        <v>-0.52510999999999997</v>
      </c>
      <c r="I547" s="240">
        <v>0</v>
      </c>
      <c r="J547" s="241">
        <v>0</v>
      </c>
      <c r="K547" s="241">
        <v>0</v>
      </c>
      <c r="L547" s="241">
        <v>0</v>
      </c>
      <c r="M547" s="241">
        <v>0</v>
      </c>
      <c r="N547" s="241">
        <v>0</v>
      </c>
      <c r="O547" s="241">
        <v>0</v>
      </c>
      <c r="P547" s="241">
        <v>0</v>
      </c>
      <c r="Q547" s="241">
        <v>0</v>
      </c>
      <c r="R547" s="241">
        <v>0</v>
      </c>
      <c r="S547" s="241">
        <v>0</v>
      </c>
      <c r="T547" s="241">
        <v>0</v>
      </c>
      <c r="U547" s="241">
        <v>0</v>
      </c>
      <c r="V547" s="241">
        <v>0</v>
      </c>
      <c r="W547" s="241">
        <v>0</v>
      </c>
    </row>
    <row r="548" spans="2:23" x14ac:dyDescent="0.35">
      <c r="B548" s="17" t="s">
        <v>992</v>
      </c>
      <c r="C548" s="437" t="s">
        <v>2087</v>
      </c>
      <c r="D548" s="17" t="s">
        <v>1176</v>
      </c>
      <c r="E548" s="4" t="s">
        <v>1177</v>
      </c>
      <c r="F548" s="241">
        <v>0</v>
      </c>
      <c r="G548" s="241">
        <v>0</v>
      </c>
      <c r="H548" s="240">
        <v>1.68493</v>
      </c>
      <c r="I548" s="240">
        <v>0</v>
      </c>
      <c r="J548" s="241">
        <v>0</v>
      </c>
      <c r="K548" s="241">
        <v>0</v>
      </c>
      <c r="L548" s="241">
        <v>0</v>
      </c>
      <c r="M548" s="241">
        <v>0</v>
      </c>
      <c r="N548" s="241">
        <v>0</v>
      </c>
      <c r="O548" s="241">
        <v>0</v>
      </c>
      <c r="P548" s="241">
        <v>0</v>
      </c>
      <c r="Q548" s="241">
        <v>0</v>
      </c>
      <c r="R548" s="241">
        <v>0</v>
      </c>
      <c r="S548" s="241">
        <v>0</v>
      </c>
      <c r="T548" s="241">
        <v>0</v>
      </c>
      <c r="U548" s="241">
        <v>0</v>
      </c>
      <c r="V548" s="241">
        <v>0</v>
      </c>
      <c r="W548" s="241">
        <v>0</v>
      </c>
    </row>
    <row r="549" spans="2:23" x14ac:dyDescent="0.35">
      <c r="B549" s="17" t="s">
        <v>992</v>
      </c>
      <c r="C549" s="437" t="s">
        <v>2086</v>
      </c>
      <c r="D549" s="17" t="s">
        <v>1180</v>
      </c>
      <c r="E549" s="4" t="s">
        <v>1181</v>
      </c>
      <c r="F549" s="241">
        <v>0</v>
      </c>
      <c r="G549" s="241">
        <v>0</v>
      </c>
      <c r="H549" s="240">
        <v>559.81687999999997</v>
      </c>
      <c r="I549" s="240">
        <v>0</v>
      </c>
      <c r="J549" s="241">
        <v>0</v>
      </c>
      <c r="K549" s="241">
        <v>0</v>
      </c>
      <c r="L549" s="241">
        <v>0</v>
      </c>
      <c r="M549" s="241">
        <v>0</v>
      </c>
      <c r="N549" s="241">
        <v>0</v>
      </c>
      <c r="O549" s="241">
        <v>0</v>
      </c>
      <c r="P549" s="241">
        <v>0</v>
      </c>
      <c r="Q549" s="241">
        <v>0</v>
      </c>
      <c r="R549" s="241">
        <v>0</v>
      </c>
      <c r="S549" s="241">
        <v>0</v>
      </c>
      <c r="T549" s="241">
        <v>0</v>
      </c>
      <c r="U549" s="241">
        <v>0</v>
      </c>
      <c r="V549" s="241">
        <v>0</v>
      </c>
      <c r="W549" s="241">
        <v>0</v>
      </c>
    </row>
    <row r="550" spans="2:23" x14ac:dyDescent="0.35">
      <c r="B550" s="17" t="s">
        <v>992</v>
      </c>
      <c r="C550" s="437" t="s">
        <v>2086</v>
      </c>
      <c r="D550" s="17" t="s">
        <v>1182</v>
      </c>
      <c r="E550" s="4" t="s">
        <v>1183</v>
      </c>
      <c r="F550" s="241">
        <v>0</v>
      </c>
      <c r="G550" s="241">
        <v>0</v>
      </c>
      <c r="H550" s="240">
        <v>0</v>
      </c>
      <c r="I550" s="240">
        <v>0</v>
      </c>
      <c r="J550" s="241">
        <v>0</v>
      </c>
      <c r="K550" s="241">
        <v>0</v>
      </c>
      <c r="L550" s="241">
        <v>0</v>
      </c>
      <c r="M550" s="241">
        <v>0</v>
      </c>
      <c r="N550" s="241">
        <v>0</v>
      </c>
      <c r="O550" s="241">
        <v>0</v>
      </c>
      <c r="P550" s="241">
        <v>0</v>
      </c>
      <c r="Q550" s="241">
        <v>0</v>
      </c>
      <c r="R550" s="241">
        <v>0</v>
      </c>
      <c r="S550" s="241">
        <v>0</v>
      </c>
      <c r="T550" s="241">
        <v>0</v>
      </c>
      <c r="U550" s="241">
        <v>0</v>
      </c>
      <c r="V550" s="241">
        <v>0</v>
      </c>
      <c r="W550" s="241">
        <v>0</v>
      </c>
    </row>
    <row r="551" spans="2:23" x14ac:dyDescent="0.35">
      <c r="B551" s="17" t="s">
        <v>992</v>
      </c>
      <c r="C551" s="437" t="s">
        <v>2083</v>
      </c>
      <c r="D551" s="17" t="s">
        <v>1184</v>
      </c>
      <c r="E551" s="4" t="s">
        <v>1185</v>
      </c>
      <c r="F551" s="241">
        <v>0</v>
      </c>
      <c r="G551" s="241">
        <v>0</v>
      </c>
      <c r="H551" s="240">
        <v>1115.8910600000002</v>
      </c>
      <c r="I551" s="240">
        <v>2205.9670000000001</v>
      </c>
      <c r="J551" s="241">
        <v>0</v>
      </c>
      <c r="K551" s="241">
        <v>0</v>
      </c>
      <c r="L551" s="241">
        <v>0</v>
      </c>
      <c r="M551" s="241">
        <v>0</v>
      </c>
      <c r="N551" s="241">
        <v>0</v>
      </c>
      <c r="O551" s="241">
        <v>0</v>
      </c>
      <c r="P551" s="241">
        <v>0</v>
      </c>
      <c r="Q551" s="241">
        <v>0</v>
      </c>
      <c r="R551" s="241">
        <v>0</v>
      </c>
      <c r="S551" s="241">
        <v>0</v>
      </c>
      <c r="T551" s="241">
        <v>0</v>
      </c>
      <c r="U551" s="241">
        <v>0</v>
      </c>
      <c r="V551" s="241">
        <v>0</v>
      </c>
      <c r="W551" s="241">
        <v>0</v>
      </c>
    </row>
    <row r="552" spans="2:23" x14ac:dyDescent="0.35">
      <c r="B552" s="17" t="s">
        <v>992</v>
      </c>
      <c r="C552" s="437" t="s">
        <v>2083</v>
      </c>
      <c r="D552" s="17" t="s">
        <v>1186</v>
      </c>
      <c r="E552" s="4" t="s">
        <v>1187</v>
      </c>
      <c r="F552" s="241">
        <v>0</v>
      </c>
      <c r="G552" s="241">
        <v>0</v>
      </c>
      <c r="H552" s="240">
        <v>9.251100000000001</v>
      </c>
      <c r="I552" s="240">
        <v>0</v>
      </c>
      <c r="J552" s="241">
        <v>0</v>
      </c>
      <c r="K552" s="241">
        <v>0</v>
      </c>
      <c r="L552" s="241">
        <v>0</v>
      </c>
      <c r="M552" s="241">
        <v>0</v>
      </c>
      <c r="N552" s="241">
        <v>0</v>
      </c>
      <c r="O552" s="241">
        <v>0</v>
      </c>
      <c r="P552" s="241">
        <v>0</v>
      </c>
      <c r="Q552" s="241">
        <v>0</v>
      </c>
      <c r="R552" s="241">
        <v>0</v>
      </c>
      <c r="S552" s="241">
        <v>0</v>
      </c>
      <c r="T552" s="241">
        <v>0</v>
      </c>
      <c r="U552" s="241">
        <v>0</v>
      </c>
      <c r="V552" s="241">
        <v>0</v>
      </c>
      <c r="W552" s="241">
        <v>0</v>
      </c>
    </row>
    <row r="553" spans="2:23" x14ac:dyDescent="0.35">
      <c r="B553" s="17" t="s">
        <v>992</v>
      </c>
      <c r="C553" s="437" t="s">
        <v>2094</v>
      </c>
      <c r="D553" s="17" t="s">
        <v>1192</v>
      </c>
      <c r="E553" s="4" t="s">
        <v>1193</v>
      </c>
      <c r="F553" s="241">
        <v>0</v>
      </c>
      <c r="G553" s="241">
        <v>0</v>
      </c>
      <c r="H553" s="240">
        <v>0.40164</v>
      </c>
      <c r="I553" s="240">
        <v>0</v>
      </c>
      <c r="J553" s="241">
        <v>0</v>
      </c>
      <c r="K553" s="241">
        <v>0</v>
      </c>
      <c r="L553" s="241">
        <v>0</v>
      </c>
      <c r="M553" s="241">
        <v>0</v>
      </c>
      <c r="N553" s="241">
        <v>0</v>
      </c>
      <c r="O553" s="241">
        <v>0</v>
      </c>
      <c r="P553" s="241">
        <v>0</v>
      </c>
      <c r="Q553" s="241">
        <v>0</v>
      </c>
      <c r="R553" s="241">
        <v>0</v>
      </c>
      <c r="S553" s="241">
        <v>0</v>
      </c>
      <c r="T553" s="241">
        <v>0</v>
      </c>
      <c r="U553" s="241">
        <v>0</v>
      </c>
      <c r="V553" s="241">
        <v>0</v>
      </c>
      <c r="W553" s="241">
        <v>0</v>
      </c>
    </row>
    <row r="554" spans="2:23" x14ac:dyDescent="0.35">
      <c r="B554" s="17" t="s">
        <v>992</v>
      </c>
      <c r="C554" s="437" t="s">
        <v>2086</v>
      </c>
      <c r="D554" s="17" t="s">
        <v>1194</v>
      </c>
      <c r="E554" s="4" t="s">
        <v>1195</v>
      </c>
      <c r="F554" s="241">
        <v>0</v>
      </c>
      <c r="G554" s="241">
        <v>0</v>
      </c>
      <c r="H554" s="240">
        <v>1038.63105</v>
      </c>
      <c r="I554" s="240">
        <v>1348</v>
      </c>
      <c r="J554" s="241">
        <v>0</v>
      </c>
      <c r="K554" s="241">
        <v>0</v>
      </c>
      <c r="L554" s="241">
        <v>0</v>
      </c>
      <c r="M554" s="241">
        <v>0</v>
      </c>
      <c r="N554" s="241">
        <v>0</v>
      </c>
      <c r="O554" s="241">
        <v>0</v>
      </c>
      <c r="P554" s="241">
        <v>0</v>
      </c>
      <c r="Q554" s="241">
        <v>0</v>
      </c>
      <c r="R554" s="241">
        <v>0</v>
      </c>
      <c r="S554" s="241">
        <v>0</v>
      </c>
      <c r="T554" s="241">
        <v>0</v>
      </c>
      <c r="U554" s="241">
        <v>0</v>
      </c>
      <c r="V554" s="241">
        <v>0</v>
      </c>
      <c r="W554" s="241">
        <v>0</v>
      </c>
    </row>
    <row r="555" spans="2:23" x14ac:dyDescent="0.35">
      <c r="B555" s="17" t="s">
        <v>992</v>
      </c>
      <c r="C555" s="437" t="s">
        <v>2078</v>
      </c>
      <c r="D555" s="17" t="s">
        <v>1244</v>
      </c>
      <c r="E555" s="4" t="s">
        <v>1245</v>
      </c>
      <c r="F555" s="241">
        <v>0</v>
      </c>
      <c r="G555" s="241">
        <v>0</v>
      </c>
      <c r="H555" s="240">
        <v>13.79941</v>
      </c>
      <c r="I555" s="240">
        <v>0</v>
      </c>
      <c r="J555" s="241">
        <v>0</v>
      </c>
      <c r="K555" s="241">
        <v>0</v>
      </c>
      <c r="L555" s="241">
        <v>0</v>
      </c>
      <c r="M555" s="241">
        <v>0</v>
      </c>
      <c r="N555" s="241">
        <v>0</v>
      </c>
      <c r="O555" s="241">
        <v>0</v>
      </c>
      <c r="P555" s="241">
        <v>0</v>
      </c>
      <c r="Q555" s="241">
        <v>0</v>
      </c>
      <c r="R555" s="241">
        <v>0</v>
      </c>
      <c r="S555" s="241">
        <v>0</v>
      </c>
      <c r="T555" s="241">
        <v>0</v>
      </c>
      <c r="U555" s="241">
        <v>0</v>
      </c>
      <c r="V555" s="241">
        <v>0</v>
      </c>
      <c r="W555" s="241">
        <v>0</v>
      </c>
    </row>
    <row r="556" spans="2:23" x14ac:dyDescent="0.35">
      <c r="B556" s="17" t="s">
        <v>992</v>
      </c>
      <c r="C556" s="437" t="s">
        <v>2220</v>
      </c>
      <c r="D556" s="17" t="s">
        <v>1200</v>
      </c>
      <c r="E556" s="4" t="s">
        <v>1201</v>
      </c>
      <c r="F556" s="241">
        <v>0</v>
      </c>
      <c r="G556" s="241">
        <v>0</v>
      </c>
      <c r="H556" s="240">
        <v>-2.9152800000000001</v>
      </c>
      <c r="I556" s="240">
        <v>0</v>
      </c>
      <c r="J556" s="241">
        <v>0</v>
      </c>
      <c r="K556" s="241">
        <v>0</v>
      </c>
      <c r="L556" s="241">
        <v>0</v>
      </c>
      <c r="M556" s="241">
        <v>0</v>
      </c>
      <c r="N556" s="241">
        <v>0</v>
      </c>
      <c r="O556" s="241">
        <v>0</v>
      </c>
      <c r="P556" s="241">
        <v>0</v>
      </c>
      <c r="Q556" s="241">
        <v>0</v>
      </c>
      <c r="R556" s="241">
        <v>0</v>
      </c>
      <c r="S556" s="241">
        <v>0</v>
      </c>
      <c r="T556" s="241">
        <v>0</v>
      </c>
      <c r="U556" s="241">
        <v>0</v>
      </c>
      <c r="V556" s="241">
        <v>0</v>
      </c>
      <c r="W556" s="241">
        <v>0</v>
      </c>
    </row>
    <row r="557" spans="2:23" x14ac:dyDescent="0.35">
      <c r="B557" s="17" t="s">
        <v>992</v>
      </c>
      <c r="C557" s="437" t="s">
        <v>2220</v>
      </c>
      <c r="D557" s="17" t="s">
        <v>1202</v>
      </c>
      <c r="E557" s="4" t="s">
        <v>1201</v>
      </c>
      <c r="F557" s="241">
        <v>0</v>
      </c>
      <c r="G557" s="241">
        <v>0</v>
      </c>
      <c r="H557" s="240">
        <v>6.9732299999999992</v>
      </c>
      <c r="I557" s="240">
        <v>0</v>
      </c>
      <c r="J557" s="241">
        <v>0</v>
      </c>
      <c r="K557" s="241">
        <v>0</v>
      </c>
      <c r="L557" s="241">
        <v>0</v>
      </c>
      <c r="M557" s="241">
        <v>0</v>
      </c>
      <c r="N557" s="241">
        <v>0</v>
      </c>
      <c r="O557" s="241">
        <v>0</v>
      </c>
      <c r="P557" s="241">
        <v>0</v>
      </c>
      <c r="Q557" s="241">
        <v>0</v>
      </c>
      <c r="R557" s="241">
        <v>0</v>
      </c>
      <c r="S557" s="241">
        <v>0</v>
      </c>
      <c r="T557" s="241">
        <v>0</v>
      </c>
      <c r="U557" s="241">
        <v>0</v>
      </c>
      <c r="V557" s="241">
        <v>0</v>
      </c>
      <c r="W557" s="241">
        <v>0</v>
      </c>
    </row>
    <row r="558" spans="2:23" x14ac:dyDescent="0.35">
      <c r="B558" s="17" t="s">
        <v>992</v>
      </c>
      <c r="C558" s="437" t="s">
        <v>2086</v>
      </c>
      <c r="D558" s="17" t="s">
        <v>1203</v>
      </c>
      <c r="E558" s="4" t="s">
        <v>1204</v>
      </c>
      <c r="F558" s="241">
        <v>0</v>
      </c>
      <c r="G558" s="241">
        <v>0</v>
      </c>
      <c r="H558" s="240">
        <v>-82.295659999999998</v>
      </c>
      <c r="I558" s="240">
        <v>0</v>
      </c>
      <c r="J558" s="241">
        <v>0</v>
      </c>
      <c r="K558" s="241">
        <v>0</v>
      </c>
      <c r="L558" s="241">
        <v>0</v>
      </c>
      <c r="M558" s="241">
        <v>0</v>
      </c>
      <c r="N558" s="241">
        <v>0</v>
      </c>
      <c r="O558" s="241">
        <v>0</v>
      </c>
      <c r="P558" s="241">
        <v>0</v>
      </c>
      <c r="Q558" s="241">
        <v>0</v>
      </c>
      <c r="R558" s="241">
        <v>0</v>
      </c>
      <c r="S558" s="241">
        <v>0</v>
      </c>
      <c r="T558" s="241">
        <v>0</v>
      </c>
      <c r="U558" s="241">
        <v>0</v>
      </c>
      <c r="V558" s="241">
        <v>0</v>
      </c>
      <c r="W558" s="241">
        <v>0</v>
      </c>
    </row>
    <row r="559" spans="2:23" x14ac:dyDescent="0.35">
      <c r="B559" s="17" t="s">
        <v>992</v>
      </c>
      <c r="C559" s="437" t="s">
        <v>2221</v>
      </c>
      <c r="D559" s="17" t="s">
        <v>1205</v>
      </c>
      <c r="E559" s="4" t="s">
        <v>1206</v>
      </c>
      <c r="F559" s="241">
        <v>0</v>
      </c>
      <c r="G559" s="241">
        <v>0</v>
      </c>
      <c r="H559" s="240">
        <v>0</v>
      </c>
      <c r="I559" s="240">
        <v>0</v>
      </c>
      <c r="J559" s="241">
        <v>0</v>
      </c>
      <c r="K559" s="241">
        <v>0</v>
      </c>
      <c r="L559" s="241">
        <v>0</v>
      </c>
      <c r="M559" s="241">
        <v>0</v>
      </c>
      <c r="N559" s="241">
        <v>0</v>
      </c>
      <c r="O559" s="241">
        <v>0</v>
      </c>
      <c r="P559" s="241">
        <v>0</v>
      </c>
      <c r="Q559" s="241">
        <v>0</v>
      </c>
      <c r="R559" s="241">
        <v>0</v>
      </c>
      <c r="S559" s="241">
        <v>0</v>
      </c>
      <c r="T559" s="241">
        <v>0</v>
      </c>
      <c r="U559" s="241">
        <v>0</v>
      </c>
      <c r="V559" s="241">
        <v>0</v>
      </c>
      <c r="W559" s="241">
        <v>0</v>
      </c>
    </row>
    <row r="560" spans="2:23" x14ac:dyDescent="0.35">
      <c r="B560" s="17" t="s">
        <v>992</v>
      </c>
      <c r="C560" s="437" t="s">
        <v>2079</v>
      </c>
      <c r="D560" s="17" t="s">
        <v>1211</v>
      </c>
      <c r="E560" s="4" t="s">
        <v>1212</v>
      </c>
      <c r="F560" s="241">
        <v>0</v>
      </c>
      <c r="G560" s="241">
        <v>0</v>
      </c>
      <c r="H560" s="240">
        <v>129.23455000000001</v>
      </c>
      <c r="I560" s="240">
        <v>0</v>
      </c>
      <c r="J560" s="241">
        <v>0</v>
      </c>
      <c r="K560" s="241">
        <v>0</v>
      </c>
      <c r="L560" s="241">
        <v>0</v>
      </c>
      <c r="M560" s="241">
        <v>0</v>
      </c>
      <c r="N560" s="241">
        <v>0</v>
      </c>
      <c r="O560" s="241">
        <v>0</v>
      </c>
      <c r="P560" s="241">
        <v>0</v>
      </c>
      <c r="Q560" s="241">
        <v>0</v>
      </c>
      <c r="R560" s="241">
        <v>0</v>
      </c>
      <c r="S560" s="241">
        <v>0</v>
      </c>
      <c r="T560" s="241">
        <v>0</v>
      </c>
      <c r="U560" s="241">
        <v>0</v>
      </c>
      <c r="V560" s="241">
        <v>0</v>
      </c>
      <c r="W560" s="241">
        <v>0</v>
      </c>
    </row>
    <row r="561" spans="2:23" x14ac:dyDescent="0.35">
      <c r="B561" s="17" t="s">
        <v>992</v>
      </c>
      <c r="C561" s="437" t="s">
        <v>2079</v>
      </c>
      <c r="D561" s="17" t="s">
        <v>1246</v>
      </c>
      <c r="E561" s="4" t="s">
        <v>1247</v>
      </c>
      <c r="F561" s="241">
        <v>0</v>
      </c>
      <c r="G561" s="241">
        <v>0</v>
      </c>
      <c r="H561" s="240">
        <v>361.15211999999997</v>
      </c>
      <c r="I561" s="240">
        <v>87</v>
      </c>
      <c r="J561" s="241">
        <v>0</v>
      </c>
      <c r="K561" s="241">
        <v>0</v>
      </c>
      <c r="L561" s="241">
        <v>0</v>
      </c>
      <c r="M561" s="241">
        <v>0</v>
      </c>
      <c r="N561" s="241">
        <v>0</v>
      </c>
      <c r="O561" s="241">
        <v>0</v>
      </c>
      <c r="P561" s="241">
        <v>0</v>
      </c>
      <c r="Q561" s="241">
        <v>0</v>
      </c>
      <c r="R561" s="241">
        <v>0</v>
      </c>
      <c r="S561" s="241">
        <v>0</v>
      </c>
      <c r="T561" s="241">
        <v>0</v>
      </c>
      <c r="U561" s="241">
        <v>0</v>
      </c>
      <c r="V561" s="241">
        <v>0</v>
      </c>
      <c r="W561" s="241">
        <v>0</v>
      </c>
    </row>
    <row r="562" spans="2:23" x14ac:dyDescent="0.35">
      <c r="B562" s="17" t="s">
        <v>992</v>
      </c>
      <c r="C562" s="437" t="s">
        <v>2080</v>
      </c>
      <c r="D562" s="17" t="s">
        <v>1248</v>
      </c>
      <c r="E562" s="4" t="s">
        <v>1249</v>
      </c>
      <c r="F562" s="241">
        <v>0</v>
      </c>
      <c r="G562" s="241">
        <v>0</v>
      </c>
      <c r="H562" s="240">
        <v>1.9317899999999999</v>
      </c>
      <c r="I562" s="240">
        <v>0</v>
      </c>
      <c r="J562" s="241">
        <v>0</v>
      </c>
      <c r="K562" s="241">
        <v>0</v>
      </c>
      <c r="L562" s="241">
        <v>0</v>
      </c>
      <c r="M562" s="241">
        <v>0</v>
      </c>
      <c r="N562" s="241">
        <v>0</v>
      </c>
      <c r="O562" s="241">
        <v>0</v>
      </c>
      <c r="P562" s="241">
        <v>0</v>
      </c>
      <c r="Q562" s="241">
        <v>0</v>
      </c>
      <c r="R562" s="241">
        <v>0</v>
      </c>
      <c r="S562" s="241">
        <v>0</v>
      </c>
      <c r="T562" s="241">
        <v>0</v>
      </c>
      <c r="U562" s="241">
        <v>0</v>
      </c>
      <c r="V562" s="241">
        <v>0</v>
      </c>
      <c r="W562" s="241">
        <v>0</v>
      </c>
    </row>
    <row r="563" spans="2:23" x14ac:dyDescent="0.35">
      <c r="B563" s="17" t="s">
        <v>992</v>
      </c>
      <c r="C563" s="437" t="s">
        <v>2078</v>
      </c>
      <c r="D563" s="17" t="s">
        <v>1213</v>
      </c>
      <c r="E563" s="4" t="s">
        <v>1214</v>
      </c>
      <c r="F563" s="241">
        <v>0</v>
      </c>
      <c r="G563" s="241">
        <v>0</v>
      </c>
      <c r="H563" s="240">
        <v>178.15870999999999</v>
      </c>
      <c r="I563" s="240">
        <v>145</v>
      </c>
      <c r="J563" s="241">
        <v>0</v>
      </c>
      <c r="K563" s="241">
        <v>0</v>
      </c>
      <c r="L563" s="241">
        <v>0</v>
      </c>
      <c r="M563" s="241">
        <v>0</v>
      </c>
      <c r="N563" s="241">
        <v>0</v>
      </c>
      <c r="O563" s="241">
        <v>0</v>
      </c>
      <c r="P563" s="241">
        <v>0</v>
      </c>
      <c r="Q563" s="241">
        <v>0</v>
      </c>
      <c r="R563" s="241">
        <v>0</v>
      </c>
      <c r="S563" s="241">
        <v>0</v>
      </c>
      <c r="T563" s="241">
        <v>0</v>
      </c>
      <c r="U563" s="241">
        <v>0</v>
      </c>
      <c r="V563" s="241">
        <v>0</v>
      </c>
      <c r="W563" s="241">
        <v>0</v>
      </c>
    </row>
    <row r="564" spans="2:23" x14ac:dyDescent="0.35">
      <c r="B564" s="17" t="s">
        <v>992</v>
      </c>
      <c r="C564" s="437" t="s">
        <v>2078</v>
      </c>
      <c r="D564" s="17" t="s">
        <v>1215</v>
      </c>
      <c r="E564" s="4" t="s">
        <v>1214</v>
      </c>
      <c r="F564" s="241">
        <v>0</v>
      </c>
      <c r="G564" s="241">
        <v>0</v>
      </c>
      <c r="H564" s="240">
        <v>56.711620000000003</v>
      </c>
      <c r="I564" s="240">
        <v>0</v>
      </c>
      <c r="J564" s="241">
        <v>0</v>
      </c>
      <c r="K564" s="241">
        <v>0</v>
      </c>
      <c r="L564" s="241">
        <v>0</v>
      </c>
      <c r="M564" s="241">
        <v>0</v>
      </c>
      <c r="N564" s="241">
        <v>0</v>
      </c>
      <c r="O564" s="241">
        <v>0</v>
      </c>
      <c r="P564" s="241">
        <v>0</v>
      </c>
      <c r="Q564" s="241">
        <v>0</v>
      </c>
      <c r="R564" s="241">
        <v>0</v>
      </c>
      <c r="S564" s="241">
        <v>0</v>
      </c>
      <c r="T564" s="241">
        <v>0</v>
      </c>
      <c r="U564" s="241">
        <v>0</v>
      </c>
      <c r="V564" s="241">
        <v>0</v>
      </c>
      <c r="W564" s="241">
        <v>0</v>
      </c>
    </row>
    <row r="565" spans="2:23" x14ac:dyDescent="0.35">
      <c r="B565" s="17" t="s">
        <v>992</v>
      </c>
      <c r="C565" s="437" t="s">
        <v>2106</v>
      </c>
      <c r="D565" s="17" t="s">
        <v>1250</v>
      </c>
      <c r="E565" s="4" t="s">
        <v>1251</v>
      </c>
      <c r="F565" s="241">
        <v>0</v>
      </c>
      <c r="G565" s="241">
        <v>0</v>
      </c>
      <c r="H565" s="240">
        <v>3.3180000000000001E-2</v>
      </c>
      <c r="I565" s="240">
        <v>0</v>
      </c>
      <c r="J565" s="241">
        <v>0</v>
      </c>
      <c r="K565" s="241">
        <v>0</v>
      </c>
      <c r="L565" s="241">
        <v>0</v>
      </c>
      <c r="M565" s="241">
        <v>0</v>
      </c>
      <c r="N565" s="241">
        <v>0</v>
      </c>
      <c r="O565" s="241">
        <v>0</v>
      </c>
      <c r="P565" s="241">
        <v>0</v>
      </c>
      <c r="Q565" s="241">
        <v>0</v>
      </c>
      <c r="R565" s="241">
        <v>0</v>
      </c>
      <c r="S565" s="241">
        <v>0</v>
      </c>
      <c r="T565" s="241">
        <v>0</v>
      </c>
      <c r="U565" s="241">
        <v>0</v>
      </c>
      <c r="V565" s="241">
        <v>0</v>
      </c>
      <c r="W565" s="241">
        <v>0</v>
      </c>
    </row>
    <row r="566" spans="2:23" x14ac:dyDescent="0.35">
      <c r="B566" s="17" t="s">
        <v>992</v>
      </c>
      <c r="C566" s="437" t="s">
        <v>2086</v>
      </c>
      <c r="D566" s="17" t="s">
        <v>1216</v>
      </c>
      <c r="E566" s="4" t="s">
        <v>1217</v>
      </c>
      <c r="F566" s="241">
        <v>0</v>
      </c>
      <c r="G566" s="241">
        <v>0</v>
      </c>
      <c r="H566" s="240">
        <v>0.876</v>
      </c>
      <c r="I566" s="240">
        <v>0</v>
      </c>
      <c r="J566" s="241">
        <v>0</v>
      </c>
      <c r="K566" s="241">
        <v>0</v>
      </c>
      <c r="L566" s="241">
        <v>0</v>
      </c>
      <c r="M566" s="241">
        <v>0</v>
      </c>
      <c r="N566" s="241">
        <v>0</v>
      </c>
      <c r="O566" s="241">
        <v>0</v>
      </c>
      <c r="P566" s="241">
        <v>0</v>
      </c>
      <c r="Q566" s="241">
        <v>0</v>
      </c>
      <c r="R566" s="241">
        <v>0</v>
      </c>
      <c r="S566" s="241">
        <v>0</v>
      </c>
      <c r="T566" s="241">
        <v>0</v>
      </c>
      <c r="U566" s="241">
        <v>0</v>
      </c>
      <c r="V566" s="241">
        <v>0</v>
      </c>
      <c r="W566" s="241">
        <v>0</v>
      </c>
    </row>
    <row r="567" spans="2:23" x14ac:dyDescent="0.35">
      <c r="B567" s="17" t="s">
        <v>992</v>
      </c>
      <c r="C567" s="437" t="s">
        <v>2224</v>
      </c>
      <c r="D567" s="17" t="s">
        <v>1218</v>
      </c>
      <c r="E567" s="4" t="s">
        <v>1219</v>
      </c>
      <c r="F567" s="241">
        <v>0</v>
      </c>
      <c r="G567" s="241">
        <v>0</v>
      </c>
      <c r="H567" s="240">
        <v>1.4003699999999999</v>
      </c>
      <c r="I567" s="240">
        <v>0</v>
      </c>
      <c r="J567" s="241">
        <v>0</v>
      </c>
      <c r="K567" s="241">
        <v>0</v>
      </c>
      <c r="L567" s="241">
        <v>0</v>
      </c>
      <c r="M567" s="241">
        <v>0</v>
      </c>
      <c r="N567" s="241">
        <v>0</v>
      </c>
      <c r="O567" s="241">
        <v>0</v>
      </c>
      <c r="P567" s="241">
        <v>0</v>
      </c>
      <c r="Q567" s="241">
        <v>0</v>
      </c>
      <c r="R567" s="241">
        <v>0</v>
      </c>
      <c r="S567" s="241">
        <v>0</v>
      </c>
      <c r="T567" s="241">
        <v>0</v>
      </c>
      <c r="U567" s="241">
        <v>0</v>
      </c>
      <c r="V567" s="241">
        <v>0</v>
      </c>
      <c r="W567" s="241">
        <v>0</v>
      </c>
    </row>
    <row r="568" spans="2:23" x14ac:dyDescent="0.35">
      <c r="B568" s="17" t="s">
        <v>992</v>
      </c>
      <c r="C568" s="437" t="s">
        <v>2225</v>
      </c>
      <c r="D568" s="17" t="s">
        <v>1220</v>
      </c>
      <c r="E568" s="4" t="s">
        <v>1221</v>
      </c>
      <c r="F568" s="241">
        <v>0</v>
      </c>
      <c r="G568" s="241">
        <v>0</v>
      </c>
      <c r="H568" s="240">
        <v>40.254199999999997</v>
      </c>
      <c r="I568" s="240">
        <v>0</v>
      </c>
      <c r="J568" s="241">
        <v>0</v>
      </c>
      <c r="K568" s="241">
        <v>0</v>
      </c>
      <c r="L568" s="241">
        <v>0</v>
      </c>
      <c r="M568" s="241">
        <v>0</v>
      </c>
      <c r="N568" s="241">
        <v>0</v>
      </c>
      <c r="O568" s="241">
        <v>0</v>
      </c>
      <c r="P568" s="241">
        <v>0</v>
      </c>
      <c r="Q568" s="241">
        <v>0</v>
      </c>
      <c r="R568" s="241">
        <v>0</v>
      </c>
      <c r="S568" s="241">
        <v>0</v>
      </c>
      <c r="T568" s="241">
        <v>0</v>
      </c>
      <c r="U568" s="241">
        <v>0</v>
      </c>
      <c r="V568" s="241">
        <v>0</v>
      </c>
      <c r="W568" s="241">
        <v>0</v>
      </c>
    </row>
    <row r="569" spans="2:23" x14ac:dyDescent="0.35">
      <c r="B569" s="17" t="s">
        <v>992</v>
      </c>
      <c r="C569" s="437" t="s">
        <v>2227</v>
      </c>
      <c r="D569" s="17" t="s">
        <v>1226</v>
      </c>
      <c r="E569" s="4" t="s">
        <v>1227</v>
      </c>
      <c r="F569" s="241">
        <v>0</v>
      </c>
      <c r="G569" s="241">
        <v>0</v>
      </c>
      <c r="H569" s="240">
        <v>-7.6675200000000006</v>
      </c>
      <c r="I569" s="240">
        <v>0</v>
      </c>
      <c r="J569" s="241">
        <v>0</v>
      </c>
      <c r="K569" s="241">
        <v>0</v>
      </c>
      <c r="L569" s="241">
        <v>0</v>
      </c>
      <c r="M569" s="241">
        <v>0</v>
      </c>
      <c r="N569" s="241">
        <v>0</v>
      </c>
      <c r="O569" s="241">
        <v>0</v>
      </c>
      <c r="P569" s="241">
        <v>0</v>
      </c>
      <c r="Q569" s="241">
        <v>0</v>
      </c>
      <c r="R569" s="241">
        <v>0</v>
      </c>
      <c r="S569" s="241">
        <v>0</v>
      </c>
      <c r="T569" s="241">
        <v>0</v>
      </c>
      <c r="U569" s="241">
        <v>0</v>
      </c>
      <c r="V569" s="241">
        <v>0</v>
      </c>
      <c r="W569" s="241">
        <v>0</v>
      </c>
    </row>
    <row r="570" spans="2:23" x14ac:dyDescent="0.35">
      <c r="B570" s="17" t="s">
        <v>992</v>
      </c>
      <c r="C570" s="437" t="s">
        <v>2093</v>
      </c>
      <c r="D570" s="17" t="s">
        <v>1228</v>
      </c>
      <c r="E570" s="4" t="s">
        <v>1229</v>
      </c>
      <c r="F570" s="241">
        <v>0</v>
      </c>
      <c r="G570" s="241">
        <v>0</v>
      </c>
      <c r="H570" s="240">
        <v>-115.73358</v>
      </c>
      <c r="I570" s="240">
        <v>0</v>
      </c>
      <c r="J570" s="241">
        <v>0</v>
      </c>
      <c r="K570" s="241">
        <v>0</v>
      </c>
      <c r="L570" s="241">
        <v>0</v>
      </c>
      <c r="M570" s="241">
        <v>0</v>
      </c>
      <c r="N570" s="241">
        <v>0</v>
      </c>
      <c r="O570" s="241">
        <v>0</v>
      </c>
      <c r="P570" s="241">
        <v>0</v>
      </c>
      <c r="Q570" s="241">
        <v>0</v>
      </c>
      <c r="R570" s="241">
        <v>0</v>
      </c>
      <c r="S570" s="241">
        <v>0</v>
      </c>
      <c r="T570" s="241">
        <v>0</v>
      </c>
      <c r="U570" s="241">
        <v>0</v>
      </c>
      <c r="V570" s="241">
        <v>0</v>
      </c>
      <c r="W570" s="241">
        <v>0</v>
      </c>
    </row>
    <row r="571" spans="2:23" x14ac:dyDescent="0.35">
      <c r="B571" s="17" t="s">
        <v>992</v>
      </c>
      <c r="C571" s="437" t="s">
        <v>2228</v>
      </c>
      <c r="D571" s="17" t="s">
        <v>1230</v>
      </c>
      <c r="E571" s="4" t="s">
        <v>1231</v>
      </c>
      <c r="F571" s="241">
        <v>0</v>
      </c>
      <c r="G571" s="241">
        <v>0</v>
      </c>
      <c r="H571" s="240">
        <v>2.9009099999999997</v>
      </c>
      <c r="I571" s="240">
        <v>0</v>
      </c>
      <c r="J571" s="241">
        <v>0</v>
      </c>
      <c r="K571" s="241">
        <v>0</v>
      </c>
      <c r="L571" s="241">
        <v>0</v>
      </c>
      <c r="M571" s="241">
        <v>0</v>
      </c>
      <c r="N571" s="241">
        <v>0</v>
      </c>
      <c r="O571" s="241">
        <v>0</v>
      </c>
      <c r="P571" s="241">
        <v>0</v>
      </c>
      <c r="Q571" s="241">
        <v>0</v>
      </c>
      <c r="R571" s="241">
        <v>0</v>
      </c>
      <c r="S571" s="241">
        <v>0</v>
      </c>
      <c r="T571" s="241">
        <v>0</v>
      </c>
      <c r="U571" s="241">
        <v>0</v>
      </c>
      <c r="V571" s="241">
        <v>0</v>
      </c>
      <c r="W571" s="241">
        <v>0</v>
      </c>
    </row>
    <row r="572" spans="2:23" x14ac:dyDescent="0.35">
      <c r="B572" s="17" t="s">
        <v>992</v>
      </c>
      <c r="C572" s="437" t="s">
        <v>2101</v>
      </c>
      <c r="D572" s="17" t="s">
        <v>1232</v>
      </c>
      <c r="E572" s="4" t="s">
        <v>1233</v>
      </c>
      <c r="F572" s="241">
        <v>0</v>
      </c>
      <c r="G572" s="241">
        <v>0</v>
      </c>
      <c r="H572" s="240">
        <v>762.62310000000002</v>
      </c>
      <c r="I572" s="240">
        <v>0</v>
      </c>
      <c r="J572" s="241">
        <v>0</v>
      </c>
      <c r="K572" s="241">
        <v>0</v>
      </c>
      <c r="L572" s="241">
        <v>0</v>
      </c>
      <c r="M572" s="241">
        <v>0</v>
      </c>
      <c r="N572" s="241">
        <v>0</v>
      </c>
      <c r="O572" s="241">
        <v>0</v>
      </c>
      <c r="P572" s="241">
        <v>0</v>
      </c>
      <c r="Q572" s="241">
        <v>0</v>
      </c>
      <c r="R572" s="241">
        <v>0</v>
      </c>
      <c r="S572" s="241">
        <v>0</v>
      </c>
      <c r="T572" s="241">
        <v>0</v>
      </c>
      <c r="U572" s="241">
        <v>0</v>
      </c>
      <c r="V572" s="241">
        <v>0</v>
      </c>
      <c r="W572" s="241">
        <v>0</v>
      </c>
    </row>
    <row r="573" spans="2:23" x14ac:dyDescent="0.35">
      <c r="B573" s="17" t="s">
        <v>992</v>
      </c>
      <c r="C573" s="437" t="s">
        <v>2156</v>
      </c>
      <c r="D573" s="17" t="s">
        <v>1234</v>
      </c>
      <c r="E573" s="4" t="s">
        <v>1235</v>
      </c>
      <c r="F573" s="241">
        <v>0</v>
      </c>
      <c r="G573" s="241">
        <v>0</v>
      </c>
      <c r="H573" s="240">
        <v>1.7000000000000001E-2</v>
      </c>
      <c r="I573" s="240">
        <v>0</v>
      </c>
      <c r="J573" s="241">
        <v>0</v>
      </c>
      <c r="K573" s="241">
        <v>0</v>
      </c>
      <c r="L573" s="241">
        <v>0</v>
      </c>
      <c r="M573" s="241">
        <v>0</v>
      </c>
      <c r="N573" s="241">
        <v>0</v>
      </c>
      <c r="O573" s="241">
        <v>0</v>
      </c>
      <c r="P573" s="241">
        <v>0</v>
      </c>
      <c r="Q573" s="241">
        <v>0</v>
      </c>
      <c r="R573" s="241">
        <v>0</v>
      </c>
      <c r="S573" s="241">
        <v>0</v>
      </c>
      <c r="T573" s="241">
        <v>0</v>
      </c>
      <c r="U573" s="241">
        <v>0</v>
      </c>
      <c r="V573" s="241">
        <v>0</v>
      </c>
      <c r="W573" s="241">
        <v>0</v>
      </c>
    </row>
    <row r="574" spans="2:23" x14ac:dyDescent="0.35">
      <c r="B574" s="17" t="s">
        <v>992</v>
      </c>
      <c r="C574" s="437" t="s">
        <v>2156</v>
      </c>
      <c r="D574" s="17" t="s">
        <v>1252</v>
      </c>
      <c r="E574" s="4" t="s">
        <v>1253</v>
      </c>
      <c r="F574" s="241">
        <v>0</v>
      </c>
      <c r="G574" s="241">
        <v>0</v>
      </c>
      <c r="H574" s="240">
        <v>4.6378000000000004</v>
      </c>
      <c r="I574" s="240">
        <v>0</v>
      </c>
      <c r="J574" s="241">
        <v>0</v>
      </c>
      <c r="K574" s="241">
        <v>0</v>
      </c>
      <c r="L574" s="241">
        <v>0</v>
      </c>
      <c r="M574" s="241">
        <v>0</v>
      </c>
      <c r="N574" s="241">
        <v>0</v>
      </c>
      <c r="O574" s="241">
        <v>0</v>
      </c>
      <c r="P574" s="241">
        <v>0</v>
      </c>
      <c r="Q574" s="241">
        <v>0</v>
      </c>
      <c r="R574" s="241">
        <v>0</v>
      </c>
      <c r="S574" s="241">
        <v>0</v>
      </c>
      <c r="T574" s="241">
        <v>0</v>
      </c>
      <c r="U574" s="241">
        <v>0</v>
      </c>
      <c r="V574" s="241">
        <v>0</v>
      </c>
      <c r="W574" s="241">
        <v>0</v>
      </c>
    </row>
    <row r="575" spans="2:23" x14ac:dyDescent="0.35">
      <c r="B575" s="17" t="s">
        <v>992</v>
      </c>
      <c r="C575" s="437" t="s">
        <v>2094</v>
      </c>
      <c r="D575" s="17" t="s">
        <v>1238</v>
      </c>
      <c r="E575" s="4" t="s">
        <v>1239</v>
      </c>
      <c r="F575" s="241">
        <v>0</v>
      </c>
      <c r="G575" s="241">
        <v>0</v>
      </c>
      <c r="H575" s="240">
        <v>-0.79452999999999996</v>
      </c>
      <c r="I575" s="240">
        <v>0</v>
      </c>
      <c r="J575" s="241">
        <v>0</v>
      </c>
      <c r="K575" s="241">
        <v>0</v>
      </c>
      <c r="L575" s="241">
        <v>0</v>
      </c>
      <c r="M575" s="241">
        <v>0</v>
      </c>
      <c r="N575" s="241">
        <v>0</v>
      </c>
      <c r="O575" s="241">
        <v>0</v>
      </c>
      <c r="P575" s="241">
        <v>0</v>
      </c>
      <c r="Q575" s="241">
        <v>0</v>
      </c>
      <c r="R575" s="241">
        <v>0</v>
      </c>
      <c r="S575" s="241">
        <v>0</v>
      </c>
      <c r="T575" s="241">
        <v>0</v>
      </c>
      <c r="U575" s="241">
        <v>0</v>
      </c>
      <c r="V575" s="241">
        <v>0</v>
      </c>
      <c r="W575" s="241">
        <v>0</v>
      </c>
    </row>
    <row r="576" spans="2:23" x14ac:dyDescent="0.35">
      <c r="B576" s="17" t="s">
        <v>992</v>
      </c>
      <c r="C576" s="437" t="s">
        <v>2094</v>
      </c>
      <c r="D576" s="17" t="s">
        <v>1240</v>
      </c>
      <c r="E576" s="4" t="s">
        <v>1241</v>
      </c>
      <c r="F576" s="241">
        <v>0</v>
      </c>
      <c r="G576" s="241">
        <v>0</v>
      </c>
      <c r="H576" s="240">
        <v>616.62256000000002</v>
      </c>
      <c r="I576" s="240">
        <v>685</v>
      </c>
      <c r="J576" s="241">
        <v>0</v>
      </c>
      <c r="K576" s="241">
        <v>0</v>
      </c>
      <c r="L576" s="241">
        <v>0</v>
      </c>
      <c r="M576" s="241">
        <v>0</v>
      </c>
      <c r="N576" s="241">
        <v>0</v>
      </c>
      <c r="O576" s="241">
        <v>0</v>
      </c>
      <c r="P576" s="241">
        <v>0</v>
      </c>
      <c r="Q576" s="241">
        <v>0</v>
      </c>
      <c r="R576" s="241">
        <v>0</v>
      </c>
      <c r="S576" s="241">
        <v>0</v>
      </c>
      <c r="T576" s="241">
        <v>0</v>
      </c>
      <c r="U576" s="241">
        <v>0</v>
      </c>
      <c r="V576" s="241">
        <v>0</v>
      </c>
      <c r="W576" s="241">
        <v>0</v>
      </c>
    </row>
    <row r="577" spans="2:23" x14ac:dyDescent="0.35">
      <c r="B577" s="17" t="s">
        <v>992</v>
      </c>
      <c r="C577" s="437" t="s">
        <v>2107</v>
      </c>
      <c r="D577" s="17" t="s">
        <v>1242</v>
      </c>
      <c r="E577" s="4" t="s">
        <v>1243</v>
      </c>
      <c r="F577" s="241">
        <v>0</v>
      </c>
      <c r="G577" s="241">
        <v>0</v>
      </c>
      <c r="H577" s="240">
        <v>0.28754000000000002</v>
      </c>
      <c r="I577" s="240">
        <v>0</v>
      </c>
      <c r="J577" s="241">
        <v>0</v>
      </c>
      <c r="K577" s="241">
        <v>0</v>
      </c>
      <c r="L577" s="241">
        <v>0</v>
      </c>
      <c r="M577" s="241">
        <v>0</v>
      </c>
      <c r="N577" s="241">
        <v>0</v>
      </c>
      <c r="O577" s="241">
        <v>0</v>
      </c>
      <c r="P577" s="241">
        <v>0</v>
      </c>
      <c r="Q577" s="241">
        <v>0</v>
      </c>
      <c r="R577" s="241">
        <v>0</v>
      </c>
      <c r="S577" s="241">
        <v>0</v>
      </c>
      <c r="T577" s="241">
        <v>0</v>
      </c>
      <c r="U577" s="241">
        <v>0</v>
      </c>
      <c r="V577" s="241">
        <v>0</v>
      </c>
      <c r="W577" s="241">
        <v>0</v>
      </c>
    </row>
    <row r="578" spans="2:23" x14ac:dyDescent="0.35">
      <c r="B578" s="17" t="s">
        <v>992</v>
      </c>
      <c r="C578" s="437" t="s">
        <v>2083</v>
      </c>
      <c r="D578" s="17" t="s">
        <v>993</v>
      </c>
      <c r="E578" s="4" t="s">
        <v>994</v>
      </c>
      <c r="F578" s="241">
        <v>0</v>
      </c>
      <c r="G578" s="241">
        <v>0</v>
      </c>
      <c r="H578" s="240">
        <v>165.06976999999998</v>
      </c>
      <c r="I578" s="240">
        <v>476</v>
      </c>
      <c r="J578" s="241">
        <v>0</v>
      </c>
      <c r="K578" s="241">
        <v>0</v>
      </c>
      <c r="L578" s="241">
        <v>0</v>
      </c>
      <c r="M578" s="241">
        <v>0</v>
      </c>
      <c r="N578" s="241">
        <v>0</v>
      </c>
      <c r="O578" s="241">
        <v>0</v>
      </c>
      <c r="P578" s="241">
        <v>0</v>
      </c>
      <c r="Q578" s="241">
        <v>0</v>
      </c>
      <c r="R578" s="241">
        <v>0</v>
      </c>
      <c r="S578" s="241">
        <v>0</v>
      </c>
      <c r="T578" s="241">
        <v>0</v>
      </c>
      <c r="U578" s="241">
        <v>0</v>
      </c>
      <c r="V578" s="241">
        <v>0</v>
      </c>
      <c r="W578" s="241">
        <v>0</v>
      </c>
    </row>
    <row r="579" spans="2:23" x14ac:dyDescent="0.35">
      <c r="B579" s="17" t="s">
        <v>992</v>
      </c>
      <c r="C579" s="437" t="s">
        <v>2086</v>
      </c>
      <c r="D579" s="17" t="s">
        <v>1000</v>
      </c>
      <c r="E579" s="4" t="s">
        <v>1001</v>
      </c>
      <c r="F579" s="241">
        <v>0</v>
      </c>
      <c r="G579" s="241">
        <v>0</v>
      </c>
      <c r="H579" s="240">
        <v>2521.1203799999998</v>
      </c>
      <c r="I579" s="240">
        <v>2512</v>
      </c>
      <c r="J579" s="241">
        <v>0</v>
      </c>
      <c r="K579" s="241">
        <v>0</v>
      </c>
      <c r="L579" s="241">
        <v>0</v>
      </c>
      <c r="M579" s="241">
        <v>0</v>
      </c>
      <c r="N579" s="241">
        <v>0</v>
      </c>
      <c r="O579" s="241">
        <v>0</v>
      </c>
      <c r="P579" s="241">
        <v>0</v>
      </c>
      <c r="Q579" s="241">
        <v>0</v>
      </c>
      <c r="R579" s="241">
        <v>0</v>
      </c>
      <c r="S579" s="241">
        <v>0</v>
      </c>
      <c r="T579" s="241">
        <v>0</v>
      </c>
      <c r="U579" s="241">
        <v>0</v>
      </c>
      <c r="V579" s="241">
        <v>0</v>
      </c>
      <c r="W579" s="241">
        <v>0</v>
      </c>
    </row>
    <row r="580" spans="2:23" x14ac:dyDescent="0.35">
      <c r="B580" s="17" t="s">
        <v>992</v>
      </c>
      <c r="C580" s="437" t="s">
        <v>2195</v>
      </c>
      <c r="D580" s="17" t="s">
        <v>1006</v>
      </c>
      <c r="E580" s="4" t="s">
        <v>1007</v>
      </c>
      <c r="F580" s="241">
        <v>0</v>
      </c>
      <c r="G580" s="241">
        <v>0</v>
      </c>
      <c r="H580" s="240">
        <v>0.20082</v>
      </c>
      <c r="I580" s="240">
        <v>0</v>
      </c>
      <c r="J580" s="241">
        <v>0</v>
      </c>
      <c r="K580" s="241">
        <v>0</v>
      </c>
      <c r="L580" s="241">
        <v>0</v>
      </c>
      <c r="M580" s="241">
        <v>0</v>
      </c>
      <c r="N580" s="241">
        <v>0</v>
      </c>
      <c r="O580" s="241">
        <v>0</v>
      </c>
      <c r="P580" s="241">
        <v>0</v>
      </c>
      <c r="Q580" s="241">
        <v>0</v>
      </c>
      <c r="R580" s="241">
        <v>0</v>
      </c>
      <c r="S580" s="241">
        <v>0</v>
      </c>
      <c r="T580" s="241">
        <v>0</v>
      </c>
      <c r="U580" s="241">
        <v>0</v>
      </c>
      <c r="V580" s="241">
        <v>0</v>
      </c>
      <c r="W580" s="241">
        <v>0</v>
      </c>
    </row>
    <row r="581" spans="2:23" x14ac:dyDescent="0.35">
      <c r="B581" s="17" t="s">
        <v>992</v>
      </c>
      <c r="C581" s="437" t="s">
        <v>2096</v>
      </c>
      <c r="D581" s="17" t="s">
        <v>1008</v>
      </c>
      <c r="E581" s="4" t="s">
        <v>1009</v>
      </c>
      <c r="F581" s="241">
        <v>0</v>
      </c>
      <c r="G581" s="241">
        <v>0</v>
      </c>
      <c r="H581" s="240">
        <v>4.76084</v>
      </c>
      <c r="I581" s="240">
        <v>0</v>
      </c>
      <c r="J581" s="241">
        <v>0</v>
      </c>
      <c r="K581" s="241">
        <v>0</v>
      </c>
      <c r="L581" s="241">
        <v>0</v>
      </c>
      <c r="M581" s="241">
        <v>0</v>
      </c>
      <c r="N581" s="241">
        <v>0</v>
      </c>
      <c r="O581" s="241">
        <v>0</v>
      </c>
      <c r="P581" s="241">
        <v>0</v>
      </c>
      <c r="Q581" s="241">
        <v>0</v>
      </c>
      <c r="R581" s="241">
        <v>0</v>
      </c>
      <c r="S581" s="241">
        <v>0</v>
      </c>
      <c r="T581" s="241">
        <v>0</v>
      </c>
      <c r="U581" s="241">
        <v>0</v>
      </c>
      <c r="V581" s="241">
        <v>0</v>
      </c>
      <c r="W581" s="241">
        <v>0</v>
      </c>
    </row>
    <row r="582" spans="2:23" x14ac:dyDescent="0.35">
      <c r="B582" s="17" t="s">
        <v>992</v>
      </c>
      <c r="C582" s="437" t="s">
        <v>2087</v>
      </c>
      <c r="D582" s="17" t="s">
        <v>1012</v>
      </c>
      <c r="E582" s="4" t="s">
        <v>1013</v>
      </c>
      <c r="F582" s="241">
        <v>0</v>
      </c>
      <c r="G582" s="241">
        <v>0</v>
      </c>
      <c r="H582" s="240">
        <v>0.78600999999999999</v>
      </c>
      <c r="I582" s="240">
        <v>0</v>
      </c>
      <c r="J582" s="241">
        <v>0</v>
      </c>
      <c r="K582" s="241">
        <v>0</v>
      </c>
      <c r="L582" s="241">
        <v>0</v>
      </c>
      <c r="M582" s="241">
        <v>0</v>
      </c>
      <c r="N582" s="241">
        <v>0</v>
      </c>
      <c r="O582" s="241">
        <v>0</v>
      </c>
      <c r="P582" s="241">
        <v>0</v>
      </c>
      <c r="Q582" s="241">
        <v>0</v>
      </c>
      <c r="R582" s="241">
        <v>0</v>
      </c>
      <c r="S582" s="241">
        <v>0</v>
      </c>
      <c r="T582" s="241">
        <v>0</v>
      </c>
      <c r="U582" s="241">
        <v>0</v>
      </c>
      <c r="V582" s="241">
        <v>0</v>
      </c>
      <c r="W582" s="241">
        <v>0</v>
      </c>
    </row>
    <row r="583" spans="2:23" x14ac:dyDescent="0.35">
      <c r="B583" s="17" t="s">
        <v>992</v>
      </c>
      <c r="C583" s="437" t="s">
        <v>2086</v>
      </c>
      <c r="D583" s="17" t="s">
        <v>1016</v>
      </c>
      <c r="E583" s="4" t="s">
        <v>1017</v>
      </c>
      <c r="F583" s="241">
        <v>0</v>
      </c>
      <c r="G583" s="241">
        <v>0</v>
      </c>
      <c r="H583" s="240">
        <v>-23.102550000000001</v>
      </c>
      <c r="I583" s="240">
        <v>0</v>
      </c>
      <c r="J583" s="241">
        <v>0</v>
      </c>
      <c r="K583" s="241">
        <v>0</v>
      </c>
      <c r="L583" s="241">
        <v>0</v>
      </c>
      <c r="M583" s="241">
        <v>0</v>
      </c>
      <c r="N583" s="241">
        <v>0</v>
      </c>
      <c r="O583" s="241">
        <v>0</v>
      </c>
      <c r="P583" s="241">
        <v>0</v>
      </c>
      <c r="Q583" s="241">
        <v>0</v>
      </c>
      <c r="R583" s="241">
        <v>0</v>
      </c>
      <c r="S583" s="241">
        <v>0</v>
      </c>
      <c r="T583" s="241">
        <v>0</v>
      </c>
      <c r="U583" s="241">
        <v>0</v>
      </c>
      <c r="V583" s="241">
        <v>0</v>
      </c>
      <c r="W583" s="241">
        <v>0</v>
      </c>
    </row>
    <row r="584" spans="2:23" x14ac:dyDescent="0.35">
      <c r="B584" s="17" t="s">
        <v>992</v>
      </c>
      <c r="C584" s="437" t="s">
        <v>2078</v>
      </c>
      <c r="D584" s="17" t="s">
        <v>1018</v>
      </c>
      <c r="E584" s="4" t="s">
        <v>1019</v>
      </c>
      <c r="F584" s="241">
        <v>0</v>
      </c>
      <c r="G584" s="241">
        <v>0</v>
      </c>
      <c r="H584" s="240">
        <v>29.99109</v>
      </c>
      <c r="I584" s="240">
        <v>199</v>
      </c>
      <c r="J584" s="241">
        <v>0</v>
      </c>
      <c r="K584" s="241">
        <v>0</v>
      </c>
      <c r="L584" s="241">
        <v>0</v>
      </c>
      <c r="M584" s="241">
        <v>0</v>
      </c>
      <c r="N584" s="241">
        <v>0</v>
      </c>
      <c r="O584" s="241">
        <v>0</v>
      </c>
      <c r="P584" s="241">
        <v>0</v>
      </c>
      <c r="Q584" s="241">
        <v>0</v>
      </c>
      <c r="R584" s="241">
        <v>0</v>
      </c>
      <c r="S584" s="241">
        <v>0</v>
      </c>
      <c r="T584" s="241">
        <v>0</v>
      </c>
      <c r="U584" s="241">
        <v>0</v>
      </c>
      <c r="V584" s="241">
        <v>0</v>
      </c>
      <c r="W584" s="241">
        <v>0</v>
      </c>
    </row>
    <row r="585" spans="2:23" x14ac:dyDescent="0.35">
      <c r="B585" s="17" t="s">
        <v>992</v>
      </c>
      <c r="C585" s="437" t="s">
        <v>2153</v>
      </c>
      <c r="D585" s="17" t="s">
        <v>1022</v>
      </c>
      <c r="E585" s="4" t="s">
        <v>1023</v>
      </c>
      <c r="F585" s="241">
        <v>0</v>
      </c>
      <c r="G585" s="241">
        <v>0</v>
      </c>
      <c r="H585" s="240">
        <v>-1.1065999999999998</v>
      </c>
      <c r="I585" s="240">
        <v>0</v>
      </c>
      <c r="J585" s="241">
        <v>0</v>
      </c>
      <c r="K585" s="241">
        <v>0</v>
      </c>
      <c r="L585" s="241">
        <v>0</v>
      </c>
      <c r="M585" s="241">
        <v>0</v>
      </c>
      <c r="N585" s="241">
        <v>0</v>
      </c>
      <c r="O585" s="241">
        <v>0</v>
      </c>
      <c r="P585" s="241">
        <v>0</v>
      </c>
      <c r="Q585" s="241">
        <v>0</v>
      </c>
      <c r="R585" s="241">
        <v>0</v>
      </c>
      <c r="S585" s="241">
        <v>0</v>
      </c>
      <c r="T585" s="241">
        <v>0</v>
      </c>
      <c r="U585" s="241">
        <v>0</v>
      </c>
      <c r="V585" s="241">
        <v>0</v>
      </c>
      <c r="W585" s="241">
        <v>0</v>
      </c>
    </row>
    <row r="586" spans="2:23" x14ac:dyDescent="0.35">
      <c r="B586" s="17" t="s">
        <v>992</v>
      </c>
      <c r="C586" s="437" t="s">
        <v>2105</v>
      </c>
      <c r="D586" s="17" t="s">
        <v>1028</v>
      </c>
      <c r="E586" s="4" t="s">
        <v>1029</v>
      </c>
      <c r="F586" s="241">
        <v>0</v>
      </c>
      <c r="G586" s="241">
        <v>0</v>
      </c>
      <c r="H586" s="240">
        <v>1341.4934499999999</v>
      </c>
      <c r="I586" s="240">
        <v>0</v>
      </c>
      <c r="J586" s="241">
        <v>0</v>
      </c>
      <c r="K586" s="241">
        <v>0</v>
      </c>
      <c r="L586" s="241">
        <v>0</v>
      </c>
      <c r="M586" s="241">
        <v>0</v>
      </c>
      <c r="N586" s="241">
        <v>0</v>
      </c>
      <c r="O586" s="241">
        <v>0</v>
      </c>
      <c r="P586" s="241">
        <v>0</v>
      </c>
      <c r="Q586" s="241">
        <v>0</v>
      </c>
      <c r="R586" s="241">
        <v>0</v>
      </c>
      <c r="S586" s="241">
        <v>0</v>
      </c>
      <c r="T586" s="241">
        <v>0</v>
      </c>
      <c r="U586" s="241">
        <v>0</v>
      </c>
      <c r="V586" s="241">
        <v>0</v>
      </c>
      <c r="W586" s="241">
        <v>0</v>
      </c>
    </row>
    <row r="587" spans="2:23" x14ac:dyDescent="0.35">
      <c r="B587" s="17" t="s">
        <v>992</v>
      </c>
      <c r="C587" s="437" t="s">
        <v>2198</v>
      </c>
      <c r="D587" s="17" t="s">
        <v>1030</v>
      </c>
      <c r="E587" s="4" t="s">
        <v>1031</v>
      </c>
      <c r="F587" s="241">
        <v>0</v>
      </c>
      <c r="G587" s="241">
        <v>0</v>
      </c>
      <c r="H587" s="240">
        <v>201.52358999999998</v>
      </c>
      <c r="I587" s="240">
        <v>497</v>
      </c>
      <c r="J587" s="241">
        <v>0</v>
      </c>
      <c r="K587" s="241">
        <v>0</v>
      </c>
      <c r="L587" s="241">
        <v>0</v>
      </c>
      <c r="M587" s="241">
        <v>0</v>
      </c>
      <c r="N587" s="241">
        <v>0</v>
      </c>
      <c r="O587" s="241">
        <v>0</v>
      </c>
      <c r="P587" s="241">
        <v>0</v>
      </c>
      <c r="Q587" s="241">
        <v>0</v>
      </c>
      <c r="R587" s="241">
        <v>0</v>
      </c>
      <c r="S587" s="241">
        <v>0</v>
      </c>
      <c r="T587" s="241">
        <v>0</v>
      </c>
      <c r="U587" s="241">
        <v>0</v>
      </c>
      <c r="V587" s="241">
        <v>0</v>
      </c>
      <c r="W587" s="241">
        <v>0</v>
      </c>
    </row>
    <row r="588" spans="2:23" x14ac:dyDescent="0.35">
      <c r="B588" s="17" t="s">
        <v>992</v>
      </c>
      <c r="C588" s="437" t="s">
        <v>2086</v>
      </c>
      <c r="D588" s="17" t="s">
        <v>1044</v>
      </c>
      <c r="E588" s="4" t="s">
        <v>1045</v>
      </c>
      <c r="F588" s="241">
        <v>0</v>
      </c>
      <c r="G588" s="241">
        <v>0</v>
      </c>
      <c r="H588" s="240">
        <v>-10.804</v>
      </c>
      <c r="I588" s="240">
        <v>0</v>
      </c>
      <c r="J588" s="241">
        <v>0</v>
      </c>
      <c r="K588" s="241">
        <v>0</v>
      </c>
      <c r="L588" s="241">
        <v>0</v>
      </c>
      <c r="M588" s="241">
        <v>0</v>
      </c>
      <c r="N588" s="241">
        <v>0</v>
      </c>
      <c r="O588" s="241">
        <v>0</v>
      </c>
      <c r="P588" s="241">
        <v>0</v>
      </c>
      <c r="Q588" s="241">
        <v>0</v>
      </c>
      <c r="R588" s="241">
        <v>0</v>
      </c>
      <c r="S588" s="241">
        <v>0</v>
      </c>
      <c r="T588" s="241">
        <v>0</v>
      </c>
      <c r="U588" s="241">
        <v>0</v>
      </c>
      <c r="V588" s="241">
        <v>0</v>
      </c>
      <c r="W588" s="241">
        <v>0</v>
      </c>
    </row>
    <row r="589" spans="2:23" x14ac:dyDescent="0.35">
      <c r="B589" s="17" t="s">
        <v>992</v>
      </c>
      <c r="C589" s="437" t="s">
        <v>2201</v>
      </c>
      <c r="D589" s="17" t="s">
        <v>1048</v>
      </c>
      <c r="E589" s="4" t="s">
        <v>1049</v>
      </c>
      <c r="F589" s="241">
        <v>0</v>
      </c>
      <c r="G589" s="241">
        <v>0</v>
      </c>
      <c r="H589" s="240">
        <v>0.18527000000000002</v>
      </c>
      <c r="I589" s="240">
        <v>0</v>
      </c>
      <c r="J589" s="241">
        <v>0</v>
      </c>
      <c r="K589" s="241">
        <v>0</v>
      </c>
      <c r="L589" s="241">
        <v>0</v>
      </c>
      <c r="M589" s="241">
        <v>0</v>
      </c>
      <c r="N589" s="241">
        <v>0</v>
      </c>
      <c r="O589" s="241">
        <v>0</v>
      </c>
      <c r="P589" s="241">
        <v>0</v>
      </c>
      <c r="Q589" s="241">
        <v>0</v>
      </c>
      <c r="R589" s="241">
        <v>0</v>
      </c>
      <c r="S589" s="241">
        <v>0</v>
      </c>
      <c r="T589" s="241">
        <v>0</v>
      </c>
      <c r="U589" s="241">
        <v>0</v>
      </c>
      <c r="V589" s="241">
        <v>0</v>
      </c>
      <c r="W589" s="241">
        <v>0</v>
      </c>
    </row>
    <row r="590" spans="2:23" x14ac:dyDescent="0.35">
      <c r="B590" s="17" t="s">
        <v>992</v>
      </c>
      <c r="C590" s="437" t="s">
        <v>2086</v>
      </c>
      <c r="D590" s="17" t="s">
        <v>1050</v>
      </c>
      <c r="E590" s="4" t="s">
        <v>1051</v>
      </c>
      <c r="F590" s="241">
        <v>0</v>
      </c>
      <c r="G590" s="241">
        <v>0</v>
      </c>
      <c r="H590" s="240">
        <v>0.35643999999999998</v>
      </c>
      <c r="I590" s="240">
        <v>0</v>
      </c>
      <c r="J590" s="241">
        <v>0</v>
      </c>
      <c r="K590" s="241">
        <v>0</v>
      </c>
      <c r="L590" s="241">
        <v>0</v>
      </c>
      <c r="M590" s="241">
        <v>0</v>
      </c>
      <c r="N590" s="241">
        <v>0</v>
      </c>
      <c r="O590" s="241">
        <v>0</v>
      </c>
      <c r="P590" s="241">
        <v>0</v>
      </c>
      <c r="Q590" s="241">
        <v>0</v>
      </c>
      <c r="R590" s="241">
        <v>0</v>
      </c>
      <c r="S590" s="241">
        <v>0</v>
      </c>
      <c r="T590" s="241">
        <v>0</v>
      </c>
      <c r="U590" s="241">
        <v>0</v>
      </c>
      <c r="V590" s="241">
        <v>0</v>
      </c>
      <c r="W590" s="241">
        <v>0</v>
      </c>
    </row>
    <row r="591" spans="2:23" x14ac:dyDescent="0.35">
      <c r="B591" s="17" t="s">
        <v>992</v>
      </c>
      <c r="C591" s="437" t="s">
        <v>2086</v>
      </c>
      <c r="D591" s="17" t="s">
        <v>1052</v>
      </c>
      <c r="E591" s="4" t="s">
        <v>1053</v>
      </c>
      <c r="F591" s="241">
        <v>0</v>
      </c>
      <c r="G591" s="241">
        <v>0</v>
      </c>
      <c r="H591" s="240">
        <v>32.863339999999994</v>
      </c>
      <c r="I591" s="240">
        <v>619</v>
      </c>
      <c r="J591" s="241">
        <v>0</v>
      </c>
      <c r="K591" s="241">
        <v>0</v>
      </c>
      <c r="L591" s="241">
        <v>0</v>
      </c>
      <c r="M591" s="241">
        <v>0</v>
      </c>
      <c r="N591" s="241">
        <v>0</v>
      </c>
      <c r="O591" s="241">
        <v>0</v>
      </c>
      <c r="P591" s="241">
        <v>0</v>
      </c>
      <c r="Q591" s="241">
        <v>0</v>
      </c>
      <c r="R591" s="241">
        <v>0</v>
      </c>
      <c r="S591" s="241">
        <v>0</v>
      </c>
      <c r="T591" s="241">
        <v>0</v>
      </c>
      <c r="U591" s="241">
        <v>0</v>
      </c>
      <c r="V591" s="241">
        <v>0</v>
      </c>
      <c r="W591" s="241">
        <v>0</v>
      </c>
    </row>
    <row r="592" spans="2:23" x14ac:dyDescent="0.35">
      <c r="B592" s="17" t="s">
        <v>992</v>
      </c>
      <c r="C592" s="437" t="s">
        <v>2154</v>
      </c>
      <c r="D592" s="17" t="s">
        <v>1058</v>
      </c>
      <c r="E592" s="4" t="s">
        <v>1059</v>
      </c>
      <c r="F592" s="241">
        <v>0</v>
      </c>
      <c r="G592" s="241">
        <v>0</v>
      </c>
      <c r="H592" s="241">
        <v>0</v>
      </c>
      <c r="I592" s="241">
        <v>0</v>
      </c>
      <c r="J592" s="240">
        <v>7.0610000000000006E-2</v>
      </c>
      <c r="K592" s="240">
        <v>240</v>
      </c>
      <c r="L592" s="241">
        <v>0</v>
      </c>
      <c r="M592" s="241">
        <v>0</v>
      </c>
      <c r="N592" s="241">
        <v>0</v>
      </c>
      <c r="O592" s="241">
        <v>0</v>
      </c>
      <c r="P592" s="241">
        <v>0</v>
      </c>
      <c r="Q592" s="241">
        <v>0</v>
      </c>
      <c r="R592" s="241">
        <v>0</v>
      </c>
      <c r="S592" s="241">
        <v>0</v>
      </c>
      <c r="T592" s="241">
        <v>0</v>
      </c>
      <c r="U592" s="241">
        <v>0</v>
      </c>
      <c r="V592" s="241">
        <v>0</v>
      </c>
      <c r="W592" s="241">
        <v>0</v>
      </c>
    </row>
    <row r="593" spans="2:23" x14ac:dyDescent="0.35">
      <c r="B593" s="17" t="s">
        <v>992</v>
      </c>
      <c r="C593" s="437" t="s">
        <v>2078</v>
      </c>
      <c r="D593" s="17" t="s">
        <v>1062</v>
      </c>
      <c r="E593" s="4" t="s">
        <v>1063</v>
      </c>
      <c r="F593" s="241">
        <v>0</v>
      </c>
      <c r="G593" s="241">
        <v>0</v>
      </c>
      <c r="H593" s="241">
        <v>0</v>
      </c>
      <c r="I593" s="241">
        <v>0</v>
      </c>
      <c r="J593" s="240">
        <v>279.04496</v>
      </c>
      <c r="K593" s="240">
        <v>201</v>
      </c>
      <c r="L593" s="241">
        <v>0</v>
      </c>
      <c r="M593" s="241">
        <v>0</v>
      </c>
      <c r="N593" s="241">
        <v>0</v>
      </c>
      <c r="O593" s="241">
        <v>0</v>
      </c>
      <c r="P593" s="241">
        <v>0</v>
      </c>
      <c r="Q593" s="241">
        <v>0</v>
      </c>
      <c r="R593" s="241">
        <v>0</v>
      </c>
      <c r="S593" s="241">
        <v>0</v>
      </c>
      <c r="T593" s="241">
        <v>0</v>
      </c>
      <c r="U593" s="241">
        <v>0</v>
      </c>
      <c r="V593" s="241">
        <v>0</v>
      </c>
      <c r="W593" s="241">
        <v>0</v>
      </c>
    </row>
    <row r="594" spans="2:23" x14ac:dyDescent="0.35">
      <c r="B594" s="17" t="s">
        <v>992</v>
      </c>
      <c r="C594" s="437" t="s">
        <v>2078</v>
      </c>
      <c r="D594" s="17" t="s">
        <v>1070</v>
      </c>
      <c r="E594" s="4" t="s">
        <v>1071</v>
      </c>
      <c r="F594" s="241">
        <v>0</v>
      </c>
      <c r="G594" s="241">
        <v>0</v>
      </c>
      <c r="H594" s="241">
        <v>0</v>
      </c>
      <c r="I594" s="241">
        <v>0</v>
      </c>
      <c r="J594" s="240">
        <v>-39.420589999999997</v>
      </c>
      <c r="K594" s="240">
        <v>0</v>
      </c>
      <c r="L594" s="241">
        <v>0</v>
      </c>
      <c r="M594" s="241">
        <v>0</v>
      </c>
      <c r="N594" s="241">
        <v>0</v>
      </c>
      <c r="O594" s="241">
        <v>0</v>
      </c>
      <c r="P594" s="241">
        <v>0</v>
      </c>
      <c r="Q594" s="241">
        <v>0</v>
      </c>
      <c r="R594" s="241">
        <v>0</v>
      </c>
      <c r="S594" s="241">
        <v>0</v>
      </c>
      <c r="T594" s="241">
        <v>0</v>
      </c>
      <c r="U594" s="241">
        <v>0</v>
      </c>
      <c r="V594" s="241">
        <v>0</v>
      </c>
      <c r="W594" s="241">
        <v>0</v>
      </c>
    </row>
    <row r="595" spans="2:23" x14ac:dyDescent="0.35">
      <c r="B595" s="17" t="s">
        <v>992</v>
      </c>
      <c r="C595" s="437" t="s">
        <v>2087</v>
      </c>
      <c r="D595" s="17" t="s">
        <v>1072</v>
      </c>
      <c r="E595" s="4" t="s">
        <v>1073</v>
      </c>
      <c r="F595" s="241">
        <v>0</v>
      </c>
      <c r="G595" s="241">
        <v>0</v>
      </c>
      <c r="H595" s="241">
        <v>0</v>
      </c>
      <c r="I595" s="241">
        <v>0</v>
      </c>
      <c r="J595" s="240">
        <v>711.00518999999997</v>
      </c>
      <c r="K595" s="240">
        <v>150</v>
      </c>
      <c r="L595" s="241">
        <v>0</v>
      </c>
      <c r="M595" s="241">
        <v>0</v>
      </c>
      <c r="N595" s="241">
        <v>0</v>
      </c>
      <c r="O595" s="241">
        <v>0</v>
      </c>
      <c r="P595" s="241">
        <v>0</v>
      </c>
      <c r="Q595" s="241">
        <v>0</v>
      </c>
      <c r="R595" s="241">
        <v>0</v>
      </c>
      <c r="S595" s="241">
        <v>0</v>
      </c>
      <c r="T595" s="241">
        <v>0</v>
      </c>
      <c r="U595" s="241">
        <v>0</v>
      </c>
      <c r="V595" s="241">
        <v>0</v>
      </c>
      <c r="W595" s="241">
        <v>0</v>
      </c>
    </row>
    <row r="596" spans="2:23" x14ac:dyDescent="0.35">
      <c r="B596" s="17" t="s">
        <v>992</v>
      </c>
      <c r="C596" s="437" t="s">
        <v>2086</v>
      </c>
      <c r="D596" s="17" t="s">
        <v>1074</v>
      </c>
      <c r="E596" s="4" t="s">
        <v>1075</v>
      </c>
      <c r="F596" s="241">
        <v>0</v>
      </c>
      <c r="G596" s="241">
        <v>0</v>
      </c>
      <c r="H596" s="241">
        <v>0</v>
      </c>
      <c r="I596" s="241">
        <v>0</v>
      </c>
      <c r="J596" s="240">
        <v>125.29862</v>
      </c>
      <c r="K596" s="240">
        <v>480</v>
      </c>
      <c r="L596" s="241">
        <v>0</v>
      </c>
      <c r="M596" s="241">
        <v>0</v>
      </c>
      <c r="N596" s="241">
        <v>0</v>
      </c>
      <c r="O596" s="241">
        <v>0</v>
      </c>
      <c r="P596" s="241">
        <v>0</v>
      </c>
      <c r="Q596" s="241">
        <v>0</v>
      </c>
      <c r="R596" s="241">
        <v>0</v>
      </c>
      <c r="S596" s="241">
        <v>0</v>
      </c>
      <c r="T596" s="241">
        <v>0</v>
      </c>
      <c r="U596" s="241">
        <v>0</v>
      </c>
      <c r="V596" s="241">
        <v>0</v>
      </c>
      <c r="W596" s="241">
        <v>0</v>
      </c>
    </row>
    <row r="597" spans="2:23" x14ac:dyDescent="0.35">
      <c r="B597" s="17" t="s">
        <v>992</v>
      </c>
      <c r="C597" s="437" t="s">
        <v>2086</v>
      </c>
      <c r="D597" s="17" t="s">
        <v>1076</v>
      </c>
      <c r="E597" s="4" t="s">
        <v>1077</v>
      </c>
      <c r="F597" s="241">
        <v>0</v>
      </c>
      <c r="G597" s="241">
        <v>0</v>
      </c>
      <c r="H597" s="241">
        <v>0</v>
      </c>
      <c r="I597" s="241">
        <v>0</v>
      </c>
      <c r="J597" s="240">
        <v>58.239839999999994</v>
      </c>
      <c r="K597" s="240">
        <v>10</v>
      </c>
      <c r="L597" s="241">
        <v>0</v>
      </c>
      <c r="M597" s="241">
        <v>0</v>
      </c>
      <c r="N597" s="241">
        <v>0</v>
      </c>
      <c r="O597" s="241">
        <v>0</v>
      </c>
      <c r="P597" s="241">
        <v>0</v>
      </c>
      <c r="Q597" s="241">
        <v>0</v>
      </c>
      <c r="R597" s="241">
        <v>0</v>
      </c>
      <c r="S597" s="241">
        <v>0</v>
      </c>
      <c r="T597" s="241">
        <v>0</v>
      </c>
      <c r="U597" s="241">
        <v>0</v>
      </c>
      <c r="V597" s="241">
        <v>0</v>
      </c>
      <c r="W597" s="241">
        <v>0</v>
      </c>
    </row>
    <row r="598" spans="2:23" x14ac:dyDescent="0.35">
      <c r="B598" s="17" t="s">
        <v>992</v>
      </c>
      <c r="C598" s="437" t="s">
        <v>2155</v>
      </c>
      <c r="D598" s="17" t="s">
        <v>1084</v>
      </c>
      <c r="E598" s="4" t="s">
        <v>1085</v>
      </c>
      <c r="F598" s="241">
        <v>0</v>
      </c>
      <c r="G598" s="241">
        <v>0</v>
      </c>
      <c r="H598" s="241">
        <v>0</v>
      </c>
      <c r="I598" s="241">
        <v>0</v>
      </c>
      <c r="J598" s="240">
        <v>2.5520399999999999</v>
      </c>
      <c r="K598" s="240">
        <v>0</v>
      </c>
      <c r="L598" s="241">
        <v>0</v>
      </c>
      <c r="M598" s="241">
        <v>0</v>
      </c>
      <c r="N598" s="241">
        <v>0</v>
      </c>
      <c r="O598" s="241">
        <v>0</v>
      </c>
      <c r="P598" s="241">
        <v>0</v>
      </c>
      <c r="Q598" s="241">
        <v>0</v>
      </c>
      <c r="R598" s="241">
        <v>0</v>
      </c>
      <c r="S598" s="241">
        <v>0</v>
      </c>
      <c r="T598" s="241">
        <v>0</v>
      </c>
      <c r="U598" s="241">
        <v>0</v>
      </c>
      <c r="V598" s="241">
        <v>0</v>
      </c>
      <c r="W598" s="241">
        <v>0</v>
      </c>
    </row>
    <row r="599" spans="2:23" x14ac:dyDescent="0.35">
      <c r="B599" s="17" t="s">
        <v>992</v>
      </c>
      <c r="C599" s="437" t="s">
        <v>2155</v>
      </c>
      <c r="D599" s="17" t="s">
        <v>1088</v>
      </c>
      <c r="E599" s="4" t="s">
        <v>1089</v>
      </c>
      <c r="F599" s="241">
        <v>0</v>
      </c>
      <c r="G599" s="241">
        <v>0</v>
      </c>
      <c r="H599" s="241">
        <v>0</v>
      </c>
      <c r="I599" s="241">
        <v>0</v>
      </c>
      <c r="J599" s="240">
        <v>598.27041000000008</v>
      </c>
      <c r="K599" s="240">
        <v>2300</v>
      </c>
      <c r="L599" s="241">
        <v>0</v>
      </c>
      <c r="M599" s="241">
        <v>0</v>
      </c>
      <c r="N599" s="241">
        <v>0</v>
      </c>
      <c r="O599" s="241">
        <v>0</v>
      </c>
      <c r="P599" s="241">
        <v>0</v>
      </c>
      <c r="Q599" s="241">
        <v>0</v>
      </c>
      <c r="R599" s="241">
        <v>0</v>
      </c>
      <c r="S599" s="241">
        <v>0</v>
      </c>
      <c r="T599" s="241">
        <v>0</v>
      </c>
      <c r="U599" s="241">
        <v>0</v>
      </c>
      <c r="V599" s="241">
        <v>0</v>
      </c>
      <c r="W599" s="241">
        <v>0</v>
      </c>
    </row>
    <row r="600" spans="2:23" x14ac:dyDescent="0.35">
      <c r="B600" s="17" t="s">
        <v>992</v>
      </c>
      <c r="C600" s="437" t="s">
        <v>2094</v>
      </c>
      <c r="D600" s="17" t="s">
        <v>1096</v>
      </c>
      <c r="E600" s="4" t="s">
        <v>1097</v>
      </c>
      <c r="F600" s="241">
        <v>0</v>
      </c>
      <c r="G600" s="241">
        <v>0</v>
      </c>
      <c r="H600" s="241">
        <v>0</v>
      </c>
      <c r="I600" s="241">
        <v>0</v>
      </c>
      <c r="J600" s="240">
        <v>7.0610000000000006E-2</v>
      </c>
      <c r="K600" s="240">
        <v>0</v>
      </c>
      <c r="L600" s="241">
        <v>0</v>
      </c>
      <c r="M600" s="241">
        <v>0</v>
      </c>
      <c r="N600" s="241">
        <v>0</v>
      </c>
      <c r="O600" s="241">
        <v>0</v>
      </c>
      <c r="P600" s="241">
        <v>0</v>
      </c>
      <c r="Q600" s="241">
        <v>0</v>
      </c>
      <c r="R600" s="241">
        <v>0</v>
      </c>
      <c r="S600" s="241">
        <v>0</v>
      </c>
      <c r="T600" s="241">
        <v>0</v>
      </c>
      <c r="U600" s="241">
        <v>0</v>
      </c>
      <c r="V600" s="241">
        <v>0</v>
      </c>
      <c r="W600" s="241">
        <v>0</v>
      </c>
    </row>
    <row r="601" spans="2:23" x14ac:dyDescent="0.35">
      <c r="B601" s="17" t="s">
        <v>992</v>
      </c>
      <c r="C601" s="437" t="s">
        <v>2206</v>
      </c>
      <c r="D601" s="17" t="s">
        <v>1098</v>
      </c>
      <c r="E601" s="4" t="s">
        <v>1099</v>
      </c>
      <c r="F601" s="241">
        <v>0</v>
      </c>
      <c r="G601" s="241">
        <v>0</v>
      </c>
      <c r="H601" s="241">
        <v>0</v>
      </c>
      <c r="I601" s="241">
        <v>0</v>
      </c>
      <c r="J601" s="240">
        <v>130.54483999999999</v>
      </c>
      <c r="K601" s="240">
        <v>100</v>
      </c>
      <c r="L601" s="241">
        <v>0</v>
      </c>
      <c r="M601" s="241">
        <v>0</v>
      </c>
      <c r="N601" s="241">
        <v>0</v>
      </c>
      <c r="O601" s="241">
        <v>0</v>
      </c>
      <c r="P601" s="241">
        <v>0</v>
      </c>
      <c r="Q601" s="241">
        <v>0</v>
      </c>
      <c r="R601" s="241">
        <v>0</v>
      </c>
      <c r="S601" s="241">
        <v>0</v>
      </c>
      <c r="T601" s="241">
        <v>0</v>
      </c>
      <c r="U601" s="241">
        <v>0</v>
      </c>
      <c r="V601" s="241">
        <v>0</v>
      </c>
      <c r="W601" s="241">
        <v>0</v>
      </c>
    </row>
    <row r="602" spans="2:23" x14ac:dyDescent="0.35">
      <c r="B602" s="17" t="s">
        <v>992</v>
      </c>
      <c r="C602" s="437" t="s">
        <v>2209</v>
      </c>
      <c r="D602" s="17" t="s">
        <v>1106</v>
      </c>
      <c r="E602" s="4" t="s">
        <v>1107</v>
      </c>
      <c r="F602" s="241">
        <v>0</v>
      </c>
      <c r="G602" s="241">
        <v>0</v>
      </c>
      <c r="H602" s="241">
        <v>0</v>
      </c>
      <c r="I602" s="241">
        <v>0</v>
      </c>
      <c r="J602" s="240">
        <v>5.8076400000000001</v>
      </c>
      <c r="K602" s="240">
        <v>0</v>
      </c>
      <c r="L602" s="241">
        <v>0</v>
      </c>
      <c r="M602" s="241">
        <v>0</v>
      </c>
      <c r="N602" s="241">
        <v>0</v>
      </c>
      <c r="O602" s="241">
        <v>0</v>
      </c>
      <c r="P602" s="241">
        <v>0</v>
      </c>
      <c r="Q602" s="241">
        <v>0</v>
      </c>
      <c r="R602" s="241">
        <v>0</v>
      </c>
      <c r="S602" s="241">
        <v>0</v>
      </c>
      <c r="T602" s="241">
        <v>0</v>
      </c>
      <c r="U602" s="241">
        <v>0</v>
      </c>
      <c r="V602" s="241">
        <v>0</v>
      </c>
      <c r="W602" s="241">
        <v>0</v>
      </c>
    </row>
    <row r="603" spans="2:23" x14ac:dyDescent="0.35">
      <c r="B603" s="17" t="s">
        <v>992</v>
      </c>
      <c r="C603" s="437" t="s">
        <v>2108</v>
      </c>
      <c r="D603" s="17" t="s">
        <v>1110</v>
      </c>
      <c r="E603" s="4" t="s">
        <v>1111</v>
      </c>
      <c r="F603" s="241">
        <v>0</v>
      </c>
      <c r="G603" s="241">
        <v>0</v>
      </c>
      <c r="H603" s="241">
        <v>0</v>
      </c>
      <c r="I603" s="241">
        <v>0</v>
      </c>
      <c r="J603" s="240">
        <v>0.59511999999999998</v>
      </c>
      <c r="K603" s="240">
        <v>0</v>
      </c>
      <c r="L603" s="241">
        <v>0</v>
      </c>
      <c r="M603" s="241">
        <v>0</v>
      </c>
      <c r="N603" s="241">
        <v>0</v>
      </c>
      <c r="O603" s="241">
        <v>0</v>
      </c>
      <c r="P603" s="241">
        <v>0</v>
      </c>
      <c r="Q603" s="241">
        <v>0</v>
      </c>
      <c r="R603" s="241">
        <v>0</v>
      </c>
      <c r="S603" s="241">
        <v>0</v>
      </c>
      <c r="T603" s="241">
        <v>0</v>
      </c>
      <c r="U603" s="241">
        <v>0</v>
      </c>
      <c r="V603" s="241">
        <v>0</v>
      </c>
      <c r="W603" s="241">
        <v>0</v>
      </c>
    </row>
    <row r="604" spans="2:23" x14ac:dyDescent="0.35">
      <c r="B604" s="17" t="s">
        <v>992</v>
      </c>
      <c r="C604" s="437" t="s">
        <v>2103</v>
      </c>
      <c r="D604" s="17" t="s">
        <v>1114</v>
      </c>
      <c r="E604" s="4" t="s">
        <v>1115</v>
      </c>
      <c r="F604" s="241">
        <v>0</v>
      </c>
      <c r="G604" s="241">
        <v>0</v>
      </c>
      <c r="H604" s="241">
        <v>0</v>
      </c>
      <c r="I604" s="241">
        <v>0</v>
      </c>
      <c r="J604" s="240">
        <v>133.62058999999999</v>
      </c>
      <c r="K604" s="240">
        <v>75</v>
      </c>
      <c r="L604" s="241">
        <v>0</v>
      </c>
      <c r="M604" s="241">
        <v>0</v>
      </c>
      <c r="N604" s="241">
        <v>0</v>
      </c>
      <c r="O604" s="241">
        <v>0</v>
      </c>
      <c r="P604" s="241">
        <v>0</v>
      </c>
      <c r="Q604" s="241">
        <v>0</v>
      </c>
      <c r="R604" s="241">
        <v>0</v>
      </c>
      <c r="S604" s="241">
        <v>0</v>
      </c>
      <c r="T604" s="241">
        <v>0</v>
      </c>
      <c r="U604" s="241">
        <v>0</v>
      </c>
      <c r="V604" s="241">
        <v>0</v>
      </c>
      <c r="W604" s="241">
        <v>0</v>
      </c>
    </row>
    <row r="605" spans="2:23" x14ac:dyDescent="0.35">
      <c r="B605" s="17" t="s">
        <v>992</v>
      </c>
      <c r="C605" s="437" t="s">
        <v>2157</v>
      </c>
      <c r="D605" s="17" t="s">
        <v>1120</v>
      </c>
      <c r="E605" s="4" t="s">
        <v>1121</v>
      </c>
      <c r="F605" s="241">
        <v>0</v>
      </c>
      <c r="G605" s="241">
        <v>0</v>
      </c>
      <c r="H605" s="241">
        <v>0</v>
      </c>
      <c r="I605" s="241">
        <v>0</v>
      </c>
      <c r="J605" s="240">
        <v>0.27389999999999998</v>
      </c>
      <c r="K605" s="240">
        <v>0</v>
      </c>
      <c r="L605" s="241">
        <v>0</v>
      </c>
      <c r="M605" s="241">
        <v>0</v>
      </c>
      <c r="N605" s="241">
        <v>0</v>
      </c>
      <c r="O605" s="241">
        <v>0</v>
      </c>
      <c r="P605" s="241">
        <v>0</v>
      </c>
      <c r="Q605" s="241">
        <v>0</v>
      </c>
      <c r="R605" s="241">
        <v>0</v>
      </c>
      <c r="S605" s="241">
        <v>0</v>
      </c>
      <c r="T605" s="241">
        <v>0</v>
      </c>
      <c r="U605" s="241">
        <v>0</v>
      </c>
      <c r="V605" s="241">
        <v>0</v>
      </c>
      <c r="W605" s="241">
        <v>0</v>
      </c>
    </row>
    <row r="606" spans="2:23" x14ac:dyDescent="0.35">
      <c r="B606" s="17" t="s">
        <v>992</v>
      </c>
      <c r="C606" s="437" t="s">
        <v>2086</v>
      </c>
      <c r="D606" s="17" t="s">
        <v>1122</v>
      </c>
      <c r="E606" s="4" t="s">
        <v>1123</v>
      </c>
      <c r="F606" s="241">
        <v>0</v>
      </c>
      <c r="G606" s="241">
        <v>0</v>
      </c>
      <c r="H606" s="241">
        <v>0</v>
      </c>
      <c r="I606" s="241">
        <v>0</v>
      </c>
      <c r="J606" s="240">
        <v>-4.3526000000000007</v>
      </c>
      <c r="K606" s="240">
        <v>0</v>
      </c>
      <c r="L606" s="241">
        <v>0</v>
      </c>
      <c r="M606" s="241">
        <v>0</v>
      </c>
      <c r="N606" s="241">
        <v>0</v>
      </c>
      <c r="O606" s="241">
        <v>0</v>
      </c>
      <c r="P606" s="241">
        <v>0</v>
      </c>
      <c r="Q606" s="241">
        <v>0</v>
      </c>
      <c r="R606" s="241">
        <v>0</v>
      </c>
      <c r="S606" s="241">
        <v>0</v>
      </c>
      <c r="T606" s="241">
        <v>0</v>
      </c>
      <c r="U606" s="241">
        <v>0</v>
      </c>
      <c r="V606" s="241">
        <v>0</v>
      </c>
      <c r="W606" s="241">
        <v>0</v>
      </c>
    </row>
    <row r="607" spans="2:23" x14ac:dyDescent="0.35">
      <c r="B607" s="17" t="s">
        <v>992</v>
      </c>
      <c r="C607" s="437" t="s">
        <v>2078</v>
      </c>
      <c r="D607" s="17" t="s">
        <v>1130</v>
      </c>
      <c r="E607" s="4" t="s">
        <v>1131</v>
      </c>
      <c r="F607" s="241">
        <v>0</v>
      </c>
      <c r="G607" s="241">
        <v>0</v>
      </c>
      <c r="H607" s="241">
        <v>0</v>
      </c>
      <c r="I607" s="241">
        <v>0</v>
      </c>
      <c r="J607" s="240">
        <v>9.4359999999999999E-2</v>
      </c>
      <c r="K607" s="240">
        <v>9</v>
      </c>
      <c r="L607" s="241">
        <v>0</v>
      </c>
      <c r="M607" s="241">
        <v>0</v>
      </c>
      <c r="N607" s="241">
        <v>0</v>
      </c>
      <c r="O607" s="241">
        <v>0</v>
      </c>
      <c r="P607" s="241">
        <v>0</v>
      </c>
      <c r="Q607" s="241">
        <v>0</v>
      </c>
      <c r="R607" s="241">
        <v>0</v>
      </c>
      <c r="S607" s="241">
        <v>0</v>
      </c>
      <c r="T607" s="241">
        <v>0</v>
      </c>
      <c r="U607" s="241">
        <v>0</v>
      </c>
      <c r="V607" s="241">
        <v>0</v>
      </c>
      <c r="W607" s="241">
        <v>0</v>
      </c>
    </row>
    <row r="608" spans="2:23" x14ac:dyDescent="0.35">
      <c r="B608" s="17" t="s">
        <v>992</v>
      </c>
      <c r="C608" s="437" t="s">
        <v>2158</v>
      </c>
      <c r="D608" s="17" t="s">
        <v>1138</v>
      </c>
      <c r="E608" s="4" t="s">
        <v>1139</v>
      </c>
      <c r="F608" s="241">
        <v>0</v>
      </c>
      <c r="G608" s="241">
        <v>0</v>
      </c>
      <c r="H608" s="241">
        <v>0</v>
      </c>
      <c r="I608" s="241">
        <v>0</v>
      </c>
      <c r="J608" s="240">
        <v>5.7840000000000003E-2</v>
      </c>
      <c r="K608" s="240">
        <v>0</v>
      </c>
      <c r="L608" s="241">
        <v>0</v>
      </c>
      <c r="M608" s="241">
        <v>0</v>
      </c>
      <c r="N608" s="241">
        <v>0</v>
      </c>
      <c r="O608" s="241">
        <v>0</v>
      </c>
      <c r="P608" s="241">
        <v>0</v>
      </c>
      <c r="Q608" s="241">
        <v>0</v>
      </c>
      <c r="R608" s="241">
        <v>0</v>
      </c>
      <c r="S608" s="241">
        <v>0</v>
      </c>
      <c r="T608" s="241">
        <v>0</v>
      </c>
      <c r="U608" s="241">
        <v>0</v>
      </c>
      <c r="V608" s="241">
        <v>0</v>
      </c>
      <c r="W608" s="241">
        <v>0</v>
      </c>
    </row>
    <row r="609" spans="2:23" x14ac:dyDescent="0.35">
      <c r="B609" s="17" t="s">
        <v>992</v>
      </c>
      <c r="C609" s="437" t="s">
        <v>2156</v>
      </c>
      <c r="D609" s="17" t="s">
        <v>1140</v>
      </c>
      <c r="E609" s="4" t="s">
        <v>1141</v>
      </c>
      <c r="F609" s="241">
        <v>0</v>
      </c>
      <c r="G609" s="241">
        <v>0</v>
      </c>
      <c r="H609" s="241">
        <v>0</v>
      </c>
      <c r="I609" s="241">
        <v>0</v>
      </c>
      <c r="J609" s="240">
        <v>327.17829</v>
      </c>
      <c r="K609" s="240">
        <v>500</v>
      </c>
      <c r="L609" s="241">
        <v>0</v>
      </c>
      <c r="M609" s="241">
        <v>0</v>
      </c>
      <c r="N609" s="241">
        <v>0</v>
      </c>
      <c r="O609" s="241">
        <v>0</v>
      </c>
      <c r="P609" s="241">
        <v>0</v>
      </c>
      <c r="Q609" s="241">
        <v>0</v>
      </c>
      <c r="R609" s="241">
        <v>0</v>
      </c>
      <c r="S609" s="241">
        <v>0</v>
      </c>
      <c r="T609" s="241">
        <v>0</v>
      </c>
      <c r="U609" s="241">
        <v>0</v>
      </c>
      <c r="V609" s="241">
        <v>0</v>
      </c>
      <c r="W609" s="241">
        <v>0</v>
      </c>
    </row>
    <row r="610" spans="2:23" x14ac:dyDescent="0.35">
      <c r="B610" s="17" t="s">
        <v>992</v>
      </c>
      <c r="C610" s="437" t="s">
        <v>2096</v>
      </c>
      <c r="D610" s="17" t="s">
        <v>1148</v>
      </c>
      <c r="E610" s="4" t="s">
        <v>1149</v>
      </c>
      <c r="F610" s="241">
        <v>0</v>
      </c>
      <c r="G610" s="241">
        <v>0</v>
      </c>
      <c r="H610" s="241">
        <v>0</v>
      </c>
      <c r="I610" s="241">
        <v>0</v>
      </c>
      <c r="J610" s="240">
        <v>9.5000000000000001E-2</v>
      </c>
      <c r="K610" s="240">
        <v>0</v>
      </c>
      <c r="L610" s="241">
        <v>0</v>
      </c>
      <c r="M610" s="241">
        <v>0</v>
      </c>
      <c r="N610" s="241">
        <v>0</v>
      </c>
      <c r="O610" s="241">
        <v>0</v>
      </c>
      <c r="P610" s="241">
        <v>0</v>
      </c>
      <c r="Q610" s="241">
        <v>0</v>
      </c>
      <c r="R610" s="241">
        <v>0</v>
      </c>
      <c r="S610" s="241">
        <v>0</v>
      </c>
      <c r="T610" s="241">
        <v>0</v>
      </c>
      <c r="U610" s="241">
        <v>0</v>
      </c>
      <c r="V610" s="241">
        <v>0</v>
      </c>
      <c r="W610" s="241">
        <v>0</v>
      </c>
    </row>
    <row r="611" spans="2:23" x14ac:dyDescent="0.35">
      <c r="B611" s="17" t="s">
        <v>992</v>
      </c>
      <c r="C611" s="437" t="s">
        <v>2087</v>
      </c>
      <c r="D611" s="17" t="s">
        <v>1174</v>
      </c>
      <c r="E611" s="4" t="s">
        <v>1175</v>
      </c>
      <c r="F611" s="241">
        <v>0</v>
      </c>
      <c r="G611" s="241">
        <v>0</v>
      </c>
      <c r="H611" s="241">
        <v>0</v>
      </c>
      <c r="I611" s="241">
        <v>0</v>
      </c>
      <c r="J611" s="240">
        <v>1149.95236</v>
      </c>
      <c r="K611" s="240">
        <v>1000</v>
      </c>
      <c r="L611" s="241">
        <v>0</v>
      </c>
      <c r="M611" s="241">
        <v>0</v>
      </c>
      <c r="N611" s="241">
        <v>0</v>
      </c>
      <c r="O611" s="241">
        <v>0</v>
      </c>
      <c r="P611" s="241">
        <v>0</v>
      </c>
      <c r="Q611" s="241">
        <v>0</v>
      </c>
      <c r="R611" s="241">
        <v>0</v>
      </c>
      <c r="S611" s="241">
        <v>0</v>
      </c>
      <c r="T611" s="241">
        <v>0</v>
      </c>
      <c r="U611" s="241">
        <v>0</v>
      </c>
      <c r="V611" s="241">
        <v>0</v>
      </c>
      <c r="W611" s="241">
        <v>0</v>
      </c>
    </row>
    <row r="612" spans="2:23" x14ac:dyDescent="0.35">
      <c r="B612" s="17" t="s">
        <v>992</v>
      </c>
      <c r="C612" s="437" t="s">
        <v>2087</v>
      </c>
      <c r="D612" s="17" t="s">
        <v>1176</v>
      </c>
      <c r="E612" s="4" t="s">
        <v>1177</v>
      </c>
      <c r="F612" s="241">
        <v>0</v>
      </c>
      <c r="G612" s="241">
        <v>0</v>
      </c>
      <c r="H612" s="241">
        <v>0</v>
      </c>
      <c r="I612" s="241">
        <v>0</v>
      </c>
      <c r="J612" s="240">
        <v>1.4999999999999999E-2</v>
      </c>
      <c r="K612" s="240">
        <v>0</v>
      </c>
      <c r="L612" s="241">
        <v>0</v>
      </c>
      <c r="M612" s="241">
        <v>0</v>
      </c>
      <c r="N612" s="241">
        <v>0</v>
      </c>
      <c r="O612" s="241">
        <v>0</v>
      </c>
      <c r="P612" s="241">
        <v>0</v>
      </c>
      <c r="Q612" s="241">
        <v>0</v>
      </c>
      <c r="R612" s="241">
        <v>0</v>
      </c>
      <c r="S612" s="241">
        <v>0</v>
      </c>
      <c r="T612" s="241">
        <v>0</v>
      </c>
      <c r="U612" s="241">
        <v>0</v>
      </c>
      <c r="V612" s="241">
        <v>0</v>
      </c>
      <c r="W612" s="241">
        <v>0</v>
      </c>
    </row>
    <row r="613" spans="2:23" x14ac:dyDescent="0.35">
      <c r="B613" s="17" t="s">
        <v>992</v>
      </c>
      <c r="C613" s="437" t="s">
        <v>2086</v>
      </c>
      <c r="D613" s="17" t="s">
        <v>1170</v>
      </c>
      <c r="E613" s="4" t="s">
        <v>1171</v>
      </c>
      <c r="F613" s="241">
        <v>0</v>
      </c>
      <c r="G613" s="241">
        <v>0</v>
      </c>
      <c r="H613" s="241">
        <v>0</v>
      </c>
      <c r="I613" s="241">
        <v>0</v>
      </c>
      <c r="J613" s="240">
        <v>-0.66800999999999999</v>
      </c>
      <c r="K613" s="240">
        <v>0</v>
      </c>
      <c r="L613" s="241">
        <v>0</v>
      </c>
      <c r="M613" s="241">
        <v>0</v>
      </c>
      <c r="N613" s="241">
        <v>0</v>
      </c>
      <c r="O613" s="241">
        <v>0</v>
      </c>
      <c r="P613" s="241">
        <v>0</v>
      </c>
      <c r="Q613" s="241">
        <v>0</v>
      </c>
      <c r="R613" s="241">
        <v>0</v>
      </c>
      <c r="S613" s="241">
        <v>0</v>
      </c>
      <c r="T613" s="241">
        <v>0</v>
      </c>
      <c r="U613" s="241">
        <v>0</v>
      </c>
      <c r="V613" s="241">
        <v>0</v>
      </c>
      <c r="W613" s="241">
        <v>0</v>
      </c>
    </row>
    <row r="614" spans="2:23" x14ac:dyDescent="0.35">
      <c r="B614" s="17" t="s">
        <v>992</v>
      </c>
      <c r="C614" s="437" t="s">
        <v>2086</v>
      </c>
      <c r="D614" s="17" t="s">
        <v>1180</v>
      </c>
      <c r="E614" s="4" t="s">
        <v>1181</v>
      </c>
      <c r="F614" s="241">
        <v>0</v>
      </c>
      <c r="G614" s="241">
        <v>0</v>
      </c>
      <c r="H614" s="241">
        <v>0</v>
      </c>
      <c r="I614" s="241">
        <v>0</v>
      </c>
      <c r="J614" s="240">
        <v>0</v>
      </c>
      <c r="K614" s="240">
        <v>0</v>
      </c>
      <c r="L614" s="241">
        <v>0</v>
      </c>
      <c r="M614" s="241">
        <v>0</v>
      </c>
      <c r="N614" s="241">
        <v>0</v>
      </c>
      <c r="O614" s="241">
        <v>0</v>
      </c>
      <c r="P614" s="241">
        <v>0</v>
      </c>
      <c r="Q614" s="241">
        <v>0</v>
      </c>
      <c r="R614" s="241">
        <v>0</v>
      </c>
      <c r="S614" s="241">
        <v>0</v>
      </c>
      <c r="T614" s="241">
        <v>0</v>
      </c>
      <c r="U614" s="241">
        <v>0</v>
      </c>
      <c r="V614" s="241">
        <v>0</v>
      </c>
      <c r="W614" s="241">
        <v>0</v>
      </c>
    </row>
    <row r="615" spans="2:23" x14ac:dyDescent="0.35">
      <c r="B615" s="17" t="s">
        <v>992</v>
      </c>
      <c r="C615" s="437" t="s">
        <v>2086</v>
      </c>
      <c r="D615" s="17" t="s">
        <v>1182</v>
      </c>
      <c r="E615" s="4" t="s">
        <v>1183</v>
      </c>
      <c r="F615" s="241">
        <v>0</v>
      </c>
      <c r="G615" s="241">
        <v>0</v>
      </c>
      <c r="H615" s="241">
        <v>0</v>
      </c>
      <c r="I615" s="241">
        <v>0</v>
      </c>
      <c r="J615" s="240">
        <v>2.9520000000000001E-2</v>
      </c>
      <c r="K615" s="240">
        <v>60</v>
      </c>
      <c r="L615" s="241">
        <v>0</v>
      </c>
      <c r="M615" s="241">
        <v>0</v>
      </c>
      <c r="N615" s="241">
        <v>0</v>
      </c>
      <c r="O615" s="241">
        <v>0</v>
      </c>
      <c r="P615" s="241">
        <v>0</v>
      </c>
      <c r="Q615" s="241">
        <v>0</v>
      </c>
      <c r="R615" s="241">
        <v>0</v>
      </c>
      <c r="S615" s="241">
        <v>0</v>
      </c>
      <c r="T615" s="241">
        <v>0</v>
      </c>
      <c r="U615" s="241">
        <v>0</v>
      </c>
      <c r="V615" s="241">
        <v>0</v>
      </c>
      <c r="W615" s="241">
        <v>0</v>
      </c>
    </row>
    <row r="616" spans="2:23" x14ac:dyDescent="0.35">
      <c r="B616" s="17" t="s">
        <v>992</v>
      </c>
      <c r="C616" s="437" t="s">
        <v>2220</v>
      </c>
      <c r="D616" s="17" t="s">
        <v>1202</v>
      </c>
      <c r="E616" s="4" t="s">
        <v>1201</v>
      </c>
      <c r="F616" s="241">
        <v>0</v>
      </c>
      <c r="G616" s="241">
        <v>0</v>
      </c>
      <c r="H616" s="241">
        <v>0</v>
      </c>
      <c r="I616" s="241">
        <v>0</v>
      </c>
      <c r="J616" s="240">
        <v>399.09189000000003</v>
      </c>
      <c r="K616" s="240">
        <v>240</v>
      </c>
      <c r="L616" s="241">
        <v>0</v>
      </c>
      <c r="M616" s="241">
        <v>0</v>
      </c>
      <c r="N616" s="241">
        <v>0</v>
      </c>
      <c r="O616" s="241">
        <v>0</v>
      </c>
      <c r="P616" s="241">
        <v>0</v>
      </c>
      <c r="Q616" s="241">
        <v>0</v>
      </c>
      <c r="R616" s="241">
        <v>0</v>
      </c>
      <c r="S616" s="241">
        <v>0</v>
      </c>
      <c r="T616" s="241">
        <v>0</v>
      </c>
      <c r="U616" s="241">
        <v>0</v>
      </c>
      <c r="V616" s="241">
        <v>0</v>
      </c>
      <c r="W616" s="241">
        <v>0</v>
      </c>
    </row>
    <row r="617" spans="2:23" x14ac:dyDescent="0.35">
      <c r="B617" s="17" t="s">
        <v>992</v>
      </c>
      <c r="C617" s="437" t="s">
        <v>2220</v>
      </c>
      <c r="D617" s="17" t="s">
        <v>1200</v>
      </c>
      <c r="E617" s="4" t="s">
        <v>1201</v>
      </c>
      <c r="F617" s="241">
        <v>0</v>
      </c>
      <c r="G617" s="241">
        <v>0</v>
      </c>
      <c r="H617" s="241">
        <v>0</v>
      </c>
      <c r="I617" s="241">
        <v>0</v>
      </c>
      <c r="J617" s="240">
        <v>246.09354000000002</v>
      </c>
      <c r="K617" s="240">
        <v>200</v>
      </c>
      <c r="L617" s="241">
        <v>0</v>
      </c>
      <c r="M617" s="241">
        <v>0</v>
      </c>
      <c r="N617" s="241">
        <v>0</v>
      </c>
      <c r="O617" s="241">
        <v>0</v>
      </c>
      <c r="P617" s="241">
        <v>0</v>
      </c>
      <c r="Q617" s="241">
        <v>0</v>
      </c>
      <c r="R617" s="241">
        <v>0</v>
      </c>
      <c r="S617" s="241">
        <v>0</v>
      </c>
      <c r="T617" s="241">
        <v>0</v>
      </c>
      <c r="U617" s="241">
        <v>0</v>
      </c>
      <c r="V617" s="241">
        <v>0</v>
      </c>
      <c r="W617" s="241">
        <v>0</v>
      </c>
    </row>
    <row r="618" spans="2:23" x14ac:dyDescent="0.35">
      <c r="B618" s="17" t="s">
        <v>992</v>
      </c>
      <c r="C618" s="437" t="s">
        <v>2086</v>
      </c>
      <c r="D618" s="17" t="s">
        <v>1203</v>
      </c>
      <c r="E618" s="4" t="s">
        <v>1204</v>
      </c>
      <c r="F618" s="241">
        <v>0</v>
      </c>
      <c r="G618" s="241">
        <v>0</v>
      </c>
      <c r="H618" s="241">
        <v>0</v>
      </c>
      <c r="I618" s="241">
        <v>0</v>
      </c>
      <c r="J618" s="240">
        <v>6.0388299999999999</v>
      </c>
      <c r="K618" s="240">
        <v>106</v>
      </c>
      <c r="L618" s="241">
        <v>0</v>
      </c>
      <c r="M618" s="241">
        <v>0</v>
      </c>
      <c r="N618" s="241">
        <v>0</v>
      </c>
      <c r="O618" s="241">
        <v>0</v>
      </c>
      <c r="P618" s="241">
        <v>0</v>
      </c>
      <c r="Q618" s="241">
        <v>0</v>
      </c>
      <c r="R618" s="241">
        <v>0</v>
      </c>
      <c r="S618" s="241">
        <v>0</v>
      </c>
      <c r="T618" s="241">
        <v>0</v>
      </c>
      <c r="U618" s="241">
        <v>0</v>
      </c>
      <c r="V618" s="241">
        <v>0</v>
      </c>
      <c r="W618" s="241">
        <v>0</v>
      </c>
    </row>
    <row r="619" spans="2:23" x14ac:dyDescent="0.35">
      <c r="B619" s="17" t="s">
        <v>992</v>
      </c>
      <c r="C619" s="437" t="s">
        <v>2221</v>
      </c>
      <c r="D619" s="17" t="s">
        <v>1205</v>
      </c>
      <c r="E619" s="4" t="s">
        <v>1206</v>
      </c>
      <c r="F619" s="241">
        <v>0</v>
      </c>
      <c r="G619" s="241">
        <v>0</v>
      </c>
      <c r="H619" s="241">
        <v>0</v>
      </c>
      <c r="I619" s="241">
        <v>0</v>
      </c>
      <c r="J619" s="240">
        <v>85.533910000000006</v>
      </c>
      <c r="K619" s="240">
        <v>20</v>
      </c>
      <c r="L619" s="241">
        <v>0</v>
      </c>
      <c r="M619" s="241">
        <v>0</v>
      </c>
      <c r="N619" s="241">
        <v>0</v>
      </c>
      <c r="O619" s="241">
        <v>0</v>
      </c>
      <c r="P619" s="241">
        <v>0</v>
      </c>
      <c r="Q619" s="241">
        <v>0</v>
      </c>
      <c r="R619" s="241">
        <v>0</v>
      </c>
      <c r="S619" s="241">
        <v>0</v>
      </c>
      <c r="T619" s="241">
        <v>0</v>
      </c>
      <c r="U619" s="241">
        <v>0</v>
      </c>
      <c r="V619" s="241">
        <v>0</v>
      </c>
      <c r="W619" s="241">
        <v>0</v>
      </c>
    </row>
    <row r="620" spans="2:23" x14ac:dyDescent="0.35">
      <c r="B620" s="17" t="s">
        <v>992</v>
      </c>
      <c r="C620" s="437" t="s">
        <v>2079</v>
      </c>
      <c r="D620" s="17" t="s">
        <v>1211</v>
      </c>
      <c r="E620" s="4" t="s">
        <v>1212</v>
      </c>
      <c r="F620" s="241">
        <v>0</v>
      </c>
      <c r="G620" s="241">
        <v>0</v>
      </c>
      <c r="H620" s="241">
        <v>0</v>
      </c>
      <c r="I620" s="241">
        <v>0</v>
      </c>
      <c r="J620" s="240">
        <v>2289.2856499999998</v>
      </c>
      <c r="K620" s="240">
        <v>1427</v>
      </c>
      <c r="L620" s="241">
        <v>0</v>
      </c>
      <c r="M620" s="241">
        <v>0</v>
      </c>
      <c r="N620" s="241">
        <v>0</v>
      </c>
      <c r="O620" s="241">
        <v>0</v>
      </c>
      <c r="P620" s="241">
        <v>0</v>
      </c>
      <c r="Q620" s="241">
        <v>0</v>
      </c>
      <c r="R620" s="241">
        <v>0</v>
      </c>
      <c r="S620" s="241">
        <v>0</v>
      </c>
      <c r="T620" s="241">
        <v>0</v>
      </c>
      <c r="U620" s="241">
        <v>0</v>
      </c>
      <c r="V620" s="241">
        <v>0</v>
      </c>
      <c r="W620" s="241">
        <v>0</v>
      </c>
    </row>
    <row r="621" spans="2:23" x14ac:dyDescent="0.35">
      <c r="B621" s="17" t="s">
        <v>992</v>
      </c>
      <c r="C621" s="437" t="s">
        <v>2080</v>
      </c>
      <c r="D621" s="17" t="s">
        <v>1248</v>
      </c>
      <c r="E621" s="4" t="s">
        <v>1249</v>
      </c>
      <c r="F621" s="241">
        <v>0</v>
      </c>
      <c r="G621" s="241">
        <v>0</v>
      </c>
      <c r="H621" s="241">
        <v>0</v>
      </c>
      <c r="I621" s="241">
        <v>0</v>
      </c>
      <c r="J621" s="240">
        <v>41.156589999999994</v>
      </c>
      <c r="K621" s="240">
        <v>50</v>
      </c>
      <c r="L621" s="241">
        <v>0</v>
      </c>
      <c r="M621" s="241">
        <v>0</v>
      </c>
      <c r="N621" s="241">
        <v>0</v>
      </c>
      <c r="O621" s="241">
        <v>0</v>
      </c>
      <c r="P621" s="241">
        <v>0</v>
      </c>
      <c r="Q621" s="241">
        <v>0</v>
      </c>
      <c r="R621" s="241">
        <v>0</v>
      </c>
      <c r="S621" s="241">
        <v>0</v>
      </c>
      <c r="T621" s="241">
        <v>0</v>
      </c>
      <c r="U621" s="241">
        <v>0</v>
      </c>
      <c r="V621" s="241">
        <v>0</v>
      </c>
      <c r="W621" s="241">
        <v>0</v>
      </c>
    </row>
    <row r="622" spans="2:23" x14ac:dyDescent="0.35">
      <c r="B622" s="17" t="s">
        <v>992</v>
      </c>
      <c r="C622" s="437" t="s">
        <v>2078</v>
      </c>
      <c r="D622" s="17" t="s">
        <v>1215</v>
      </c>
      <c r="E622" s="4" t="s">
        <v>1214</v>
      </c>
      <c r="F622" s="241">
        <v>0</v>
      </c>
      <c r="G622" s="241">
        <v>0</v>
      </c>
      <c r="H622" s="241">
        <v>0</v>
      </c>
      <c r="I622" s="241">
        <v>0</v>
      </c>
      <c r="J622" s="240">
        <v>11.23202</v>
      </c>
      <c r="K622" s="240">
        <v>0</v>
      </c>
      <c r="L622" s="241">
        <v>0</v>
      </c>
      <c r="M622" s="241">
        <v>0</v>
      </c>
      <c r="N622" s="241">
        <v>0</v>
      </c>
      <c r="O622" s="241">
        <v>0</v>
      </c>
      <c r="P622" s="241">
        <v>0</v>
      </c>
      <c r="Q622" s="241">
        <v>0</v>
      </c>
      <c r="R622" s="241">
        <v>0</v>
      </c>
      <c r="S622" s="241">
        <v>0</v>
      </c>
      <c r="T622" s="241">
        <v>0</v>
      </c>
      <c r="U622" s="241">
        <v>0</v>
      </c>
      <c r="V622" s="241">
        <v>0</v>
      </c>
      <c r="W622" s="241">
        <v>0</v>
      </c>
    </row>
    <row r="623" spans="2:23" x14ac:dyDescent="0.35">
      <c r="B623" s="17" t="s">
        <v>992</v>
      </c>
      <c r="C623" s="437" t="s">
        <v>2106</v>
      </c>
      <c r="D623" s="17" t="s">
        <v>1250</v>
      </c>
      <c r="E623" s="4" t="s">
        <v>1251</v>
      </c>
      <c r="F623" s="241">
        <v>0</v>
      </c>
      <c r="G623" s="241">
        <v>0</v>
      </c>
      <c r="H623" s="241">
        <v>0</v>
      </c>
      <c r="I623" s="241">
        <v>0</v>
      </c>
      <c r="J623" s="240">
        <v>0</v>
      </c>
      <c r="K623" s="240">
        <v>0</v>
      </c>
      <c r="L623" s="241">
        <v>0</v>
      </c>
      <c r="M623" s="241">
        <v>0</v>
      </c>
      <c r="N623" s="241">
        <v>0</v>
      </c>
      <c r="O623" s="241">
        <v>0</v>
      </c>
      <c r="P623" s="241">
        <v>0</v>
      </c>
      <c r="Q623" s="241">
        <v>0</v>
      </c>
      <c r="R623" s="241">
        <v>0</v>
      </c>
      <c r="S623" s="241">
        <v>0</v>
      </c>
      <c r="T623" s="241">
        <v>0</v>
      </c>
      <c r="U623" s="241">
        <v>0</v>
      </c>
      <c r="V623" s="241">
        <v>0</v>
      </c>
      <c r="W623" s="241">
        <v>0</v>
      </c>
    </row>
    <row r="624" spans="2:23" x14ac:dyDescent="0.35">
      <c r="B624" s="17" t="s">
        <v>992</v>
      </c>
      <c r="C624" s="437" t="s">
        <v>2093</v>
      </c>
      <c r="D624" s="17" t="s">
        <v>1228</v>
      </c>
      <c r="E624" s="4" t="s">
        <v>1229</v>
      </c>
      <c r="F624" s="241">
        <v>0</v>
      </c>
      <c r="G624" s="241">
        <v>0</v>
      </c>
      <c r="H624" s="241">
        <v>0</v>
      </c>
      <c r="I624" s="241">
        <v>0</v>
      </c>
      <c r="J624" s="240">
        <v>2978.8920800000001</v>
      </c>
      <c r="K624" s="240">
        <v>4000</v>
      </c>
      <c r="L624" s="241">
        <v>0</v>
      </c>
      <c r="M624" s="241">
        <v>0</v>
      </c>
      <c r="N624" s="241">
        <v>0</v>
      </c>
      <c r="O624" s="241">
        <v>0</v>
      </c>
      <c r="P624" s="241">
        <v>0</v>
      </c>
      <c r="Q624" s="241">
        <v>0</v>
      </c>
      <c r="R624" s="241">
        <v>0</v>
      </c>
      <c r="S624" s="241">
        <v>0</v>
      </c>
      <c r="T624" s="241">
        <v>0</v>
      </c>
      <c r="U624" s="241">
        <v>0</v>
      </c>
      <c r="V624" s="241">
        <v>0</v>
      </c>
      <c r="W624" s="241">
        <v>0</v>
      </c>
    </row>
    <row r="625" spans="2:23" x14ac:dyDescent="0.35">
      <c r="B625" s="17" t="s">
        <v>992</v>
      </c>
      <c r="C625" s="437" t="s">
        <v>2228</v>
      </c>
      <c r="D625" s="17" t="s">
        <v>1230</v>
      </c>
      <c r="E625" s="4" t="s">
        <v>1231</v>
      </c>
      <c r="F625" s="241">
        <v>0</v>
      </c>
      <c r="G625" s="241">
        <v>0</v>
      </c>
      <c r="H625" s="241">
        <v>0</v>
      </c>
      <c r="I625" s="241">
        <v>0</v>
      </c>
      <c r="J625" s="240">
        <v>8.1381899999999998</v>
      </c>
      <c r="K625" s="240">
        <v>0</v>
      </c>
      <c r="L625" s="241">
        <v>0</v>
      </c>
      <c r="M625" s="241">
        <v>0</v>
      </c>
      <c r="N625" s="241">
        <v>0</v>
      </c>
      <c r="O625" s="241">
        <v>0</v>
      </c>
      <c r="P625" s="241">
        <v>0</v>
      </c>
      <c r="Q625" s="241">
        <v>0</v>
      </c>
      <c r="R625" s="241">
        <v>0</v>
      </c>
      <c r="S625" s="241">
        <v>0</v>
      </c>
      <c r="T625" s="241">
        <v>0</v>
      </c>
      <c r="U625" s="241">
        <v>0</v>
      </c>
      <c r="V625" s="241">
        <v>0</v>
      </c>
      <c r="W625" s="241">
        <v>0</v>
      </c>
    </row>
    <row r="626" spans="2:23" x14ac:dyDescent="0.35">
      <c r="B626" s="17" t="s">
        <v>992</v>
      </c>
      <c r="C626" s="437" t="s">
        <v>2101</v>
      </c>
      <c r="D626" s="17" t="s">
        <v>1232</v>
      </c>
      <c r="E626" s="4" t="s">
        <v>1233</v>
      </c>
      <c r="F626" s="241">
        <v>0</v>
      </c>
      <c r="G626" s="241">
        <v>0</v>
      </c>
      <c r="H626" s="241">
        <v>0</v>
      </c>
      <c r="I626" s="241">
        <v>0</v>
      </c>
      <c r="J626" s="240">
        <v>229.59026999999998</v>
      </c>
      <c r="K626" s="240">
        <v>100</v>
      </c>
      <c r="L626" s="241">
        <v>0</v>
      </c>
      <c r="M626" s="241">
        <v>0</v>
      </c>
      <c r="N626" s="241">
        <v>0</v>
      </c>
      <c r="O626" s="241">
        <v>0</v>
      </c>
      <c r="P626" s="241">
        <v>0</v>
      </c>
      <c r="Q626" s="241">
        <v>0</v>
      </c>
      <c r="R626" s="241">
        <v>0</v>
      </c>
      <c r="S626" s="241">
        <v>0</v>
      </c>
      <c r="T626" s="241">
        <v>0</v>
      </c>
      <c r="U626" s="241">
        <v>0</v>
      </c>
      <c r="V626" s="241">
        <v>0</v>
      </c>
      <c r="W626" s="241">
        <v>0</v>
      </c>
    </row>
    <row r="627" spans="2:23" x14ac:dyDescent="0.35">
      <c r="B627" s="17" t="s">
        <v>992</v>
      </c>
      <c r="C627" s="437" t="s">
        <v>2156</v>
      </c>
      <c r="D627" s="17" t="s">
        <v>1234</v>
      </c>
      <c r="E627" s="4" t="s">
        <v>1235</v>
      </c>
      <c r="F627" s="241">
        <v>0</v>
      </c>
      <c r="G627" s="241">
        <v>0</v>
      </c>
      <c r="H627" s="241">
        <v>0</v>
      </c>
      <c r="I627" s="241">
        <v>0</v>
      </c>
      <c r="J627" s="240">
        <v>157.22781000000001</v>
      </c>
      <c r="K627" s="240">
        <v>100</v>
      </c>
      <c r="L627" s="241">
        <v>0</v>
      </c>
      <c r="M627" s="241">
        <v>0</v>
      </c>
      <c r="N627" s="241">
        <v>0</v>
      </c>
      <c r="O627" s="241">
        <v>0</v>
      </c>
      <c r="P627" s="241">
        <v>0</v>
      </c>
      <c r="Q627" s="241">
        <v>0</v>
      </c>
      <c r="R627" s="241">
        <v>0</v>
      </c>
      <c r="S627" s="241">
        <v>0</v>
      </c>
      <c r="T627" s="241">
        <v>0</v>
      </c>
      <c r="U627" s="241">
        <v>0</v>
      </c>
      <c r="V627" s="241">
        <v>0</v>
      </c>
      <c r="W627" s="241">
        <v>0</v>
      </c>
    </row>
    <row r="628" spans="2:23" x14ac:dyDescent="0.35">
      <c r="B628" s="17" t="s">
        <v>992</v>
      </c>
      <c r="C628" s="437" t="s">
        <v>2107</v>
      </c>
      <c r="D628" s="17" t="s">
        <v>1242</v>
      </c>
      <c r="E628" s="4" t="s">
        <v>1243</v>
      </c>
      <c r="F628" s="241">
        <v>0</v>
      </c>
      <c r="G628" s="241">
        <v>0</v>
      </c>
      <c r="H628" s="241">
        <v>0</v>
      </c>
      <c r="I628" s="241">
        <v>0</v>
      </c>
      <c r="J628" s="240">
        <v>-74.534850000000006</v>
      </c>
      <c r="K628" s="240">
        <v>350</v>
      </c>
      <c r="L628" s="241">
        <v>0</v>
      </c>
      <c r="M628" s="241">
        <v>0</v>
      </c>
      <c r="N628" s="241">
        <v>0</v>
      </c>
      <c r="O628" s="241">
        <v>0</v>
      </c>
      <c r="P628" s="241">
        <v>0</v>
      </c>
      <c r="Q628" s="241">
        <v>0</v>
      </c>
      <c r="R628" s="241">
        <v>0</v>
      </c>
      <c r="S628" s="241">
        <v>0</v>
      </c>
      <c r="T628" s="241">
        <v>0</v>
      </c>
      <c r="U628" s="241">
        <v>0</v>
      </c>
      <c r="V628" s="241">
        <v>0</v>
      </c>
      <c r="W628" s="241">
        <v>0</v>
      </c>
    </row>
    <row r="629" spans="2:23" x14ac:dyDescent="0.35">
      <c r="B629" s="17" t="s">
        <v>992</v>
      </c>
      <c r="C629" s="437" t="s">
        <v>2083</v>
      </c>
      <c r="D629" s="17" t="s">
        <v>993</v>
      </c>
      <c r="E629" s="4" t="s">
        <v>994</v>
      </c>
      <c r="F629" s="241">
        <v>0</v>
      </c>
      <c r="G629" s="241">
        <v>0</v>
      </c>
      <c r="H629" s="241">
        <v>0</v>
      </c>
      <c r="I629" s="241">
        <v>0</v>
      </c>
      <c r="J629" s="240">
        <v>4.1582600000000003</v>
      </c>
      <c r="K629" s="240">
        <v>0</v>
      </c>
      <c r="L629" s="241">
        <v>0</v>
      </c>
      <c r="M629" s="241">
        <v>0</v>
      </c>
      <c r="N629" s="241">
        <v>0</v>
      </c>
      <c r="O629" s="241">
        <v>0</v>
      </c>
      <c r="P629" s="241">
        <v>0</v>
      </c>
      <c r="Q629" s="241">
        <v>0</v>
      </c>
      <c r="R629" s="241">
        <v>0</v>
      </c>
      <c r="S629" s="241">
        <v>0</v>
      </c>
      <c r="T629" s="241">
        <v>0</v>
      </c>
      <c r="U629" s="241">
        <v>0</v>
      </c>
      <c r="V629" s="241">
        <v>0</v>
      </c>
      <c r="W629" s="241">
        <v>0</v>
      </c>
    </row>
    <row r="630" spans="2:23" x14ac:dyDescent="0.35">
      <c r="B630" s="17" t="s">
        <v>992</v>
      </c>
      <c r="C630" s="437" t="s">
        <v>2086</v>
      </c>
      <c r="D630" s="17" t="s">
        <v>1000</v>
      </c>
      <c r="E630" s="4" t="s">
        <v>1001</v>
      </c>
      <c r="F630" s="241">
        <v>0</v>
      </c>
      <c r="G630" s="241">
        <v>0</v>
      </c>
      <c r="H630" s="241">
        <v>0</v>
      </c>
      <c r="I630" s="241">
        <v>0</v>
      </c>
      <c r="J630" s="240">
        <v>6.6421899999999994</v>
      </c>
      <c r="K630" s="240">
        <v>0</v>
      </c>
      <c r="L630" s="241">
        <v>0</v>
      </c>
      <c r="M630" s="241">
        <v>0</v>
      </c>
      <c r="N630" s="241">
        <v>0</v>
      </c>
      <c r="O630" s="241">
        <v>0</v>
      </c>
      <c r="P630" s="241">
        <v>0</v>
      </c>
      <c r="Q630" s="241">
        <v>0</v>
      </c>
      <c r="R630" s="241">
        <v>0</v>
      </c>
      <c r="S630" s="241">
        <v>0</v>
      </c>
      <c r="T630" s="241">
        <v>0</v>
      </c>
      <c r="U630" s="241">
        <v>0</v>
      </c>
      <c r="V630" s="241">
        <v>0</v>
      </c>
      <c r="W630" s="241">
        <v>0</v>
      </c>
    </row>
    <row r="631" spans="2:23" x14ac:dyDescent="0.35">
      <c r="B631" s="17" t="s">
        <v>992</v>
      </c>
      <c r="C631" s="437" t="s">
        <v>2195</v>
      </c>
      <c r="D631" s="17" t="s">
        <v>1006</v>
      </c>
      <c r="E631" s="4" t="s">
        <v>1007</v>
      </c>
      <c r="F631" s="241">
        <v>0</v>
      </c>
      <c r="G631" s="241">
        <v>0</v>
      </c>
      <c r="H631" s="241">
        <v>0</v>
      </c>
      <c r="I631" s="241">
        <v>0</v>
      </c>
      <c r="J631" s="240">
        <v>49.970930000000003</v>
      </c>
      <c r="K631" s="240">
        <v>100</v>
      </c>
      <c r="L631" s="241">
        <v>0</v>
      </c>
      <c r="M631" s="241">
        <v>0</v>
      </c>
      <c r="N631" s="241">
        <v>0</v>
      </c>
      <c r="O631" s="241">
        <v>0</v>
      </c>
      <c r="P631" s="241">
        <v>0</v>
      </c>
      <c r="Q631" s="241">
        <v>0</v>
      </c>
      <c r="R631" s="241">
        <v>0</v>
      </c>
      <c r="S631" s="241">
        <v>0</v>
      </c>
      <c r="T631" s="241">
        <v>0</v>
      </c>
      <c r="U631" s="241">
        <v>0</v>
      </c>
      <c r="V631" s="241">
        <v>0</v>
      </c>
      <c r="W631" s="241">
        <v>0</v>
      </c>
    </row>
    <row r="632" spans="2:23" x14ac:dyDescent="0.35">
      <c r="B632" s="17" t="s">
        <v>992</v>
      </c>
      <c r="C632" s="437" t="s">
        <v>2096</v>
      </c>
      <c r="D632" s="17" t="s">
        <v>1008</v>
      </c>
      <c r="E632" s="4" t="s">
        <v>1009</v>
      </c>
      <c r="F632" s="241">
        <v>0</v>
      </c>
      <c r="G632" s="241">
        <v>0</v>
      </c>
      <c r="H632" s="241">
        <v>0</v>
      </c>
      <c r="I632" s="241">
        <v>0</v>
      </c>
      <c r="J632" s="240">
        <v>49.638730000000002</v>
      </c>
      <c r="K632" s="240">
        <v>0</v>
      </c>
      <c r="L632" s="241">
        <v>0</v>
      </c>
      <c r="M632" s="241">
        <v>0</v>
      </c>
      <c r="N632" s="241">
        <v>0</v>
      </c>
      <c r="O632" s="241">
        <v>0</v>
      </c>
      <c r="P632" s="241">
        <v>0</v>
      </c>
      <c r="Q632" s="241">
        <v>0</v>
      </c>
      <c r="R632" s="241">
        <v>0</v>
      </c>
      <c r="S632" s="241">
        <v>0</v>
      </c>
      <c r="T632" s="241">
        <v>0</v>
      </c>
      <c r="U632" s="241">
        <v>0</v>
      </c>
      <c r="V632" s="241">
        <v>0</v>
      </c>
      <c r="W632" s="241">
        <v>0</v>
      </c>
    </row>
    <row r="633" spans="2:23" x14ac:dyDescent="0.35">
      <c r="B633" s="17" t="s">
        <v>992</v>
      </c>
      <c r="C633" s="437" t="s">
        <v>2087</v>
      </c>
      <c r="D633" s="17" t="s">
        <v>1012</v>
      </c>
      <c r="E633" s="4" t="s">
        <v>1013</v>
      </c>
      <c r="F633" s="241">
        <v>0</v>
      </c>
      <c r="G633" s="241">
        <v>0</v>
      </c>
      <c r="H633" s="241">
        <v>0</v>
      </c>
      <c r="I633" s="241">
        <v>0</v>
      </c>
      <c r="J633" s="240">
        <v>9.2200000000000008E-3</v>
      </c>
      <c r="K633" s="240">
        <v>0</v>
      </c>
      <c r="L633" s="241">
        <v>0</v>
      </c>
      <c r="M633" s="241">
        <v>0</v>
      </c>
      <c r="N633" s="241">
        <v>0</v>
      </c>
      <c r="O633" s="241">
        <v>0</v>
      </c>
      <c r="P633" s="241">
        <v>0</v>
      </c>
      <c r="Q633" s="241">
        <v>0</v>
      </c>
      <c r="R633" s="241">
        <v>0</v>
      </c>
      <c r="S633" s="241">
        <v>0</v>
      </c>
      <c r="T633" s="241">
        <v>0</v>
      </c>
      <c r="U633" s="241">
        <v>0</v>
      </c>
      <c r="V633" s="241">
        <v>0</v>
      </c>
      <c r="W633" s="241">
        <v>0</v>
      </c>
    </row>
    <row r="634" spans="2:23" x14ac:dyDescent="0.35">
      <c r="B634" s="17" t="s">
        <v>992</v>
      </c>
      <c r="C634" s="437" t="s">
        <v>2153</v>
      </c>
      <c r="D634" s="17" t="s">
        <v>1022</v>
      </c>
      <c r="E634" s="4" t="s">
        <v>1023</v>
      </c>
      <c r="F634" s="241">
        <v>0</v>
      </c>
      <c r="G634" s="241">
        <v>0</v>
      </c>
      <c r="H634" s="241">
        <v>0</v>
      </c>
      <c r="I634" s="241">
        <v>0</v>
      </c>
      <c r="J634" s="240">
        <v>10.4884</v>
      </c>
      <c r="K634" s="240">
        <v>0</v>
      </c>
      <c r="L634" s="241">
        <v>0</v>
      </c>
      <c r="M634" s="241">
        <v>0</v>
      </c>
      <c r="N634" s="241">
        <v>0</v>
      </c>
      <c r="O634" s="241">
        <v>0</v>
      </c>
      <c r="P634" s="241">
        <v>0</v>
      </c>
      <c r="Q634" s="241">
        <v>0</v>
      </c>
      <c r="R634" s="241">
        <v>0</v>
      </c>
      <c r="S634" s="241">
        <v>0</v>
      </c>
      <c r="T634" s="241">
        <v>0</v>
      </c>
      <c r="U634" s="241">
        <v>0</v>
      </c>
      <c r="V634" s="241">
        <v>0</v>
      </c>
      <c r="W634" s="241">
        <v>0</v>
      </c>
    </row>
    <row r="635" spans="2:23" x14ac:dyDescent="0.35">
      <c r="B635" s="17" t="s">
        <v>992</v>
      </c>
      <c r="C635" s="437" t="s">
        <v>2198</v>
      </c>
      <c r="D635" s="17" t="s">
        <v>1030</v>
      </c>
      <c r="E635" s="4" t="s">
        <v>1031</v>
      </c>
      <c r="F635" s="241">
        <v>0</v>
      </c>
      <c r="G635" s="241">
        <v>0</v>
      </c>
      <c r="H635" s="241">
        <v>0</v>
      </c>
      <c r="I635" s="241">
        <v>0</v>
      </c>
      <c r="J635" s="240">
        <v>1.2E-2</v>
      </c>
      <c r="K635" s="240">
        <v>0</v>
      </c>
      <c r="L635" s="241">
        <v>0</v>
      </c>
      <c r="M635" s="241">
        <v>0</v>
      </c>
      <c r="N635" s="241">
        <v>0</v>
      </c>
      <c r="O635" s="241">
        <v>0</v>
      </c>
      <c r="P635" s="241">
        <v>0</v>
      </c>
      <c r="Q635" s="241">
        <v>0</v>
      </c>
      <c r="R635" s="241">
        <v>0</v>
      </c>
      <c r="S635" s="241">
        <v>0</v>
      </c>
      <c r="T635" s="241">
        <v>0</v>
      </c>
      <c r="U635" s="241">
        <v>0</v>
      </c>
      <c r="V635" s="241">
        <v>0</v>
      </c>
      <c r="W635" s="241">
        <v>0</v>
      </c>
    </row>
    <row r="636" spans="2:23" x14ac:dyDescent="0.35">
      <c r="B636" s="17" t="s">
        <v>992</v>
      </c>
      <c r="C636" s="437" t="s">
        <v>2201</v>
      </c>
      <c r="D636" s="17" t="s">
        <v>1048</v>
      </c>
      <c r="E636" s="4" t="s">
        <v>1049</v>
      </c>
      <c r="F636" s="241">
        <v>0</v>
      </c>
      <c r="G636" s="241">
        <v>0</v>
      </c>
      <c r="H636" s="241">
        <v>0</v>
      </c>
      <c r="I636" s="241">
        <v>0</v>
      </c>
      <c r="J636" s="240">
        <v>29.120429999999999</v>
      </c>
      <c r="K636" s="240">
        <v>80</v>
      </c>
      <c r="L636" s="241">
        <v>0</v>
      </c>
      <c r="M636" s="241">
        <v>0</v>
      </c>
      <c r="N636" s="241">
        <v>0</v>
      </c>
      <c r="O636" s="241">
        <v>0</v>
      </c>
      <c r="P636" s="241">
        <v>0</v>
      </c>
      <c r="Q636" s="241">
        <v>0</v>
      </c>
      <c r="R636" s="241">
        <v>0</v>
      </c>
      <c r="S636" s="241">
        <v>0</v>
      </c>
      <c r="T636" s="241">
        <v>0</v>
      </c>
      <c r="U636" s="241">
        <v>0</v>
      </c>
      <c r="V636" s="241">
        <v>0</v>
      </c>
      <c r="W636" s="241">
        <v>0</v>
      </c>
    </row>
    <row r="637" spans="2:23" x14ac:dyDescent="0.35">
      <c r="B637" s="17" t="s">
        <v>992</v>
      </c>
      <c r="C637" s="437" t="s">
        <v>2086</v>
      </c>
      <c r="D637" s="17" t="s">
        <v>1050</v>
      </c>
      <c r="E637" s="4" t="s">
        <v>1051</v>
      </c>
      <c r="F637" s="241">
        <v>0</v>
      </c>
      <c r="G637" s="241">
        <v>0</v>
      </c>
      <c r="H637" s="241">
        <v>0</v>
      </c>
      <c r="I637" s="241">
        <v>0</v>
      </c>
      <c r="J637" s="240">
        <v>2551.5491899999997</v>
      </c>
      <c r="K637" s="240">
        <v>2992.7629999999999</v>
      </c>
      <c r="L637" s="241">
        <v>0</v>
      </c>
      <c r="M637" s="241">
        <v>0</v>
      </c>
      <c r="N637" s="241">
        <v>0</v>
      </c>
      <c r="O637" s="241">
        <v>0</v>
      </c>
      <c r="P637" s="241">
        <v>0</v>
      </c>
      <c r="Q637" s="241">
        <v>0</v>
      </c>
      <c r="R637" s="241">
        <v>0</v>
      </c>
      <c r="S637" s="241">
        <v>0</v>
      </c>
      <c r="T637" s="241">
        <v>0</v>
      </c>
      <c r="U637" s="241">
        <v>0</v>
      </c>
      <c r="V637" s="241">
        <v>0</v>
      </c>
      <c r="W637" s="241">
        <v>0</v>
      </c>
    </row>
    <row r="638" spans="2:23" x14ac:dyDescent="0.35">
      <c r="B638" s="17" t="s">
        <v>992</v>
      </c>
      <c r="C638" s="437" t="s">
        <v>2154</v>
      </c>
      <c r="D638" s="17" t="s">
        <v>1058</v>
      </c>
      <c r="E638" s="4" t="s">
        <v>1059</v>
      </c>
      <c r="F638" s="241">
        <v>0</v>
      </c>
      <c r="G638" s="241">
        <v>0</v>
      </c>
      <c r="H638" s="241">
        <v>0</v>
      </c>
      <c r="I638" s="241">
        <v>0</v>
      </c>
      <c r="J638" s="240">
        <v>0</v>
      </c>
      <c r="K638" s="240">
        <v>0</v>
      </c>
      <c r="L638" s="241">
        <v>0</v>
      </c>
      <c r="M638" s="241">
        <v>0</v>
      </c>
      <c r="N638" s="241">
        <v>0</v>
      </c>
      <c r="O638" s="241">
        <v>0</v>
      </c>
      <c r="P638" s="241">
        <v>0</v>
      </c>
      <c r="Q638" s="241">
        <v>0</v>
      </c>
      <c r="R638" s="241">
        <v>0</v>
      </c>
      <c r="S638" s="241">
        <v>0</v>
      </c>
      <c r="T638" s="241">
        <v>0</v>
      </c>
      <c r="U638" s="241">
        <v>0</v>
      </c>
      <c r="V638" s="241">
        <v>0</v>
      </c>
      <c r="W638" s="241">
        <v>0</v>
      </c>
    </row>
    <row r="639" spans="2:23" x14ac:dyDescent="0.35">
      <c r="B639" s="17" t="s">
        <v>992</v>
      </c>
      <c r="C639" s="437" t="s">
        <v>2078</v>
      </c>
      <c r="D639" s="17" t="s">
        <v>1062</v>
      </c>
      <c r="E639" s="4" t="s">
        <v>1063</v>
      </c>
      <c r="F639" s="241">
        <v>0</v>
      </c>
      <c r="G639" s="241">
        <v>0</v>
      </c>
      <c r="H639" s="241">
        <v>0</v>
      </c>
      <c r="I639" s="241">
        <v>0</v>
      </c>
      <c r="J639" s="240">
        <v>145.55535999999998</v>
      </c>
      <c r="K639" s="240">
        <v>400</v>
      </c>
      <c r="L639" s="241">
        <v>0</v>
      </c>
      <c r="M639" s="241">
        <v>0</v>
      </c>
      <c r="N639" s="241">
        <v>0</v>
      </c>
      <c r="O639" s="241">
        <v>0</v>
      </c>
      <c r="P639" s="241">
        <v>0</v>
      </c>
      <c r="Q639" s="241">
        <v>0</v>
      </c>
      <c r="R639" s="241">
        <v>0</v>
      </c>
      <c r="S639" s="241">
        <v>0</v>
      </c>
      <c r="T639" s="241">
        <v>0</v>
      </c>
      <c r="U639" s="241">
        <v>0</v>
      </c>
      <c r="V639" s="241">
        <v>0</v>
      </c>
      <c r="W639" s="241">
        <v>0</v>
      </c>
    </row>
    <row r="640" spans="2:23" x14ac:dyDescent="0.35">
      <c r="B640" s="17" t="s">
        <v>992</v>
      </c>
      <c r="C640" s="437" t="s">
        <v>2087</v>
      </c>
      <c r="D640" s="17" t="s">
        <v>1072</v>
      </c>
      <c r="E640" s="4" t="s">
        <v>1073</v>
      </c>
      <c r="F640" s="241">
        <v>0</v>
      </c>
      <c r="G640" s="241">
        <v>0</v>
      </c>
      <c r="H640" s="241">
        <v>0</v>
      </c>
      <c r="I640" s="241">
        <v>0</v>
      </c>
      <c r="J640" s="240">
        <v>4011.07771</v>
      </c>
      <c r="K640" s="240">
        <v>3548</v>
      </c>
      <c r="L640" s="241">
        <v>0</v>
      </c>
      <c r="M640" s="241">
        <v>0</v>
      </c>
      <c r="N640" s="241">
        <v>0</v>
      </c>
      <c r="O640" s="241">
        <v>0</v>
      </c>
      <c r="P640" s="241">
        <v>0</v>
      </c>
      <c r="Q640" s="241">
        <v>0</v>
      </c>
      <c r="R640" s="241">
        <v>0</v>
      </c>
      <c r="S640" s="241">
        <v>0</v>
      </c>
      <c r="T640" s="241">
        <v>0</v>
      </c>
      <c r="U640" s="241">
        <v>0</v>
      </c>
      <c r="V640" s="241">
        <v>0</v>
      </c>
      <c r="W640" s="241">
        <v>0</v>
      </c>
    </row>
    <row r="641" spans="2:23" x14ac:dyDescent="0.35">
      <c r="B641" s="17" t="s">
        <v>992</v>
      </c>
      <c r="C641" s="437" t="s">
        <v>2086</v>
      </c>
      <c r="D641" s="17" t="s">
        <v>1074</v>
      </c>
      <c r="E641" s="4" t="s">
        <v>1075</v>
      </c>
      <c r="F641" s="241">
        <v>0</v>
      </c>
      <c r="G641" s="241">
        <v>0</v>
      </c>
      <c r="H641" s="241">
        <v>0</v>
      </c>
      <c r="I641" s="241">
        <v>0</v>
      </c>
      <c r="J641" s="240">
        <v>9.5672300000000003</v>
      </c>
      <c r="K641" s="240">
        <v>50</v>
      </c>
      <c r="L641" s="241">
        <v>0</v>
      </c>
      <c r="M641" s="241">
        <v>0</v>
      </c>
      <c r="N641" s="241">
        <v>0</v>
      </c>
      <c r="O641" s="241">
        <v>0</v>
      </c>
      <c r="P641" s="241">
        <v>0</v>
      </c>
      <c r="Q641" s="241">
        <v>0</v>
      </c>
      <c r="R641" s="241">
        <v>0</v>
      </c>
      <c r="S641" s="241">
        <v>0</v>
      </c>
      <c r="T641" s="241">
        <v>0</v>
      </c>
      <c r="U641" s="241">
        <v>0</v>
      </c>
      <c r="V641" s="241">
        <v>0</v>
      </c>
      <c r="W641" s="241">
        <v>0</v>
      </c>
    </row>
    <row r="642" spans="2:23" x14ac:dyDescent="0.35">
      <c r="B642" s="17" t="s">
        <v>992</v>
      </c>
      <c r="C642" s="437" t="s">
        <v>2086</v>
      </c>
      <c r="D642" s="17" t="s">
        <v>1076</v>
      </c>
      <c r="E642" s="4" t="s">
        <v>1077</v>
      </c>
      <c r="F642" s="241">
        <v>0</v>
      </c>
      <c r="G642" s="241">
        <v>0</v>
      </c>
      <c r="H642" s="241">
        <v>0</v>
      </c>
      <c r="I642" s="241">
        <v>0</v>
      </c>
      <c r="J642" s="240">
        <v>0.77664999999999995</v>
      </c>
      <c r="K642" s="240">
        <v>0</v>
      </c>
      <c r="L642" s="241">
        <v>0</v>
      </c>
      <c r="M642" s="241">
        <v>0</v>
      </c>
      <c r="N642" s="241">
        <v>0</v>
      </c>
      <c r="O642" s="241">
        <v>0</v>
      </c>
      <c r="P642" s="241">
        <v>0</v>
      </c>
      <c r="Q642" s="241">
        <v>0</v>
      </c>
      <c r="R642" s="241">
        <v>0</v>
      </c>
      <c r="S642" s="241">
        <v>0</v>
      </c>
      <c r="T642" s="241">
        <v>0</v>
      </c>
      <c r="U642" s="241">
        <v>0</v>
      </c>
      <c r="V642" s="241">
        <v>0</v>
      </c>
      <c r="W642" s="241">
        <v>0</v>
      </c>
    </row>
    <row r="643" spans="2:23" x14ac:dyDescent="0.35">
      <c r="B643" s="17" t="s">
        <v>992</v>
      </c>
      <c r="C643" s="437" t="s">
        <v>2155</v>
      </c>
      <c r="D643" s="17" t="s">
        <v>1088</v>
      </c>
      <c r="E643" s="4" t="s">
        <v>1089</v>
      </c>
      <c r="F643" s="241">
        <v>0</v>
      </c>
      <c r="G643" s="241">
        <v>0</v>
      </c>
      <c r="H643" s="241">
        <v>0</v>
      </c>
      <c r="I643" s="241">
        <v>0</v>
      </c>
      <c r="J643" s="240">
        <v>127.70341000000001</v>
      </c>
      <c r="K643" s="240">
        <v>10</v>
      </c>
      <c r="L643" s="241">
        <v>0</v>
      </c>
      <c r="M643" s="241">
        <v>0</v>
      </c>
      <c r="N643" s="241">
        <v>0</v>
      </c>
      <c r="O643" s="241">
        <v>0</v>
      </c>
      <c r="P643" s="241">
        <v>0</v>
      </c>
      <c r="Q643" s="241">
        <v>0</v>
      </c>
      <c r="R643" s="241">
        <v>0</v>
      </c>
      <c r="S643" s="241">
        <v>0</v>
      </c>
      <c r="T643" s="241">
        <v>0</v>
      </c>
      <c r="U643" s="241">
        <v>0</v>
      </c>
      <c r="V643" s="241">
        <v>0</v>
      </c>
      <c r="W643" s="241">
        <v>0</v>
      </c>
    </row>
    <row r="644" spans="2:23" x14ac:dyDescent="0.35">
      <c r="B644" s="17" t="s">
        <v>992</v>
      </c>
      <c r="C644" s="437" t="s">
        <v>2206</v>
      </c>
      <c r="D644" s="17" t="s">
        <v>1098</v>
      </c>
      <c r="E644" s="4" t="s">
        <v>1099</v>
      </c>
      <c r="F644" s="241">
        <v>0</v>
      </c>
      <c r="G644" s="241">
        <v>0</v>
      </c>
      <c r="H644" s="241">
        <v>0</v>
      </c>
      <c r="I644" s="241">
        <v>0</v>
      </c>
      <c r="J644" s="240">
        <v>803.19018999999992</v>
      </c>
      <c r="K644" s="240">
        <v>500</v>
      </c>
      <c r="L644" s="241">
        <v>0</v>
      </c>
      <c r="M644" s="241">
        <v>0</v>
      </c>
      <c r="N644" s="241">
        <v>0</v>
      </c>
      <c r="O644" s="241">
        <v>0</v>
      </c>
      <c r="P644" s="241">
        <v>0</v>
      </c>
      <c r="Q644" s="241">
        <v>0</v>
      </c>
      <c r="R644" s="241">
        <v>0</v>
      </c>
      <c r="S644" s="241">
        <v>0</v>
      </c>
      <c r="T644" s="241">
        <v>0</v>
      </c>
      <c r="U644" s="241">
        <v>0</v>
      </c>
      <c r="V644" s="241">
        <v>0</v>
      </c>
      <c r="W644" s="241">
        <v>0</v>
      </c>
    </row>
    <row r="645" spans="2:23" x14ac:dyDescent="0.35">
      <c r="B645" s="17" t="s">
        <v>992</v>
      </c>
      <c r="C645" s="437" t="s">
        <v>2209</v>
      </c>
      <c r="D645" s="17" t="s">
        <v>1106</v>
      </c>
      <c r="E645" s="4" t="s">
        <v>1107</v>
      </c>
      <c r="F645" s="241">
        <v>0</v>
      </c>
      <c r="G645" s="241">
        <v>0</v>
      </c>
      <c r="H645" s="241">
        <v>0</v>
      </c>
      <c r="I645" s="241">
        <v>0</v>
      </c>
      <c r="J645" s="240">
        <v>40.388980000000004</v>
      </c>
      <c r="K645" s="240">
        <v>400</v>
      </c>
      <c r="L645" s="241">
        <v>0</v>
      </c>
      <c r="M645" s="241">
        <v>0</v>
      </c>
      <c r="N645" s="241">
        <v>0</v>
      </c>
      <c r="O645" s="241">
        <v>0</v>
      </c>
      <c r="P645" s="241">
        <v>0</v>
      </c>
      <c r="Q645" s="241">
        <v>0</v>
      </c>
      <c r="R645" s="241">
        <v>0</v>
      </c>
      <c r="S645" s="241">
        <v>0</v>
      </c>
      <c r="T645" s="241">
        <v>0</v>
      </c>
      <c r="U645" s="241">
        <v>0</v>
      </c>
      <c r="V645" s="241">
        <v>0</v>
      </c>
      <c r="W645" s="241">
        <v>0</v>
      </c>
    </row>
    <row r="646" spans="2:23" x14ac:dyDescent="0.35">
      <c r="B646" s="17" t="s">
        <v>992</v>
      </c>
      <c r="C646" s="437" t="s">
        <v>2108</v>
      </c>
      <c r="D646" s="17" t="s">
        <v>1110</v>
      </c>
      <c r="E646" s="4" t="s">
        <v>1111</v>
      </c>
      <c r="F646" s="241">
        <v>0</v>
      </c>
      <c r="G646" s="241">
        <v>0</v>
      </c>
      <c r="H646" s="241">
        <v>0</v>
      </c>
      <c r="I646" s="241">
        <v>0</v>
      </c>
      <c r="J646" s="241">
        <v>0</v>
      </c>
      <c r="K646" s="241">
        <v>0</v>
      </c>
      <c r="L646" s="240">
        <v>0</v>
      </c>
      <c r="M646" s="240">
        <v>627.41768999999999</v>
      </c>
      <c r="N646" s="241">
        <v>0</v>
      </c>
      <c r="O646" s="241">
        <v>0</v>
      </c>
      <c r="P646" s="241">
        <v>0</v>
      </c>
      <c r="Q646" s="241">
        <v>0</v>
      </c>
      <c r="R646" s="241">
        <v>0</v>
      </c>
      <c r="S646" s="241">
        <v>0</v>
      </c>
      <c r="T646" s="241">
        <v>0</v>
      </c>
      <c r="U646" s="241">
        <v>0</v>
      </c>
      <c r="V646" s="241">
        <v>0</v>
      </c>
      <c r="W646" s="241">
        <v>0</v>
      </c>
    </row>
    <row r="647" spans="2:23" x14ac:dyDescent="0.35">
      <c r="B647" s="17" t="s">
        <v>992</v>
      </c>
      <c r="C647" s="437" t="s">
        <v>2103</v>
      </c>
      <c r="D647" s="17" t="s">
        <v>1114</v>
      </c>
      <c r="E647" s="4" t="s">
        <v>1115</v>
      </c>
      <c r="F647" s="241">
        <v>0</v>
      </c>
      <c r="G647" s="241">
        <v>0</v>
      </c>
      <c r="H647" s="241">
        <v>0</v>
      </c>
      <c r="I647" s="241">
        <v>0</v>
      </c>
      <c r="J647" s="241">
        <v>0</v>
      </c>
      <c r="K647" s="241">
        <v>0</v>
      </c>
      <c r="L647" s="240">
        <v>210.74648999999999</v>
      </c>
      <c r="M647" s="240">
        <v>808.26756</v>
      </c>
      <c r="N647" s="241">
        <v>0</v>
      </c>
      <c r="O647" s="241">
        <v>0</v>
      </c>
      <c r="P647" s="241">
        <v>0</v>
      </c>
      <c r="Q647" s="241">
        <v>0</v>
      </c>
      <c r="R647" s="241">
        <v>0</v>
      </c>
      <c r="S647" s="241">
        <v>0</v>
      </c>
      <c r="T647" s="241">
        <v>0</v>
      </c>
      <c r="U647" s="241">
        <v>0</v>
      </c>
      <c r="V647" s="241">
        <v>0</v>
      </c>
      <c r="W647" s="241">
        <v>0</v>
      </c>
    </row>
    <row r="648" spans="2:23" x14ac:dyDescent="0.35">
      <c r="B648" s="17" t="s">
        <v>992</v>
      </c>
      <c r="C648" s="437" t="s">
        <v>2157</v>
      </c>
      <c r="D648" s="17" t="s">
        <v>1120</v>
      </c>
      <c r="E648" s="4" t="s">
        <v>1121</v>
      </c>
      <c r="F648" s="241">
        <v>0</v>
      </c>
      <c r="G648" s="241">
        <v>0</v>
      </c>
      <c r="H648" s="241">
        <v>0</v>
      </c>
      <c r="I648" s="241">
        <v>0</v>
      </c>
      <c r="J648" s="241">
        <v>0</v>
      </c>
      <c r="K648" s="241">
        <v>0</v>
      </c>
      <c r="L648" s="240">
        <v>-17.55</v>
      </c>
      <c r="M648" s="240">
        <v>0</v>
      </c>
      <c r="N648" s="241">
        <v>0</v>
      </c>
      <c r="O648" s="241">
        <v>0</v>
      </c>
      <c r="P648" s="241">
        <v>0</v>
      </c>
      <c r="Q648" s="241">
        <v>0</v>
      </c>
      <c r="R648" s="241">
        <v>0</v>
      </c>
      <c r="S648" s="241">
        <v>0</v>
      </c>
      <c r="T648" s="241">
        <v>0</v>
      </c>
      <c r="U648" s="241">
        <v>0</v>
      </c>
      <c r="V648" s="241">
        <v>0</v>
      </c>
      <c r="W648" s="241">
        <v>0</v>
      </c>
    </row>
    <row r="649" spans="2:23" x14ac:dyDescent="0.35">
      <c r="B649" s="17" t="s">
        <v>992</v>
      </c>
      <c r="C649" s="437" t="s">
        <v>2086</v>
      </c>
      <c r="D649" s="17" t="s">
        <v>1122</v>
      </c>
      <c r="E649" s="4" t="s">
        <v>1123</v>
      </c>
      <c r="F649" s="241">
        <v>0</v>
      </c>
      <c r="G649" s="241">
        <v>0</v>
      </c>
      <c r="H649" s="241">
        <v>0</v>
      </c>
      <c r="I649" s="241">
        <v>0</v>
      </c>
      <c r="J649" s="241">
        <v>0</v>
      </c>
      <c r="K649" s="241">
        <v>0</v>
      </c>
      <c r="L649" s="240">
        <v>23.781860000000002</v>
      </c>
      <c r="M649" s="240">
        <v>0</v>
      </c>
      <c r="N649" s="241">
        <v>0</v>
      </c>
      <c r="O649" s="241">
        <v>0</v>
      </c>
      <c r="P649" s="241">
        <v>0</v>
      </c>
      <c r="Q649" s="241">
        <v>0</v>
      </c>
      <c r="R649" s="241">
        <v>0</v>
      </c>
      <c r="S649" s="241">
        <v>0</v>
      </c>
      <c r="T649" s="241">
        <v>0</v>
      </c>
      <c r="U649" s="241">
        <v>0</v>
      </c>
      <c r="V649" s="241">
        <v>0</v>
      </c>
      <c r="W649" s="241">
        <v>0</v>
      </c>
    </row>
    <row r="650" spans="2:23" x14ac:dyDescent="0.35">
      <c r="B650" s="17" t="s">
        <v>992</v>
      </c>
      <c r="C650" s="437" t="s">
        <v>2078</v>
      </c>
      <c r="D650" s="17" t="s">
        <v>1130</v>
      </c>
      <c r="E650" s="4" t="s">
        <v>1131</v>
      </c>
      <c r="F650" s="241">
        <v>0</v>
      </c>
      <c r="G650" s="241">
        <v>0</v>
      </c>
      <c r="H650" s="241">
        <v>0</v>
      </c>
      <c r="I650" s="241">
        <v>0</v>
      </c>
      <c r="J650" s="241">
        <v>0</v>
      </c>
      <c r="K650" s="241">
        <v>0</v>
      </c>
      <c r="L650" s="240">
        <v>461.49403000000001</v>
      </c>
      <c r="M650" s="240">
        <v>0</v>
      </c>
      <c r="N650" s="241">
        <v>0</v>
      </c>
      <c r="O650" s="241">
        <v>0</v>
      </c>
      <c r="P650" s="241">
        <v>0</v>
      </c>
      <c r="Q650" s="241">
        <v>0</v>
      </c>
      <c r="R650" s="241">
        <v>0</v>
      </c>
      <c r="S650" s="241">
        <v>0</v>
      </c>
      <c r="T650" s="241">
        <v>0</v>
      </c>
      <c r="U650" s="241">
        <v>0</v>
      </c>
      <c r="V650" s="241">
        <v>0</v>
      </c>
      <c r="W650" s="241">
        <v>0</v>
      </c>
    </row>
    <row r="651" spans="2:23" x14ac:dyDescent="0.35">
      <c r="B651" s="17" t="s">
        <v>992</v>
      </c>
      <c r="C651" s="437" t="s">
        <v>2158</v>
      </c>
      <c r="D651" s="17" t="s">
        <v>1138</v>
      </c>
      <c r="E651" s="4" t="s">
        <v>1139</v>
      </c>
      <c r="F651" s="241">
        <v>0</v>
      </c>
      <c r="G651" s="241">
        <v>0</v>
      </c>
      <c r="H651" s="241">
        <v>0</v>
      </c>
      <c r="I651" s="241">
        <v>0</v>
      </c>
      <c r="J651" s="241">
        <v>0</v>
      </c>
      <c r="K651" s="241">
        <v>0</v>
      </c>
      <c r="L651" s="240">
        <v>3180.4619600000001</v>
      </c>
      <c r="M651" s="240">
        <v>2020.6688700000002</v>
      </c>
      <c r="N651" s="241">
        <v>0</v>
      </c>
      <c r="O651" s="241">
        <v>0</v>
      </c>
      <c r="P651" s="241">
        <v>0</v>
      </c>
      <c r="Q651" s="241">
        <v>0</v>
      </c>
      <c r="R651" s="241">
        <v>0</v>
      </c>
      <c r="S651" s="241">
        <v>0</v>
      </c>
      <c r="T651" s="241">
        <v>0</v>
      </c>
      <c r="U651" s="241">
        <v>0</v>
      </c>
      <c r="V651" s="241">
        <v>0</v>
      </c>
      <c r="W651" s="241">
        <v>0</v>
      </c>
    </row>
    <row r="652" spans="2:23" x14ac:dyDescent="0.35">
      <c r="B652" s="17" t="s">
        <v>992</v>
      </c>
      <c r="C652" s="437" t="s">
        <v>2096</v>
      </c>
      <c r="D652" s="17" t="s">
        <v>1148</v>
      </c>
      <c r="E652" s="4" t="s">
        <v>1149</v>
      </c>
      <c r="F652" s="241">
        <v>0</v>
      </c>
      <c r="G652" s="241">
        <v>0</v>
      </c>
      <c r="H652" s="241">
        <v>0</v>
      </c>
      <c r="I652" s="241">
        <v>0</v>
      </c>
      <c r="J652" s="241">
        <v>0</v>
      </c>
      <c r="K652" s="241">
        <v>0</v>
      </c>
      <c r="L652" s="240">
        <v>3.55287</v>
      </c>
      <c r="M652" s="240">
        <v>0</v>
      </c>
      <c r="N652" s="241">
        <v>0</v>
      </c>
      <c r="O652" s="241">
        <v>0</v>
      </c>
      <c r="P652" s="241">
        <v>0</v>
      </c>
      <c r="Q652" s="241">
        <v>0</v>
      </c>
      <c r="R652" s="241">
        <v>0</v>
      </c>
      <c r="S652" s="241">
        <v>0</v>
      </c>
      <c r="T652" s="241">
        <v>0</v>
      </c>
      <c r="U652" s="241">
        <v>0</v>
      </c>
      <c r="V652" s="241">
        <v>0</v>
      </c>
      <c r="W652" s="241">
        <v>0</v>
      </c>
    </row>
    <row r="653" spans="2:23" x14ac:dyDescent="0.35">
      <c r="B653" s="17" t="s">
        <v>992</v>
      </c>
      <c r="C653" s="437" t="s">
        <v>2096</v>
      </c>
      <c r="D653" s="17" t="s">
        <v>1164</v>
      </c>
      <c r="E653" s="4" t="s">
        <v>1165</v>
      </c>
      <c r="F653" s="241">
        <v>0</v>
      </c>
      <c r="G653" s="241">
        <v>0</v>
      </c>
      <c r="H653" s="241">
        <v>0</v>
      </c>
      <c r="I653" s="241">
        <v>0</v>
      </c>
      <c r="J653" s="241">
        <v>0</v>
      </c>
      <c r="K653" s="241">
        <v>0</v>
      </c>
      <c r="L653" s="240">
        <v>0.59520000000000006</v>
      </c>
      <c r="M653" s="240">
        <v>0</v>
      </c>
      <c r="N653" s="241">
        <v>0</v>
      </c>
      <c r="O653" s="241">
        <v>0</v>
      </c>
      <c r="P653" s="241">
        <v>0</v>
      </c>
      <c r="Q653" s="241">
        <v>0</v>
      </c>
      <c r="R653" s="241">
        <v>0</v>
      </c>
      <c r="S653" s="241">
        <v>0</v>
      </c>
      <c r="T653" s="241">
        <v>0</v>
      </c>
      <c r="U653" s="241">
        <v>0</v>
      </c>
      <c r="V653" s="241">
        <v>0</v>
      </c>
      <c r="W653" s="241">
        <v>0</v>
      </c>
    </row>
    <row r="654" spans="2:23" x14ac:dyDescent="0.35">
      <c r="B654" s="17" t="s">
        <v>992</v>
      </c>
      <c r="C654" s="437" t="s">
        <v>2087</v>
      </c>
      <c r="D654" s="17" t="s">
        <v>1174</v>
      </c>
      <c r="E654" s="4" t="s">
        <v>1175</v>
      </c>
      <c r="F654" s="241">
        <v>0</v>
      </c>
      <c r="G654" s="241">
        <v>0</v>
      </c>
      <c r="H654" s="241">
        <v>0</v>
      </c>
      <c r="I654" s="241">
        <v>0</v>
      </c>
      <c r="J654" s="241">
        <v>0</v>
      </c>
      <c r="K654" s="241">
        <v>0</v>
      </c>
      <c r="L654" s="240">
        <v>20.825880000000002</v>
      </c>
      <c r="M654" s="240">
        <v>0</v>
      </c>
      <c r="N654" s="241">
        <v>0</v>
      </c>
      <c r="O654" s="241">
        <v>0</v>
      </c>
      <c r="P654" s="241">
        <v>0</v>
      </c>
      <c r="Q654" s="241">
        <v>0</v>
      </c>
      <c r="R654" s="241">
        <v>0</v>
      </c>
      <c r="S654" s="241">
        <v>0</v>
      </c>
      <c r="T654" s="241">
        <v>0</v>
      </c>
      <c r="U654" s="241">
        <v>0</v>
      </c>
      <c r="V654" s="241">
        <v>0</v>
      </c>
      <c r="W654" s="241">
        <v>0</v>
      </c>
    </row>
    <row r="655" spans="2:23" x14ac:dyDescent="0.35">
      <c r="B655" s="17" t="s">
        <v>992</v>
      </c>
      <c r="C655" s="437" t="s">
        <v>2086</v>
      </c>
      <c r="D655" s="17" t="s">
        <v>1170</v>
      </c>
      <c r="E655" s="4" t="s">
        <v>1171</v>
      </c>
      <c r="F655" s="241">
        <v>0</v>
      </c>
      <c r="G655" s="241">
        <v>0</v>
      </c>
      <c r="H655" s="241">
        <v>0</v>
      </c>
      <c r="I655" s="241">
        <v>0</v>
      </c>
      <c r="J655" s="241">
        <v>0</v>
      </c>
      <c r="K655" s="241">
        <v>0</v>
      </c>
      <c r="L655" s="240">
        <v>683.32534999999996</v>
      </c>
      <c r="M655" s="240">
        <v>2020.6688899999999</v>
      </c>
      <c r="N655" s="241">
        <v>0</v>
      </c>
      <c r="O655" s="241">
        <v>0</v>
      </c>
      <c r="P655" s="241">
        <v>0</v>
      </c>
      <c r="Q655" s="241">
        <v>0</v>
      </c>
      <c r="R655" s="241">
        <v>0</v>
      </c>
      <c r="S655" s="241">
        <v>0</v>
      </c>
      <c r="T655" s="241">
        <v>0</v>
      </c>
      <c r="U655" s="241">
        <v>0</v>
      </c>
      <c r="V655" s="241">
        <v>0</v>
      </c>
      <c r="W655" s="241">
        <v>0</v>
      </c>
    </row>
    <row r="656" spans="2:23" x14ac:dyDescent="0.35">
      <c r="B656" s="17" t="s">
        <v>992</v>
      </c>
      <c r="C656" s="437" t="s">
        <v>2086</v>
      </c>
      <c r="D656" s="17" t="s">
        <v>1182</v>
      </c>
      <c r="E656" s="4" t="s">
        <v>1183</v>
      </c>
      <c r="F656" s="241">
        <v>0</v>
      </c>
      <c r="G656" s="241">
        <v>0</v>
      </c>
      <c r="H656" s="241">
        <v>0</v>
      </c>
      <c r="I656" s="241">
        <v>0</v>
      </c>
      <c r="J656" s="241">
        <v>0</v>
      </c>
      <c r="K656" s="241">
        <v>0</v>
      </c>
      <c r="L656" s="240">
        <v>1.2865899999999999</v>
      </c>
      <c r="M656" s="240">
        <v>0</v>
      </c>
      <c r="N656" s="241">
        <v>0</v>
      </c>
      <c r="O656" s="241">
        <v>0</v>
      </c>
      <c r="P656" s="241">
        <v>0</v>
      </c>
      <c r="Q656" s="241">
        <v>0</v>
      </c>
      <c r="R656" s="241">
        <v>0</v>
      </c>
      <c r="S656" s="241">
        <v>0</v>
      </c>
      <c r="T656" s="241">
        <v>0</v>
      </c>
      <c r="U656" s="241">
        <v>0</v>
      </c>
      <c r="V656" s="241">
        <v>0</v>
      </c>
      <c r="W656" s="241">
        <v>0</v>
      </c>
    </row>
    <row r="657" spans="2:23" x14ac:dyDescent="0.35">
      <c r="B657" s="17" t="s">
        <v>992</v>
      </c>
      <c r="C657" s="437" t="s">
        <v>2220</v>
      </c>
      <c r="D657" s="17" t="s">
        <v>1200</v>
      </c>
      <c r="E657" s="4" t="s">
        <v>1201</v>
      </c>
      <c r="F657" s="241">
        <v>0</v>
      </c>
      <c r="G657" s="241">
        <v>0</v>
      </c>
      <c r="H657" s="241">
        <v>0</v>
      </c>
      <c r="I657" s="241">
        <v>0</v>
      </c>
      <c r="J657" s="241">
        <v>0</v>
      </c>
      <c r="K657" s="241">
        <v>0</v>
      </c>
      <c r="L657" s="240">
        <v>956.78557999999998</v>
      </c>
      <c r="M657" s="240">
        <v>0</v>
      </c>
      <c r="N657" s="241">
        <v>0</v>
      </c>
      <c r="O657" s="241">
        <v>0</v>
      </c>
      <c r="P657" s="241">
        <v>0</v>
      </c>
      <c r="Q657" s="241">
        <v>0</v>
      </c>
      <c r="R657" s="241">
        <v>0</v>
      </c>
      <c r="S657" s="241">
        <v>0</v>
      </c>
      <c r="T657" s="241">
        <v>0</v>
      </c>
      <c r="U657" s="241">
        <v>0</v>
      </c>
      <c r="V657" s="241">
        <v>0</v>
      </c>
      <c r="W657" s="241">
        <v>0</v>
      </c>
    </row>
    <row r="658" spans="2:23" x14ac:dyDescent="0.35">
      <c r="B658" s="17" t="s">
        <v>992</v>
      </c>
      <c r="C658" s="437" t="s">
        <v>2220</v>
      </c>
      <c r="D658" s="17" t="s">
        <v>1202</v>
      </c>
      <c r="E658" s="4" t="s">
        <v>1201</v>
      </c>
      <c r="F658" s="241">
        <v>0</v>
      </c>
      <c r="G658" s="241">
        <v>0</v>
      </c>
      <c r="H658" s="241">
        <v>0</v>
      </c>
      <c r="I658" s="241">
        <v>0</v>
      </c>
      <c r="J658" s="241">
        <v>0</v>
      </c>
      <c r="K658" s="241">
        <v>0</v>
      </c>
      <c r="L658" s="240">
        <v>-0.89900000000000002</v>
      </c>
      <c r="M658" s="240">
        <v>0</v>
      </c>
      <c r="N658" s="241">
        <v>0</v>
      </c>
      <c r="O658" s="241">
        <v>0</v>
      </c>
      <c r="P658" s="241">
        <v>0</v>
      </c>
      <c r="Q658" s="241">
        <v>0</v>
      </c>
      <c r="R658" s="241">
        <v>0</v>
      </c>
      <c r="S658" s="241">
        <v>0</v>
      </c>
      <c r="T658" s="241">
        <v>0</v>
      </c>
      <c r="U658" s="241">
        <v>0</v>
      </c>
      <c r="V658" s="241">
        <v>0</v>
      </c>
      <c r="W658" s="241">
        <v>0</v>
      </c>
    </row>
    <row r="659" spans="2:23" x14ac:dyDescent="0.35">
      <c r="B659" s="17" t="s">
        <v>992</v>
      </c>
      <c r="C659" s="437" t="s">
        <v>2086</v>
      </c>
      <c r="D659" s="17" t="s">
        <v>1203</v>
      </c>
      <c r="E659" s="4" t="s">
        <v>1204</v>
      </c>
      <c r="F659" s="241">
        <v>0</v>
      </c>
      <c r="G659" s="241">
        <v>0</v>
      </c>
      <c r="H659" s="241">
        <v>0</v>
      </c>
      <c r="I659" s="241">
        <v>0</v>
      </c>
      <c r="J659" s="241">
        <v>0</v>
      </c>
      <c r="K659" s="241">
        <v>0</v>
      </c>
      <c r="L659" s="240">
        <v>826.51184000000001</v>
      </c>
      <c r="M659" s="240">
        <v>0</v>
      </c>
      <c r="N659" s="241">
        <v>0</v>
      </c>
      <c r="O659" s="241">
        <v>0</v>
      </c>
      <c r="P659" s="241">
        <v>0</v>
      </c>
      <c r="Q659" s="241">
        <v>0</v>
      </c>
      <c r="R659" s="241">
        <v>0</v>
      </c>
      <c r="S659" s="241">
        <v>0</v>
      </c>
      <c r="T659" s="241">
        <v>0</v>
      </c>
      <c r="U659" s="241">
        <v>0</v>
      </c>
      <c r="V659" s="241">
        <v>0</v>
      </c>
      <c r="W659" s="241">
        <v>0</v>
      </c>
    </row>
    <row r="660" spans="2:23" x14ac:dyDescent="0.35">
      <c r="B660" s="17" t="s">
        <v>992</v>
      </c>
      <c r="C660" s="437" t="s">
        <v>2079</v>
      </c>
      <c r="D660" s="17" t="s">
        <v>1211</v>
      </c>
      <c r="E660" s="4" t="s">
        <v>1212</v>
      </c>
      <c r="F660" s="241">
        <v>0</v>
      </c>
      <c r="G660" s="241">
        <v>0</v>
      </c>
      <c r="H660" s="241">
        <v>0</v>
      </c>
      <c r="I660" s="241">
        <v>0</v>
      </c>
      <c r="J660" s="241">
        <v>0</v>
      </c>
      <c r="K660" s="241">
        <v>0</v>
      </c>
      <c r="L660" s="240">
        <v>12.598690000000001</v>
      </c>
      <c r="M660" s="240">
        <v>3031.0032999999999</v>
      </c>
      <c r="N660" s="241">
        <v>0</v>
      </c>
      <c r="O660" s="241">
        <v>0</v>
      </c>
      <c r="P660" s="241">
        <v>0</v>
      </c>
      <c r="Q660" s="241">
        <v>0</v>
      </c>
      <c r="R660" s="241">
        <v>0</v>
      </c>
      <c r="S660" s="241">
        <v>0</v>
      </c>
      <c r="T660" s="241">
        <v>0</v>
      </c>
      <c r="U660" s="241">
        <v>0</v>
      </c>
      <c r="V660" s="241">
        <v>0</v>
      </c>
      <c r="W660" s="241">
        <v>0</v>
      </c>
    </row>
    <row r="661" spans="2:23" x14ac:dyDescent="0.35">
      <c r="B661" s="17" t="s">
        <v>992</v>
      </c>
      <c r="C661" s="437" t="s">
        <v>2080</v>
      </c>
      <c r="D661" s="17" t="s">
        <v>1248</v>
      </c>
      <c r="E661" s="4" t="s">
        <v>1249</v>
      </c>
      <c r="F661" s="241">
        <v>0</v>
      </c>
      <c r="G661" s="241">
        <v>0</v>
      </c>
      <c r="H661" s="241">
        <v>0</v>
      </c>
      <c r="I661" s="241">
        <v>0</v>
      </c>
      <c r="J661" s="241">
        <v>0</v>
      </c>
      <c r="K661" s="241">
        <v>0</v>
      </c>
      <c r="L661" s="240">
        <v>1.3777999999999999</v>
      </c>
      <c r="M661" s="240">
        <v>0</v>
      </c>
      <c r="N661" s="241">
        <v>0</v>
      </c>
      <c r="O661" s="241">
        <v>0</v>
      </c>
      <c r="P661" s="241">
        <v>0</v>
      </c>
      <c r="Q661" s="241">
        <v>0</v>
      </c>
      <c r="R661" s="241">
        <v>0</v>
      </c>
      <c r="S661" s="241">
        <v>0</v>
      </c>
      <c r="T661" s="241">
        <v>0</v>
      </c>
      <c r="U661" s="241">
        <v>0</v>
      </c>
      <c r="V661" s="241">
        <v>0</v>
      </c>
      <c r="W661" s="241">
        <v>0</v>
      </c>
    </row>
    <row r="662" spans="2:23" x14ac:dyDescent="0.35">
      <c r="B662" s="17" t="s">
        <v>992</v>
      </c>
      <c r="C662" s="437" t="s">
        <v>2078</v>
      </c>
      <c r="D662" s="17" t="s">
        <v>1213</v>
      </c>
      <c r="E662" s="4" t="s">
        <v>1214</v>
      </c>
      <c r="F662" s="241">
        <v>0</v>
      </c>
      <c r="G662" s="241">
        <v>0</v>
      </c>
      <c r="H662" s="241">
        <v>0</v>
      </c>
      <c r="I662" s="241">
        <v>0</v>
      </c>
      <c r="J662" s="241">
        <v>0</v>
      </c>
      <c r="K662" s="241">
        <v>0</v>
      </c>
      <c r="L662" s="240">
        <v>15.35369</v>
      </c>
      <c r="M662" s="240">
        <v>0</v>
      </c>
      <c r="N662" s="241">
        <v>0</v>
      </c>
      <c r="O662" s="241">
        <v>0</v>
      </c>
      <c r="P662" s="241">
        <v>0</v>
      </c>
      <c r="Q662" s="241">
        <v>0</v>
      </c>
      <c r="R662" s="241">
        <v>0</v>
      </c>
      <c r="S662" s="241">
        <v>0</v>
      </c>
      <c r="T662" s="241">
        <v>0</v>
      </c>
      <c r="U662" s="241">
        <v>0</v>
      </c>
      <c r="V662" s="241">
        <v>0</v>
      </c>
      <c r="W662" s="241">
        <v>0</v>
      </c>
    </row>
    <row r="663" spans="2:23" x14ac:dyDescent="0.35">
      <c r="B663" s="17" t="s">
        <v>992</v>
      </c>
      <c r="C663" s="437" t="s">
        <v>2078</v>
      </c>
      <c r="D663" s="17" t="s">
        <v>1215</v>
      </c>
      <c r="E663" s="4" t="s">
        <v>1214</v>
      </c>
      <c r="F663" s="241">
        <v>0</v>
      </c>
      <c r="G663" s="241">
        <v>0</v>
      </c>
      <c r="H663" s="241">
        <v>0</v>
      </c>
      <c r="I663" s="241">
        <v>0</v>
      </c>
      <c r="J663" s="241">
        <v>0</v>
      </c>
      <c r="K663" s="241">
        <v>0</v>
      </c>
      <c r="L663" s="240">
        <v>2.0833499999999998</v>
      </c>
      <c r="M663" s="240">
        <v>0</v>
      </c>
      <c r="N663" s="241">
        <v>0</v>
      </c>
      <c r="O663" s="241">
        <v>0</v>
      </c>
      <c r="P663" s="241">
        <v>0</v>
      </c>
      <c r="Q663" s="241">
        <v>0</v>
      </c>
      <c r="R663" s="241">
        <v>0</v>
      </c>
      <c r="S663" s="241">
        <v>0</v>
      </c>
      <c r="T663" s="241">
        <v>0</v>
      </c>
      <c r="U663" s="241">
        <v>0</v>
      </c>
      <c r="V663" s="241">
        <v>0</v>
      </c>
      <c r="W663" s="241">
        <v>0</v>
      </c>
    </row>
    <row r="664" spans="2:23" x14ac:dyDescent="0.35">
      <c r="B664" s="17" t="s">
        <v>992</v>
      </c>
      <c r="C664" s="437" t="s">
        <v>2106</v>
      </c>
      <c r="D664" s="17" t="s">
        <v>1250</v>
      </c>
      <c r="E664" s="4" t="s">
        <v>1251</v>
      </c>
      <c r="F664" s="241">
        <v>0</v>
      </c>
      <c r="G664" s="241">
        <v>0</v>
      </c>
      <c r="H664" s="241">
        <v>0</v>
      </c>
      <c r="I664" s="241">
        <v>0</v>
      </c>
      <c r="J664" s="241">
        <v>0</v>
      </c>
      <c r="K664" s="241">
        <v>0</v>
      </c>
      <c r="L664" s="240">
        <v>13.46184</v>
      </c>
      <c r="M664" s="240">
        <v>0</v>
      </c>
      <c r="N664" s="241">
        <v>0</v>
      </c>
      <c r="O664" s="241">
        <v>0</v>
      </c>
      <c r="P664" s="241">
        <v>0</v>
      </c>
      <c r="Q664" s="241">
        <v>0</v>
      </c>
      <c r="R664" s="241">
        <v>0</v>
      </c>
      <c r="S664" s="241">
        <v>0</v>
      </c>
      <c r="T664" s="241">
        <v>0</v>
      </c>
      <c r="U664" s="241">
        <v>0</v>
      </c>
      <c r="V664" s="241">
        <v>0</v>
      </c>
      <c r="W664" s="241">
        <v>0</v>
      </c>
    </row>
    <row r="665" spans="2:23" x14ac:dyDescent="0.35">
      <c r="B665" s="17" t="s">
        <v>992</v>
      </c>
      <c r="C665" s="437" t="s">
        <v>2093</v>
      </c>
      <c r="D665" s="17" t="s">
        <v>1228</v>
      </c>
      <c r="E665" s="4" t="s">
        <v>1229</v>
      </c>
      <c r="F665" s="241">
        <v>0</v>
      </c>
      <c r="G665" s="241">
        <v>0</v>
      </c>
      <c r="H665" s="241">
        <v>0</v>
      </c>
      <c r="I665" s="241">
        <v>0</v>
      </c>
      <c r="J665" s="241">
        <v>0</v>
      </c>
      <c r="K665" s="241">
        <v>0</v>
      </c>
      <c r="L665" s="240">
        <v>882.40201000000002</v>
      </c>
      <c r="M665" s="240">
        <v>0</v>
      </c>
      <c r="N665" s="241">
        <v>0</v>
      </c>
      <c r="O665" s="241">
        <v>0</v>
      </c>
      <c r="P665" s="241">
        <v>0</v>
      </c>
      <c r="Q665" s="241">
        <v>0</v>
      </c>
      <c r="R665" s="241">
        <v>0</v>
      </c>
      <c r="S665" s="241">
        <v>0</v>
      </c>
      <c r="T665" s="241">
        <v>0</v>
      </c>
      <c r="U665" s="241">
        <v>0</v>
      </c>
      <c r="V665" s="241">
        <v>0</v>
      </c>
      <c r="W665" s="241">
        <v>0</v>
      </c>
    </row>
    <row r="666" spans="2:23" x14ac:dyDescent="0.35">
      <c r="B666" s="17" t="s">
        <v>992</v>
      </c>
      <c r="C666" s="437" t="s">
        <v>2101</v>
      </c>
      <c r="D666" s="17" t="s">
        <v>1232</v>
      </c>
      <c r="E666" s="4" t="s">
        <v>1233</v>
      </c>
      <c r="F666" s="241">
        <v>0</v>
      </c>
      <c r="G666" s="241">
        <v>0</v>
      </c>
      <c r="H666" s="241">
        <v>0</v>
      </c>
      <c r="I666" s="241">
        <v>0</v>
      </c>
      <c r="J666" s="241">
        <v>0</v>
      </c>
      <c r="K666" s="241">
        <v>0</v>
      </c>
      <c r="L666" s="240">
        <v>4.9244700000000003</v>
      </c>
      <c r="M666" s="240">
        <v>0</v>
      </c>
      <c r="N666" s="241">
        <v>0</v>
      </c>
      <c r="O666" s="241">
        <v>0</v>
      </c>
      <c r="P666" s="241">
        <v>0</v>
      </c>
      <c r="Q666" s="241">
        <v>0</v>
      </c>
      <c r="R666" s="241">
        <v>0</v>
      </c>
      <c r="S666" s="241">
        <v>0</v>
      </c>
      <c r="T666" s="241">
        <v>0</v>
      </c>
      <c r="U666" s="241">
        <v>0</v>
      </c>
      <c r="V666" s="241">
        <v>0</v>
      </c>
      <c r="W666" s="241">
        <v>0</v>
      </c>
    </row>
    <row r="667" spans="2:23" x14ac:dyDescent="0.35">
      <c r="B667" s="17" t="s">
        <v>992</v>
      </c>
      <c r="C667" s="437" t="s">
        <v>2156</v>
      </c>
      <c r="D667" s="17" t="s">
        <v>1234</v>
      </c>
      <c r="E667" s="4" t="s">
        <v>1235</v>
      </c>
      <c r="F667" s="241">
        <v>0</v>
      </c>
      <c r="G667" s="241">
        <v>0</v>
      </c>
      <c r="H667" s="241">
        <v>0</v>
      </c>
      <c r="I667" s="241">
        <v>0</v>
      </c>
      <c r="J667" s="241">
        <v>0</v>
      </c>
      <c r="K667" s="241">
        <v>0</v>
      </c>
      <c r="L667" s="240">
        <v>6.2300600000000008</v>
      </c>
      <c r="M667" s="240">
        <v>0</v>
      </c>
      <c r="N667" s="241">
        <v>0</v>
      </c>
      <c r="O667" s="241">
        <v>0</v>
      </c>
      <c r="P667" s="241">
        <v>0</v>
      </c>
      <c r="Q667" s="241">
        <v>0</v>
      </c>
      <c r="R667" s="241">
        <v>0</v>
      </c>
      <c r="S667" s="241">
        <v>0</v>
      </c>
      <c r="T667" s="241">
        <v>0</v>
      </c>
      <c r="U667" s="241">
        <v>0</v>
      </c>
      <c r="V667" s="241">
        <v>0</v>
      </c>
      <c r="W667" s="241">
        <v>0</v>
      </c>
    </row>
    <row r="668" spans="2:23" x14ac:dyDescent="0.35">
      <c r="B668" s="17" t="s">
        <v>992</v>
      </c>
      <c r="C668" s="437" t="s">
        <v>2107</v>
      </c>
      <c r="D668" s="17" t="s">
        <v>1242</v>
      </c>
      <c r="E668" s="4" t="s">
        <v>1243</v>
      </c>
      <c r="F668" s="241">
        <v>0</v>
      </c>
      <c r="G668" s="241">
        <v>0</v>
      </c>
      <c r="H668" s="241">
        <v>0</v>
      </c>
      <c r="I668" s="241">
        <v>0</v>
      </c>
      <c r="J668" s="241">
        <v>0</v>
      </c>
      <c r="K668" s="241">
        <v>0</v>
      </c>
      <c r="L668" s="240">
        <v>8229.2736999999997</v>
      </c>
      <c r="M668" s="240">
        <v>2828.9364500000001</v>
      </c>
      <c r="N668" s="241">
        <v>0</v>
      </c>
      <c r="O668" s="241">
        <v>0</v>
      </c>
      <c r="P668" s="241">
        <v>0</v>
      </c>
      <c r="Q668" s="241">
        <v>0</v>
      </c>
      <c r="R668" s="241">
        <v>0</v>
      </c>
      <c r="S668" s="241">
        <v>0</v>
      </c>
      <c r="T668" s="241">
        <v>0</v>
      </c>
      <c r="U668" s="241">
        <v>0</v>
      </c>
      <c r="V668" s="241">
        <v>0</v>
      </c>
      <c r="W668" s="241">
        <v>0</v>
      </c>
    </row>
    <row r="669" spans="2:23" x14ac:dyDescent="0.35">
      <c r="B669" s="17" t="s">
        <v>992</v>
      </c>
      <c r="C669" s="437" t="s">
        <v>2083</v>
      </c>
      <c r="D669" s="17" t="s">
        <v>993</v>
      </c>
      <c r="E669" s="4" t="s">
        <v>994</v>
      </c>
      <c r="F669" s="241">
        <v>0</v>
      </c>
      <c r="G669" s="241">
        <v>0</v>
      </c>
      <c r="H669" s="241">
        <v>0</v>
      </c>
      <c r="I669" s="241">
        <v>0</v>
      </c>
      <c r="J669" s="241">
        <v>0</v>
      </c>
      <c r="K669" s="241">
        <v>0</v>
      </c>
      <c r="L669" s="240">
        <v>10.186030000000001</v>
      </c>
      <c r="M669" s="240">
        <v>0</v>
      </c>
      <c r="N669" s="241">
        <v>0</v>
      </c>
      <c r="O669" s="241">
        <v>0</v>
      </c>
      <c r="P669" s="241">
        <v>0</v>
      </c>
      <c r="Q669" s="241">
        <v>0</v>
      </c>
      <c r="R669" s="241">
        <v>0</v>
      </c>
      <c r="S669" s="241">
        <v>0</v>
      </c>
      <c r="T669" s="241">
        <v>0</v>
      </c>
      <c r="U669" s="241">
        <v>0</v>
      </c>
      <c r="V669" s="241">
        <v>0</v>
      </c>
      <c r="W669" s="241">
        <v>0</v>
      </c>
    </row>
    <row r="670" spans="2:23" x14ac:dyDescent="0.35">
      <c r="B670" s="17" t="s">
        <v>992</v>
      </c>
      <c r="C670" s="437" t="s">
        <v>2086</v>
      </c>
      <c r="D670" s="17" t="s">
        <v>1000</v>
      </c>
      <c r="E670" s="4" t="s">
        <v>1001</v>
      </c>
      <c r="F670" s="241">
        <v>0</v>
      </c>
      <c r="G670" s="241">
        <v>0</v>
      </c>
      <c r="H670" s="241">
        <v>0</v>
      </c>
      <c r="I670" s="241">
        <v>0</v>
      </c>
      <c r="J670" s="241">
        <v>0</v>
      </c>
      <c r="K670" s="241">
        <v>0</v>
      </c>
      <c r="L670" s="240">
        <v>6.6772600000000004</v>
      </c>
      <c r="M670" s="240">
        <v>0</v>
      </c>
      <c r="N670" s="241">
        <v>0</v>
      </c>
      <c r="O670" s="241">
        <v>0</v>
      </c>
      <c r="P670" s="241">
        <v>0</v>
      </c>
      <c r="Q670" s="241">
        <v>0</v>
      </c>
      <c r="R670" s="241">
        <v>0</v>
      </c>
      <c r="S670" s="241">
        <v>0</v>
      </c>
      <c r="T670" s="241">
        <v>0</v>
      </c>
      <c r="U670" s="241">
        <v>0</v>
      </c>
      <c r="V670" s="241">
        <v>0</v>
      </c>
      <c r="W670" s="241">
        <v>0</v>
      </c>
    </row>
    <row r="671" spans="2:23" x14ac:dyDescent="0.35">
      <c r="B671" s="17" t="s">
        <v>992</v>
      </c>
      <c r="C671" s="437" t="s">
        <v>2096</v>
      </c>
      <c r="D671" s="17" t="s">
        <v>1008</v>
      </c>
      <c r="E671" s="4" t="s">
        <v>1009</v>
      </c>
      <c r="F671" s="241">
        <v>0</v>
      </c>
      <c r="G671" s="241">
        <v>0</v>
      </c>
      <c r="H671" s="241">
        <v>0</v>
      </c>
      <c r="I671" s="241">
        <v>0</v>
      </c>
      <c r="J671" s="241">
        <v>0</v>
      </c>
      <c r="K671" s="241">
        <v>0</v>
      </c>
      <c r="L671" s="240">
        <v>131.41260999999997</v>
      </c>
      <c r="M671" s="240">
        <v>0</v>
      </c>
      <c r="N671" s="241">
        <v>0</v>
      </c>
      <c r="O671" s="241">
        <v>0</v>
      </c>
      <c r="P671" s="241">
        <v>0</v>
      </c>
      <c r="Q671" s="241">
        <v>0</v>
      </c>
      <c r="R671" s="241">
        <v>0</v>
      </c>
      <c r="S671" s="241">
        <v>0</v>
      </c>
      <c r="T671" s="241">
        <v>0</v>
      </c>
      <c r="U671" s="241">
        <v>0</v>
      </c>
      <c r="V671" s="241">
        <v>0</v>
      </c>
      <c r="W671" s="241">
        <v>0</v>
      </c>
    </row>
    <row r="672" spans="2:23" x14ac:dyDescent="0.35">
      <c r="B672" s="17" t="s">
        <v>992</v>
      </c>
      <c r="C672" s="437" t="s">
        <v>2087</v>
      </c>
      <c r="D672" s="17" t="s">
        <v>1012</v>
      </c>
      <c r="E672" s="4" t="s">
        <v>1013</v>
      </c>
      <c r="F672" s="241">
        <v>0</v>
      </c>
      <c r="G672" s="241">
        <v>0</v>
      </c>
      <c r="H672" s="241">
        <v>0</v>
      </c>
      <c r="I672" s="241">
        <v>0</v>
      </c>
      <c r="J672" s="241">
        <v>0</v>
      </c>
      <c r="K672" s="241">
        <v>0</v>
      </c>
      <c r="L672" s="240">
        <v>260.14371999999997</v>
      </c>
      <c r="M672" s="240">
        <v>505.16721999999999</v>
      </c>
      <c r="N672" s="241">
        <v>0</v>
      </c>
      <c r="O672" s="241">
        <v>0</v>
      </c>
      <c r="P672" s="241">
        <v>0</v>
      </c>
      <c r="Q672" s="241">
        <v>0</v>
      </c>
      <c r="R672" s="241">
        <v>0</v>
      </c>
      <c r="S672" s="241">
        <v>0</v>
      </c>
      <c r="T672" s="241">
        <v>0</v>
      </c>
      <c r="U672" s="241">
        <v>0</v>
      </c>
      <c r="V672" s="241">
        <v>0</v>
      </c>
      <c r="W672" s="241">
        <v>0</v>
      </c>
    </row>
    <row r="673" spans="2:23" x14ac:dyDescent="0.35">
      <c r="B673" s="17" t="s">
        <v>992</v>
      </c>
      <c r="C673" s="437" t="s">
        <v>2086</v>
      </c>
      <c r="D673" s="17" t="s">
        <v>1016</v>
      </c>
      <c r="E673" s="4" t="s">
        <v>1017</v>
      </c>
      <c r="F673" s="241">
        <v>0</v>
      </c>
      <c r="G673" s="241">
        <v>0</v>
      </c>
      <c r="H673" s="241">
        <v>0</v>
      </c>
      <c r="I673" s="241">
        <v>0</v>
      </c>
      <c r="J673" s="241">
        <v>0</v>
      </c>
      <c r="K673" s="241">
        <v>0</v>
      </c>
      <c r="L673" s="240">
        <v>31.027419999999999</v>
      </c>
      <c r="M673" s="240">
        <v>0</v>
      </c>
      <c r="N673" s="241">
        <v>0</v>
      </c>
      <c r="O673" s="241">
        <v>0</v>
      </c>
      <c r="P673" s="241">
        <v>0</v>
      </c>
      <c r="Q673" s="241">
        <v>0</v>
      </c>
      <c r="R673" s="241">
        <v>0</v>
      </c>
      <c r="S673" s="241">
        <v>0</v>
      </c>
      <c r="T673" s="241">
        <v>0</v>
      </c>
      <c r="U673" s="241">
        <v>0</v>
      </c>
      <c r="V673" s="241">
        <v>0</v>
      </c>
      <c r="W673" s="241">
        <v>0</v>
      </c>
    </row>
    <row r="674" spans="2:23" x14ac:dyDescent="0.35">
      <c r="B674" s="17" t="s">
        <v>992</v>
      </c>
      <c r="C674" s="437" t="s">
        <v>2153</v>
      </c>
      <c r="D674" s="17" t="s">
        <v>1022</v>
      </c>
      <c r="E674" s="4" t="s">
        <v>1023</v>
      </c>
      <c r="F674" s="241">
        <v>0</v>
      </c>
      <c r="G674" s="241">
        <v>0</v>
      </c>
      <c r="H674" s="241">
        <v>0</v>
      </c>
      <c r="I674" s="241">
        <v>0</v>
      </c>
      <c r="J674" s="241">
        <v>0</v>
      </c>
      <c r="K674" s="241">
        <v>0</v>
      </c>
      <c r="L674" s="240">
        <v>-26.163310000000003</v>
      </c>
      <c r="M674" s="240">
        <v>0</v>
      </c>
      <c r="N674" s="241">
        <v>0</v>
      </c>
      <c r="O674" s="241">
        <v>0</v>
      </c>
      <c r="P674" s="241">
        <v>0</v>
      </c>
      <c r="Q674" s="241">
        <v>0</v>
      </c>
      <c r="R674" s="241">
        <v>0</v>
      </c>
      <c r="S674" s="241">
        <v>0</v>
      </c>
      <c r="T674" s="241">
        <v>0</v>
      </c>
      <c r="U674" s="241">
        <v>0</v>
      </c>
      <c r="V674" s="241">
        <v>0</v>
      </c>
      <c r="W674" s="241">
        <v>0</v>
      </c>
    </row>
    <row r="675" spans="2:23" x14ac:dyDescent="0.35">
      <c r="B675" s="17" t="s">
        <v>992</v>
      </c>
      <c r="C675" s="437" t="s">
        <v>2201</v>
      </c>
      <c r="D675" s="17" t="s">
        <v>1048</v>
      </c>
      <c r="E675" s="4" t="s">
        <v>1049</v>
      </c>
      <c r="F675" s="241">
        <v>0</v>
      </c>
      <c r="G675" s="241">
        <v>0</v>
      </c>
      <c r="H675" s="241">
        <v>0</v>
      </c>
      <c r="I675" s="241">
        <v>0</v>
      </c>
      <c r="J675" s="241">
        <v>0</v>
      </c>
      <c r="K675" s="241">
        <v>0</v>
      </c>
      <c r="L675" s="240">
        <v>-7.84579</v>
      </c>
      <c r="M675" s="240">
        <v>0</v>
      </c>
      <c r="N675" s="241">
        <v>0</v>
      </c>
      <c r="O675" s="241">
        <v>0</v>
      </c>
      <c r="P675" s="241">
        <v>0</v>
      </c>
      <c r="Q675" s="241">
        <v>0</v>
      </c>
      <c r="R675" s="241">
        <v>0</v>
      </c>
      <c r="S675" s="241">
        <v>0</v>
      </c>
      <c r="T675" s="241">
        <v>0</v>
      </c>
      <c r="U675" s="241">
        <v>0</v>
      </c>
      <c r="V675" s="241">
        <v>0</v>
      </c>
      <c r="W675" s="241">
        <v>0</v>
      </c>
    </row>
    <row r="676" spans="2:23" x14ac:dyDescent="0.35">
      <c r="B676" s="17" t="s">
        <v>992</v>
      </c>
      <c r="C676" s="437" t="s">
        <v>2086</v>
      </c>
      <c r="D676" s="17" t="s">
        <v>1050</v>
      </c>
      <c r="E676" s="4" t="s">
        <v>1051</v>
      </c>
      <c r="F676" s="241">
        <v>0</v>
      </c>
      <c r="G676" s="241">
        <v>0</v>
      </c>
      <c r="H676" s="241">
        <v>0</v>
      </c>
      <c r="I676" s="241">
        <v>0</v>
      </c>
      <c r="J676" s="241">
        <v>0</v>
      </c>
      <c r="K676" s="241">
        <v>0</v>
      </c>
      <c r="L676" s="240">
        <v>-4.3535900000000005</v>
      </c>
      <c r="M676" s="240">
        <v>0</v>
      </c>
      <c r="N676" s="241">
        <v>0</v>
      </c>
      <c r="O676" s="241">
        <v>0</v>
      </c>
      <c r="P676" s="241">
        <v>0</v>
      </c>
      <c r="Q676" s="241">
        <v>0</v>
      </c>
      <c r="R676" s="241">
        <v>0</v>
      </c>
      <c r="S676" s="241">
        <v>0</v>
      </c>
      <c r="T676" s="241">
        <v>0</v>
      </c>
      <c r="U676" s="241">
        <v>0</v>
      </c>
      <c r="V676" s="241">
        <v>0</v>
      </c>
      <c r="W676" s="241">
        <v>0</v>
      </c>
    </row>
    <row r="677" spans="2:23" x14ac:dyDescent="0.35">
      <c r="B677" s="17" t="s">
        <v>992</v>
      </c>
      <c r="C677" s="437" t="s">
        <v>2154</v>
      </c>
      <c r="D677" s="17" t="s">
        <v>1058</v>
      </c>
      <c r="E677" s="4" t="s">
        <v>1059</v>
      </c>
      <c r="F677" s="241">
        <v>0</v>
      </c>
      <c r="G677" s="241">
        <v>0</v>
      </c>
      <c r="H677" s="241">
        <v>0</v>
      </c>
      <c r="I677" s="241">
        <v>0</v>
      </c>
      <c r="J677" s="241">
        <v>0</v>
      </c>
      <c r="K677" s="241">
        <v>0</v>
      </c>
      <c r="L677" s="240">
        <v>39.990919999999996</v>
      </c>
      <c r="M677" s="240">
        <v>70.723389999999995</v>
      </c>
      <c r="N677" s="241">
        <v>0</v>
      </c>
      <c r="O677" s="241">
        <v>0</v>
      </c>
      <c r="P677" s="241">
        <v>0</v>
      </c>
      <c r="Q677" s="241">
        <v>0</v>
      </c>
      <c r="R677" s="241">
        <v>0</v>
      </c>
      <c r="S677" s="241">
        <v>0</v>
      </c>
      <c r="T677" s="241">
        <v>0</v>
      </c>
      <c r="U677" s="241">
        <v>0</v>
      </c>
      <c r="V677" s="241">
        <v>0</v>
      </c>
      <c r="W677" s="241">
        <v>0</v>
      </c>
    </row>
    <row r="678" spans="2:23" x14ac:dyDescent="0.35">
      <c r="B678" s="17" t="s">
        <v>992</v>
      </c>
      <c r="C678" s="437" t="s">
        <v>2078</v>
      </c>
      <c r="D678" s="17" t="s">
        <v>1062</v>
      </c>
      <c r="E678" s="4" t="s">
        <v>1063</v>
      </c>
      <c r="F678" s="241">
        <v>0</v>
      </c>
      <c r="G678" s="241">
        <v>0</v>
      </c>
      <c r="H678" s="241">
        <v>0</v>
      </c>
      <c r="I678" s="241">
        <v>0</v>
      </c>
      <c r="J678" s="241">
        <v>0</v>
      </c>
      <c r="K678" s="241">
        <v>0</v>
      </c>
      <c r="L678" s="240">
        <v>1276.30502</v>
      </c>
      <c r="M678" s="240">
        <v>6671.2383200000004</v>
      </c>
      <c r="N678" s="241">
        <v>0</v>
      </c>
      <c r="O678" s="241">
        <v>0</v>
      </c>
      <c r="P678" s="241">
        <v>0</v>
      </c>
      <c r="Q678" s="241">
        <v>0</v>
      </c>
      <c r="R678" s="241">
        <v>0</v>
      </c>
      <c r="S678" s="241">
        <v>0</v>
      </c>
      <c r="T678" s="241">
        <v>0</v>
      </c>
      <c r="U678" s="241">
        <v>0</v>
      </c>
      <c r="V678" s="241">
        <v>0</v>
      </c>
      <c r="W678" s="241">
        <v>0</v>
      </c>
    </row>
    <row r="679" spans="2:23" x14ac:dyDescent="0.35">
      <c r="B679" s="17" t="s">
        <v>992</v>
      </c>
      <c r="C679" s="437" t="s">
        <v>2087</v>
      </c>
      <c r="D679" s="17" t="s">
        <v>1072</v>
      </c>
      <c r="E679" s="4" t="s">
        <v>1073</v>
      </c>
      <c r="F679" s="241">
        <v>0</v>
      </c>
      <c r="G679" s="241">
        <v>0</v>
      </c>
      <c r="H679" s="241">
        <v>0</v>
      </c>
      <c r="I679" s="241">
        <v>0</v>
      </c>
      <c r="J679" s="241">
        <v>0</v>
      </c>
      <c r="K679" s="241">
        <v>0</v>
      </c>
      <c r="L679" s="240">
        <v>103.4252</v>
      </c>
      <c r="M679" s="240">
        <v>0</v>
      </c>
      <c r="N679" s="241">
        <v>0</v>
      </c>
      <c r="O679" s="241">
        <v>0</v>
      </c>
      <c r="P679" s="241">
        <v>0</v>
      </c>
      <c r="Q679" s="241">
        <v>0</v>
      </c>
      <c r="R679" s="241">
        <v>0</v>
      </c>
      <c r="S679" s="241">
        <v>0</v>
      </c>
      <c r="T679" s="241">
        <v>0</v>
      </c>
      <c r="U679" s="241">
        <v>0</v>
      </c>
      <c r="V679" s="241">
        <v>0</v>
      </c>
      <c r="W679" s="241">
        <v>0</v>
      </c>
    </row>
    <row r="680" spans="2:23" x14ac:dyDescent="0.35">
      <c r="B680" s="17" t="s">
        <v>992</v>
      </c>
      <c r="C680" s="437" t="s">
        <v>2086</v>
      </c>
      <c r="D680" s="17" t="s">
        <v>1074</v>
      </c>
      <c r="E680" s="4" t="s">
        <v>1075</v>
      </c>
      <c r="F680" s="241">
        <v>0</v>
      </c>
      <c r="G680" s="241">
        <v>0</v>
      </c>
      <c r="H680" s="241">
        <v>0</v>
      </c>
      <c r="I680" s="241">
        <v>0</v>
      </c>
      <c r="J680" s="241">
        <v>0</v>
      </c>
      <c r="K680" s="241">
        <v>0</v>
      </c>
      <c r="L680" s="240">
        <v>352.26306</v>
      </c>
      <c r="M680" s="240">
        <v>523.35319000000004</v>
      </c>
      <c r="N680" s="241">
        <v>0</v>
      </c>
      <c r="O680" s="241">
        <v>0</v>
      </c>
      <c r="P680" s="241">
        <v>0</v>
      </c>
      <c r="Q680" s="241">
        <v>0</v>
      </c>
      <c r="R680" s="241">
        <v>0</v>
      </c>
      <c r="S680" s="241">
        <v>0</v>
      </c>
      <c r="T680" s="241">
        <v>0</v>
      </c>
      <c r="U680" s="241">
        <v>0</v>
      </c>
      <c r="V680" s="241">
        <v>0</v>
      </c>
      <c r="W680" s="241">
        <v>0</v>
      </c>
    </row>
    <row r="681" spans="2:23" x14ac:dyDescent="0.35">
      <c r="B681" s="17" t="s">
        <v>992</v>
      </c>
      <c r="C681" s="437" t="s">
        <v>2086</v>
      </c>
      <c r="D681" s="17" t="s">
        <v>1076</v>
      </c>
      <c r="E681" s="4" t="s">
        <v>1077</v>
      </c>
      <c r="F681" s="241">
        <v>0</v>
      </c>
      <c r="G681" s="241">
        <v>0</v>
      </c>
      <c r="H681" s="241">
        <v>0</v>
      </c>
      <c r="I681" s="241">
        <v>0</v>
      </c>
      <c r="J681" s="241">
        <v>0</v>
      </c>
      <c r="K681" s="241">
        <v>0</v>
      </c>
      <c r="L681" s="240">
        <v>2606.3533399999997</v>
      </c>
      <c r="M681" s="240">
        <v>989.11742000000004</v>
      </c>
      <c r="N681" s="241">
        <v>0</v>
      </c>
      <c r="O681" s="241">
        <v>0</v>
      </c>
      <c r="P681" s="241">
        <v>0</v>
      </c>
      <c r="Q681" s="241">
        <v>0</v>
      </c>
      <c r="R681" s="241">
        <v>0</v>
      </c>
      <c r="S681" s="241">
        <v>0</v>
      </c>
      <c r="T681" s="241">
        <v>0</v>
      </c>
      <c r="U681" s="241">
        <v>0</v>
      </c>
      <c r="V681" s="241">
        <v>0</v>
      </c>
      <c r="W681" s="241">
        <v>0</v>
      </c>
    </row>
    <row r="682" spans="2:23" x14ac:dyDescent="0.35">
      <c r="B682" s="17" t="s">
        <v>992</v>
      </c>
      <c r="C682" s="437" t="s">
        <v>2078</v>
      </c>
      <c r="D682" s="17" t="s">
        <v>1086</v>
      </c>
      <c r="E682" s="4" t="s">
        <v>1087</v>
      </c>
      <c r="F682" s="241">
        <v>0</v>
      </c>
      <c r="G682" s="241">
        <v>0</v>
      </c>
      <c r="H682" s="241">
        <v>0</v>
      </c>
      <c r="I682" s="241">
        <v>0</v>
      </c>
      <c r="J682" s="241">
        <v>0</v>
      </c>
      <c r="K682" s="241">
        <v>0</v>
      </c>
      <c r="L682" s="240">
        <v>26.700749999999999</v>
      </c>
      <c r="M682" s="240">
        <v>0</v>
      </c>
      <c r="N682" s="241">
        <v>0</v>
      </c>
      <c r="O682" s="241">
        <v>0</v>
      </c>
      <c r="P682" s="241">
        <v>0</v>
      </c>
      <c r="Q682" s="241">
        <v>0</v>
      </c>
      <c r="R682" s="241">
        <v>0</v>
      </c>
      <c r="S682" s="241">
        <v>0</v>
      </c>
      <c r="T682" s="241">
        <v>0</v>
      </c>
      <c r="U682" s="241">
        <v>0</v>
      </c>
      <c r="V682" s="241">
        <v>0</v>
      </c>
      <c r="W682" s="241">
        <v>0</v>
      </c>
    </row>
    <row r="683" spans="2:23" x14ac:dyDescent="0.35">
      <c r="B683" s="17" t="s">
        <v>992</v>
      </c>
      <c r="C683" s="437" t="s">
        <v>2155</v>
      </c>
      <c r="D683" s="17" t="s">
        <v>1088</v>
      </c>
      <c r="E683" s="4" t="s">
        <v>1089</v>
      </c>
      <c r="F683" s="241">
        <v>0</v>
      </c>
      <c r="G683" s="241">
        <v>0</v>
      </c>
      <c r="H683" s="241">
        <v>0</v>
      </c>
      <c r="I683" s="241">
        <v>0</v>
      </c>
      <c r="J683" s="241">
        <v>0</v>
      </c>
      <c r="K683" s="241">
        <v>0</v>
      </c>
      <c r="L683" s="240">
        <v>28.289650000000002</v>
      </c>
      <c r="M683" s="240">
        <v>0</v>
      </c>
      <c r="N683" s="241">
        <v>0</v>
      </c>
      <c r="O683" s="241">
        <v>0</v>
      </c>
      <c r="P683" s="241">
        <v>0</v>
      </c>
      <c r="Q683" s="241">
        <v>0</v>
      </c>
      <c r="R683" s="241">
        <v>0</v>
      </c>
      <c r="S683" s="241">
        <v>0</v>
      </c>
      <c r="T683" s="241">
        <v>0</v>
      </c>
      <c r="U683" s="241">
        <v>0</v>
      </c>
      <c r="V683" s="241">
        <v>0</v>
      </c>
      <c r="W683" s="241">
        <v>0</v>
      </c>
    </row>
    <row r="684" spans="2:23" x14ac:dyDescent="0.35">
      <c r="B684" s="17" t="s">
        <v>992</v>
      </c>
      <c r="C684" s="437" t="s">
        <v>2206</v>
      </c>
      <c r="D684" s="17" t="s">
        <v>1098</v>
      </c>
      <c r="E684" s="4" t="s">
        <v>1099</v>
      </c>
      <c r="F684" s="241">
        <v>0</v>
      </c>
      <c r="G684" s="241">
        <v>0</v>
      </c>
      <c r="H684" s="241">
        <v>0</v>
      </c>
      <c r="I684" s="241">
        <v>0</v>
      </c>
      <c r="J684" s="241">
        <v>0</v>
      </c>
      <c r="K684" s="241">
        <v>0</v>
      </c>
      <c r="L684" s="240">
        <v>3.8591199999999999</v>
      </c>
      <c r="M684" s="240">
        <v>0</v>
      </c>
      <c r="N684" s="241">
        <v>0</v>
      </c>
      <c r="O684" s="241">
        <v>0</v>
      </c>
      <c r="P684" s="241">
        <v>0</v>
      </c>
      <c r="Q684" s="241">
        <v>0</v>
      </c>
      <c r="R684" s="241">
        <v>0</v>
      </c>
      <c r="S684" s="241">
        <v>0</v>
      </c>
      <c r="T684" s="241">
        <v>0</v>
      </c>
      <c r="U684" s="241">
        <v>0</v>
      </c>
      <c r="V684" s="241">
        <v>0</v>
      </c>
      <c r="W684" s="241">
        <v>0</v>
      </c>
    </row>
    <row r="685" spans="2:23" x14ac:dyDescent="0.35">
      <c r="B685" s="17" t="s">
        <v>992</v>
      </c>
      <c r="C685" s="437" t="s">
        <v>2209</v>
      </c>
      <c r="D685" s="17" t="s">
        <v>1106</v>
      </c>
      <c r="E685" s="4" t="s">
        <v>1107</v>
      </c>
      <c r="F685" s="241">
        <v>0</v>
      </c>
      <c r="G685" s="241">
        <v>0</v>
      </c>
      <c r="H685" s="241">
        <v>0</v>
      </c>
      <c r="I685" s="241">
        <v>0</v>
      </c>
      <c r="J685" s="241">
        <v>0</v>
      </c>
      <c r="K685" s="241">
        <v>0</v>
      </c>
      <c r="L685" s="240">
        <v>12.462909999999999</v>
      </c>
      <c r="M685" s="240">
        <v>1515.5016699999999</v>
      </c>
      <c r="N685" s="241">
        <v>0</v>
      </c>
      <c r="O685" s="241">
        <v>0</v>
      </c>
      <c r="P685" s="241">
        <v>0</v>
      </c>
      <c r="Q685" s="241">
        <v>0</v>
      </c>
      <c r="R685" s="241">
        <v>0</v>
      </c>
      <c r="S685" s="241">
        <v>0</v>
      </c>
      <c r="T685" s="241">
        <v>0</v>
      </c>
      <c r="U685" s="241">
        <v>0</v>
      </c>
      <c r="V685" s="241">
        <v>0</v>
      </c>
      <c r="W685" s="241">
        <v>0</v>
      </c>
    </row>
    <row r="686" spans="2:23" x14ac:dyDescent="0.35">
      <c r="B686" s="17" t="s">
        <v>992</v>
      </c>
      <c r="C686" s="437" t="s">
        <v>2108</v>
      </c>
      <c r="D686" s="17" t="s">
        <v>1110</v>
      </c>
      <c r="E686" s="4" t="s">
        <v>1111</v>
      </c>
      <c r="F686" s="241">
        <v>0</v>
      </c>
      <c r="G686" s="241">
        <v>0</v>
      </c>
      <c r="H686" s="241">
        <v>0</v>
      </c>
      <c r="I686" s="241">
        <v>0</v>
      </c>
      <c r="J686" s="241">
        <v>0</v>
      </c>
      <c r="K686" s="241">
        <v>0</v>
      </c>
      <c r="L686" s="241">
        <v>0</v>
      </c>
      <c r="M686" s="241">
        <v>0</v>
      </c>
      <c r="N686" s="240">
        <v>0</v>
      </c>
      <c r="O686" s="240">
        <v>384.70100000000002</v>
      </c>
      <c r="P686" s="241">
        <v>0</v>
      </c>
      <c r="Q686" s="241">
        <v>0</v>
      </c>
      <c r="R686" s="241">
        <v>0</v>
      </c>
      <c r="S686" s="241">
        <v>0</v>
      </c>
      <c r="T686" s="241">
        <v>0</v>
      </c>
      <c r="U686" s="241">
        <v>0</v>
      </c>
      <c r="V686" s="241">
        <v>0</v>
      </c>
      <c r="W686" s="241">
        <v>0</v>
      </c>
    </row>
    <row r="687" spans="2:23" x14ac:dyDescent="0.35">
      <c r="B687" s="17" t="s">
        <v>992</v>
      </c>
      <c r="C687" s="437" t="s">
        <v>2078</v>
      </c>
      <c r="D687" s="17" t="s">
        <v>1254</v>
      </c>
      <c r="E687" s="4" t="s">
        <v>1255</v>
      </c>
      <c r="F687" s="241">
        <v>0</v>
      </c>
      <c r="G687" s="241">
        <v>0</v>
      </c>
      <c r="H687" s="241">
        <v>0</v>
      </c>
      <c r="I687" s="241">
        <v>0</v>
      </c>
      <c r="J687" s="241">
        <v>0</v>
      </c>
      <c r="K687" s="241">
        <v>0</v>
      </c>
      <c r="L687" s="241">
        <v>0</v>
      </c>
      <c r="M687" s="241">
        <v>0</v>
      </c>
      <c r="N687" s="240">
        <v>28.735979999999998</v>
      </c>
      <c r="O687" s="240">
        <v>0</v>
      </c>
      <c r="P687" s="241">
        <v>0</v>
      </c>
      <c r="Q687" s="241">
        <v>0</v>
      </c>
      <c r="R687" s="241">
        <v>0</v>
      </c>
      <c r="S687" s="241">
        <v>0</v>
      </c>
      <c r="T687" s="241">
        <v>0</v>
      </c>
      <c r="U687" s="241">
        <v>0</v>
      </c>
      <c r="V687" s="241">
        <v>0</v>
      </c>
      <c r="W687" s="241">
        <v>0</v>
      </c>
    </row>
    <row r="688" spans="2:23" x14ac:dyDescent="0.35">
      <c r="B688" s="17" t="s">
        <v>992</v>
      </c>
      <c r="C688" s="437" t="s">
        <v>2103</v>
      </c>
      <c r="D688" s="17" t="s">
        <v>1114</v>
      </c>
      <c r="E688" s="4" t="s">
        <v>1115</v>
      </c>
      <c r="F688" s="241">
        <v>0</v>
      </c>
      <c r="G688" s="241">
        <v>0</v>
      </c>
      <c r="H688" s="241">
        <v>0</v>
      </c>
      <c r="I688" s="241">
        <v>0</v>
      </c>
      <c r="J688" s="241">
        <v>0</v>
      </c>
      <c r="K688" s="241">
        <v>0</v>
      </c>
      <c r="L688" s="241">
        <v>0</v>
      </c>
      <c r="M688" s="241">
        <v>0</v>
      </c>
      <c r="N688" s="240">
        <v>-4.6726000000000001</v>
      </c>
      <c r="O688" s="240">
        <v>0</v>
      </c>
      <c r="P688" s="241">
        <v>0</v>
      </c>
      <c r="Q688" s="241">
        <v>0</v>
      </c>
      <c r="R688" s="241">
        <v>0</v>
      </c>
      <c r="S688" s="241">
        <v>0</v>
      </c>
      <c r="T688" s="241">
        <v>0</v>
      </c>
      <c r="U688" s="241">
        <v>0</v>
      </c>
      <c r="V688" s="241">
        <v>0</v>
      </c>
      <c r="W688" s="241">
        <v>0</v>
      </c>
    </row>
    <row r="689" spans="2:23" x14ac:dyDescent="0.35">
      <c r="B689" s="17" t="s">
        <v>992</v>
      </c>
      <c r="C689" s="437" t="s">
        <v>2086</v>
      </c>
      <c r="D689" s="17" t="s">
        <v>1256</v>
      </c>
      <c r="E689" s="4" t="s">
        <v>1257</v>
      </c>
      <c r="F689" s="241">
        <v>0</v>
      </c>
      <c r="G689" s="241">
        <v>0</v>
      </c>
      <c r="H689" s="241">
        <v>0</v>
      </c>
      <c r="I689" s="241">
        <v>0</v>
      </c>
      <c r="J689" s="241">
        <v>0</v>
      </c>
      <c r="K689" s="241">
        <v>0</v>
      </c>
      <c r="L689" s="241">
        <v>0</v>
      </c>
      <c r="M689" s="241">
        <v>0</v>
      </c>
      <c r="N689" s="240">
        <v>39.492069999999998</v>
      </c>
      <c r="O689" s="240">
        <v>0</v>
      </c>
      <c r="P689" s="241">
        <v>0</v>
      </c>
      <c r="Q689" s="241">
        <v>0</v>
      </c>
      <c r="R689" s="241">
        <v>0</v>
      </c>
      <c r="S689" s="241">
        <v>0</v>
      </c>
      <c r="T689" s="241">
        <v>0</v>
      </c>
      <c r="U689" s="241">
        <v>0</v>
      </c>
      <c r="V689" s="241">
        <v>0</v>
      </c>
      <c r="W689" s="241">
        <v>0</v>
      </c>
    </row>
    <row r="690" spans="2:23" x14ac:dyDescent="0.35">
      <c r="B690" s="17" t="s">
        <v>992</v>
      </c>
      <c r="C690" s="437" t="s">
        <v>2157</v>
      </c>
      <c r="D690" s="17" t="s">
        <v>1120</v>
      </c>
      <c r="E690" s="4" t="s">
        <v>1121</v>
      </c>
      <c r="F690" s="241">
        <v>0</v>
      </c>
      <c r="G690" s="241">
        <v>0</v>
      </c>
      <c r="H690" s="241">
        <v>0</v>
      </c>
      <c r="I690" s="241">
        <v>0</v>
      </c>
      <c r="J690" s="241">
        <v>0</v>
      </c>
      <c r="K690" s="241">
        <v>0</v>
      </c>
      <c r="L690" s="241">
        <v>0</v>
      </c>
      <c r="M690" s="241">
        <v>0</v>
      </c>
      <c r="N690" s="240">
        <v>-18.926860000000001</v>
      </c>
      <c r="O690" s="240">
        <v>0</v>
      </c>
      <c r="P690" s="241">
        <v>0</v>
      </c>
      <c r="Q690" s="241">
        <v>0</v>
      </c>
      <c r="R690" s="241">
        <v>0</v>
      </c>
      <c r="S690" s="241">
        <v>0</v>
      </c>
      <c r="T690" s="241">
        <v>0</v>
      </c>
      <c r="U690" s="241">
        <v>0</v>
      </c>
      <c r="V690" s="241">
        <v>0</v>
      </c>
      <c r="W690" s="241">
        <v>0</v>
      </c>
    </row>
    <row r="691" spans="2:23" x14ac:dyDescent="0.35">
      <c r="B691" s="17" t="s">
        <v>992</v>
      </c>
      <c r="C691" s="437" t="s">
        <v>2086</v>
      </c>
      <c r="D691" s="17" t="s">
        <v>1122</v>
      </c>
      <c r="E691" s="4" t="s">
        <v>1123</v>
      </c>
      <c r="F691" s="241">
        <v>0</v>
      </c>
      <c r="G691" s="241">
        <v>0</v>
      </c>
      <c r="H691" s="241">
        <v>0</v>
      </c>
      <c r="I691" s="241">
        <v>0</v>
      </c>
      <c r="J691" s="241">
        <v>0</v>
      </c>
      <c r="K691" s="241">
        <v>0</v>
      </c>
      <c r="L691" s="241">
        <v>0</v>
      </c>
      <c r="M691" s="241">
        <v>0</v>
      </c>
      <c r="N691" s="240">
        <v>1226.9921100000001</v>
      </c>
      <c r="O691" s="240">
        <v>0</v>
      </c>
      <c r="P691" s="241">
        <v>0</v>
      </c>
      <c r="Q691" s="241">
        <v>0</v>
      </c>
      <c r="R691" s="241">
        <v>0</v>
      </c>
      <c r="S691" s="241">
        <v>0</v>
      </c>
      <c r="T691" s="241">
        <v>0</v>
      </c>
      <c r="U691" s="241">
        <v>0</v>
      </c>
      <c r="V691" s="241">
        <v>0</v>
      </c>
      <c r="W691" s="241">
        <v>0</v>
      </c>
    </row>
    <row r="692" spans="2:23" x14ac:dyDescent="0.35">
      <c r="B692" s="17" t="s">
        <v>992</v>
      </c>
      <c r="C692" s="437" t="s">
        <v>2096</v>
      </c>
      <c r="D692" s="17" t="s">
        <v>1132</v>
      </c>
      <c r="E692" s="4" t="s">
        <v>1133</v>
      </c>
      <c r="F692" s="241">
        <v>0</v>
      </c>
      <c r="G692" s="241">
        <v>0</v>
      </c>
      <c r="H692" s="241">
        <v>0</v>
      </c>
      <c r="I692" s="241">
        <v>0</v>
      </c>
      <c r="J692" s="241">
        <v>0</v>
      </c>
      <c r="K692" s="241">
        <v>0</v>
      </c>
      <c r="L692" s="241">
        <v>0</v>
      </c>
      <c r="M692" s="241">
        <v>0</v>
      </c>
      <c r="N692" s="240">
        <v>-10.05556</v>
      </c>
      <c r="O692" s="240">
        <v>0</v>
      </c>
      <c r="P692" s="241">
        <v>0</v>
      </c>
      <c r="Q692" s="241">
        <v>0</v>
      </c>
      <c r="R692" s="241">
        <v>0</v>
      </c>
      <c r="S692" s="241">
        <v>0</v>
      </c>
      <c r="T692" s="241">
        <v>0</v>
      </c>
      <c r="U692" s="241">
        <v>0</v>
      </c>
      <c r="V692" s="241">
        <v>0</v>
      </c>
      <c r="W692" s="241">
        <v>0</v>
      </c>
    </row>
    <row r="693" spans="2:23" x14ac:dyDescent="0.35">
      <c r="B693" s="17" t="s">
        <v>992</v>
      </c>
      <c r="C693" s="437" t="s">
        <v>2158</v>
      </c>
      <c r="D693" s="17" t="s">
        <v>1138</v>
      </c>
      <c r="E693" s="4" t="s">
        <v>1139</v>
      </c>
      <c r="F693" s="241">
        <v>0</v>
      </c>
      <c r="G693" s="241">
        <v>0</v>
      </c>
      <c r="H693" s="241">
        <v>0</v>
      </c>
      <c r="I693" s="241">
        <v>0</v>
      </c>
      <c r="J693" s="241">
        <v>0</v>
      </c>
      <c r="K693" s="241">
        <v>0</v>
      </c>
      <c r="L693" s="241">
        <v>0</v>
      </c>
      <c r="M693" s="241">
        <v>0</v>
      </c>
      <c r="N693" s="240">
        <v>6.87662</v>
      </c>
      <c r="O693" s="240">
        <v>0</v>
      </c>
      <c r="P693" s="241">
        <v>0</v>
      </c>
      <c r="Q693" s="241">
        <v>0</v>
      </c>
      <c r="R693" s="241">
        <v>0</v>
      </c>
      <c r="S693" s="241">
        <v>0</v>
      </c>
      <c r="T693" s="241">
        <v>0</v>
      </c>
      <c r="U693" s="241">
        <v>0</v>
      </c>
      <c r="V693" s="241">
        <v>0</v>
      </c>
      <c r="W693" s="241">
        <v>0</v>
      </c>
    </row>
    <row r="694" spans="2:23" x14ac:dyDescent="0.35">
      <c r="B694" s="17" t="s">
        <v>992</v>
      </c>
      <c r="C694" s="437" t="s">
        <v>2096</v>
      </c>
      <c r="D694" s="17" t="s">
        <v>1148</v>
      </c>
      <c r="E694" s="4" t="s">
        <v>1149</v>
      </c>
      <c r="F694" s="241">
        <v>0</v>
      </c>
      <c r="G694" s="241">
        <v>0</v>
      </c>
      <c r="H694" s="241">
        <v>0</v>
      </c>
      <c r="I694" s="241">
        <v>0</v>
      </c>
      <c r="J694" s="241">
        <v>0</v>
      </c>
      <c r="K694" s="241">
        <v>0</v>
      </c>
      <c r="L694" s="241">
        <v>0</v>
      </c>
      <c r="M694" s="241">
        <v>0</v>
      </c>
      <c r="N694" s="240">
        <v>2616.6960399999998</v>
      </c>
      <c r="O694" s="240">
        <v>1013.081</v>
      </c>
      <c r="P694" s="241">
        <v>0</v>
      </c>
      <c r="Q694" s="241">
        <v>0</v>
      </c>
      <c r="R694" s="241">
        <v>0</v>
      </c>
      <c r="S694" s="241">
        <v>0</v>
      </c>
      <c r="T694" s="241">
        <v>0</v>
      </c>
      <c r="U694" s="241">
        <v>0</v>
      </c>
      <c r="V694" s="241">
        <v>0</v>
      </c>
      <c r="W694" s="241">
        <v>0</v>
      </c>
    </row>
    <row r="695" spans="2:23" x14ac:dyDescent="0.35">
      <c r="B695" s="17" t="s">
        <v>992</v>
      </c>
      <c r="C695" s="437" t="s">
        <v>2087</v>
      </c>
      <c r="D695" s="17" t="s">
        <v>1174</v>
      </c>
      <c r="E695" s="4" t="s">
        <v>1175</v>
      </c>
      <c r="F695" s="241">
        <v>0</v>
      </c>
      <c r="G695" s="241">
        <v>0</v>
      </c>
      <c r="H695" s="241">
        <v>0</v>
      </c>
      <c r="I695" s="241">
        <v>0</v>
      </c>
      <c r="J695" s="241">
        <v>0</v>
      </c>
      <c r="K695" s="241">
        <v>0</v>
      </c>
      <c r="L695" s="241">
        <v>0</v>
      </c>
      <c r="M695" s="241">
        <v>0</v>
      </c>
      <c r="N695" s="240">
        <v>0.29376999999999998</v>
      </c>
      <c r="O695" s="240">
        <v>0</v>
      </c>
      <c r="P695" s="241">
        <v>0</v>
      </c>
      <c r="Q695" s="241">
        <v>0</v>
      </c>
      <c r="R695" s="241">
        <v>0</v>
      </c>
      <c r="S695" s="241">
        <v>0</v>
      </c>
      <c r="T695" s="241">
        <v>0</v>
      </c>
      <c r="U695" s="241">
        <v>0</v>
      </c>
      <c r="V695" s="241">
        <v>0</v>
      </c>
      <c r="W695" s="241">
        <v>0</v>
      </c>
    </row>
    <row r="696" spans="2:23" x14ac:dyDescent="0.35">
      <c r="B696" s="17" t="s">
        <v>992</v>
      </c>
      <c r="C696" s="437" t="s">
        <v>2086</v>
      </c>
      <c r="D696" s="17" t="s">
        <v>1170</v>
      </c>
      <c r="E696" s="4" t="s">
        <v>1171</v>
      </c>
      <c r="F696" s="241">
        <v>0</v>
      </c>
      <c r="G696" s="241">
        <v>0</v>
      </c>
      <c r="H696" s="241">
        <v>0</v>
      </c>
      <c r="I696" s="241">
        <v>0</v>
      </c>
      <c r="J696" s="241">
        <v>0</v>
      </c>
      <c r="K696" s="241">
        <v>0</v>
      </c>
      <c r="L696" s="241">
        <v>0</v>
      </c>
      <c r="M696" s="241">
        <v>0</v>
      </c>
      <c r="N696" s="240">
        <v>937.70901000000003</v>
      </c>
      <c r="O696" s="240">
        <v>0</v>
      </c>
      <c r="P696" s="241">
        <v>0</v>
      </c>
      <c r="Q696" s="241">
        <v>0</v>
      </c>
      <c r="R696" s="241">
        <v>0</v>
      </c>
      <c r="S696" s="241">
        <v>0</v>
      </c>
      <c r="T696" s="241">
        <v>0</v>
      </c>
      <c r="U696" s="241">
        <v>0</v>
      </c>
      <c r="V696" s="241">
        <v>0</v>
      </c>
      <c r="W696" s="241">
        <v>0</v>
      </c>
    </row>
    <row r="697" spans="2:23" x14ac:dyDescent="0.35">
      <c r="B697" s="17" t="s">
        <v>992</v>
      </c>
      <c r="C697" s="437" t="s">
        <v>2086</v>
      </c>
      <c r="D697" s="17" t="s">
        <v>1180</v>
      </c>
      <c r="E697" s="4" t="s">
        <v>1181</v>
      </c>
      <c r="F697" s="241">
        <v>0</v>
      </c>
      <c r="G697" s="241">
        <v>0</v>
      </c>
      <c r="H697" s="241">
        <v>0</v>
      </c>
      <c r="I697" s="241">
        <v>0</v>
      </c>
      <c r="J697" s="241">
        <v>0</v>
      </c>
      <c r="K697" s="241">
        <v>0</v>
      </c>
      <c r="L697" s="241">
        <v>0</v>
      </c>
      <c r="M697" s="241">
        <v>0</v>
      </c>
      <c r="N697" s="240">
        <v>-0.10100000000000001</v>
      </c>
      <c r="O697" s="240">
        <v>0</v>
      </c>
      <c r="P697" s="241">
        <v>0</v>
      </c>
      <c r="Q697" s="241">
        <v>0</v>
      </c>
      <c r="R697" s="241">
        <v>0</v>
      </c>
      <c r="S697" s="241">
        <v>0</v>
      </c>
      <c r="T697" s="241">
        <v>0</v>
      </c>
      <c r="U697" s="241">
        <v>0</v>
      </c>
      <c r="V697" s="241">
        <v>0</v>
      </c>
      <c r="W697" s="241">
        <v>0</v>
      </c>
    </row>
    <row r="698" spans="2:23" x14ac:dyDescent="0.35">
      <c r="B698" s="17" t="s">
        <v>992</v>
      </c>
      <c r="C698" s="437" t="s">
        <v>2086</v>
      </c>
      <c r="D698" s="17" t="s">
        <v>1182</v>
      </c>
      <c r="E698" s="4" t="s">
        <v>1183</v>
      </c>
      <c r="F698" s="241">
        <v>0</v>
      </c>
      <c r="G698" s="241">
        <v>0</v>
      </c>
      <c r="H698" s="241">
        <v>0</v>
      </c>
      <c r="I698" s="241">
        <v>0</v>
      </c>
      <c r="J698" s="241">
        <v>0</v>
      </c>
      <c r="K698" s="241">
        <v>0</v>
      </c>
      <c r="L698" s="241">
        <v>0</v>
      </c>
      <c r="M698" s="241">
        <v>0</v>
      </c>
      <c r="N698" s="240">
        <v>477.54755999999998</v>
      </c>
      <c r="O698" s="240">
        <v>0</v>
      </c>
      <c r="P698" s="241">
        <v>0</v>
      </c>
      <c r="Q698" s="241">
        <v>0</v>
      </c>
      <c r="R698" s="241">
        <v>0</v>
      </c>
      <c r="S698" s="241">
        <v>0</v>
      </c>
      <c r="T698" s="241">
        <v>0</v>
      </c>
      <c r="U698" s="241">
        <v>0</v>
      </c>
      <c r="V698" s="241">
        <v>0</v>
      </c>
      <c r="W698" s="241">
        <v>0</v>
      </c>
    </row>
    <row r="699" spans="2:23" x14ac:dyDescent="0.35">
      <c r="B699" s="17" t="s">
        <v>992</v>
      </c>
      <c r="C699" s="437" t="s">
        <v>2086</v>
      </c>
      <c r="D699" s="17" t="s">
        <v>1194</v>
      </c>
      <c r="E699" s="4" t="s">
        <v>1195</v>
      </c>
      <c r="F699" s="241">
        <v>0</v>
      </c>
      <c r="G699" s="241">
        <v>0</v>
      </c>
      <c r="H699" s="241">
        <v>0</v>
      </c>
      <c r="I699" s="241">
        <v>0</v>
      </c>
      <c r="J699" s="241">
        <v>0</v>
      </c>
      <c r="K699" s="241">
        <v>0</v>
      </c>
      <c r="L699" s="241">
        <v>0</v>
      </c>
      <c r="M699" s="241">
        <v>0</v>
      </c>
      <c r="N699" s="240">
        <v>-2.2400000000000002</v>
      </c>
      <c r="O699" s="240">
        <v>0</v>
      </c>
      <c r="P699" s="241">
        <v>0</v>
      </c>
      <c r="Q699" s="241">
        <v>0</v>
      </c>
      <c r="R699" s="241">
        <v>0</v>
      </c>
      <c r="S699" s="241">
        <v>0</v>
      </c>
      <c r="T699" s="241">
        <v>0</v>
      </c>
      <c r="U699" s="241">
        <v>0</v>
      </c>
      <c r="V699" s="241">
        <v>0</v>
      </c>
      <c r="W699" s="241">
        <v>0</v>
      </c>
    </row>
    <row r="700" spans="2:23" x14ac:dyDescent="0.35">
      <c r="B700" s="17" t="s">
        <v>992</v>
      </c>
      <c r="C700" s="437" t="s">
        <v>2220</v>
      </c>
      <c r="D700" s="17" t="s">
        <v>1202</v>
      </c>
      <c r="E700" s="4" t="s">
        <v>1201</v>
      </c>
      <c r="F700" s="241">
        <v>0</v>
      </c>
      <c r="G700" s="241">
        <v>0</v>
      </c>
      <c r="H700" s="241">
        <v>0</v>
      </c>
      <c r="I700" s="241">
        <v>0</v>
      </c>
      <c r="J700" s="241">
        <v>0</v>
      </c>
      <c r="K700" s="241">
        <v>0</v>
      </c>
      <c r="L700" s="241">
        <v>0</v>
      </c>
      <c r="M700" s="241">
        <v>0</v>
      </c>
      <c r="N700" s="240">
        <v>4844.3490999999995</v>
      </c>
      <c r="O700" s="240">
        <v>0</v>
      </c>
      <c r="P700" s="241">
        <v>0</v>
      </c>
      <c r="Q700" s="241">
        <v>0</v>
      </c>
      <c r="R700" s="241">
        <v>0</v>
      </c>
      <c r="S700" s="241">
        <v>0</v>
      </c>
      <c r="T700" s="241">
        <v>0</v>
      </c>
      <c r="U700" s="241">
        <v>0</v>
      </c>
      <c r="V700" s="241">
        <v>0</v>
      </c>
      <c r="W700" s="241">
        <v>0</v>
      </c>
    </row>
    <row r="701" spans="2:23" x14ac:dyDescent="0.35">
      <c r="B701" s="17" t="s">
        <v>992</v>
      </c>
      <c r="C701" s="437" t="s">
        <v>2220</v>
      </c>
      <c r="D701" s="17" t="s">
        <v>1200</v>
      </c>
      <c r="E701" s="4" t="s">
        <v>1201</v>
      </c>
      <c r="F701" s="241">
        <v>0</v>
      </c>
      <c r="G701" s="241">
        <v>0</v>
      </c>
      <c r="H701" s="241">
        <v>0</v>
      </c>
      <c r="I701" s="241">
        <v>0</v>
      </c>
      <c r="J701" s="241">
        <v>0</v>
      </c>
      <c r="K701" s="241">
        <v>0</v>
      </c>
      <c r="L701" s="241">
        <v>0</v>
      </c>
      <c r="M701" s="241">
        <v>0</v>
      </c>
      <c r="N701" s="240">
        <v>-10.18507</v>
      </c>
      <c r="O701" s="240">
        <v>0</v>
      </c>
      <c r="P701" s="241">
        <v>0</v>
      </c>
      <c r="Q701" s="241">
        <v>0</v>
      </c>
      <c r="R701" s="241">
        <v>0</v>
      </c>
      <c r="S701" s="241">
        <v>0</v>
      </c>
      <c r="T701" s="241">
        <v>0</v>
      </c>
      <c r="U701" s="241">
        <v>0</v>
      </c>
      <c r="V701" s="241">
        <v>0</v>
      </c>
      <c r="W701" s="241">
        <v>0</v>
      </c>
    </row>
    <row r="702" spans="2:23" x14ac:dyDescent="0.35">
      <c r="B702" s="17" t="s">
        <v>992</v>
      </c>
      <c r="C702" s="437" t="s">
        <v>2086</v>
      </c>
      <c r="D702" s="17" t="s">
        <v>1203</v>
      </c>
      <c r="E702" s="4" t="s">
        <v>1204</v>
      </c>
      <c r="F702" s="241">
        <v>0</v>
      </c>
      <c r="G702" s="241">
        <v>0</v>
      </c>
      <c r="H702" s="241">
        <v>0</v>
      </c>
      <c r="I702" s="241">
        <v>0</v>
      </c>
      <c r="J702" s="241">
        <v>0</v>
      </c>
      <c r="K702" s="241">
        <v>0</v>
      </c>
      <c r="L702" s="241">
        <v>0</v>
      </c>
      <c r="M702" s="241">
        <v>0</v>
      </c>
      <c r="N702" s="240">
        <v>-1.3123800000000001</v>
      </c>
      <c r="O702" s="240">
        <v>0</v>
      </c>
      <c r="P702" s="241">
        <v>0</v>
      </c>
      <c r="Q702" s="241">
        <v>0</v>
      </c>
      <c r="R702" s="241">
        <v>0</v>
      </c>
      <c r="S702" s="241">
        <v>0</v>
      </c>
      <c r="T702" s="241">
        <v>0</v>
      </c>
      <c r="U702" s="241">
        <v>0</v>
      </c>
      <c r="V702" s="241">
        <v>0</v>
      </c>
      <c r="W702" s="241">
        <v>0</v>
      </c>
    </row>
    <row r="703" spans="2:23" x14ac:dyDescent="0.35">
      <c r="B703" s="17" t="s">
        <v>992</v>
      </c>
      <c r="C703" s="437" t="s">
        <v>2079</v>
      </c>
      <c r="D703" s="17" t="s">
        <v>1211</v>
      </c>
      <c r="E703" s="4" t="s">
        <v>1212</v>
      </c>
      <c r="F703" s="241">
        <v>0</v>
      </c>
      <c r="G703" s="241">
        <v>0</v>
      </c>
      <c r="H703" s="241">
        <v>0</v>
      </c>
      <c r="I703" s="241">
        <v>0</v>
      </c>
      <c r="J703" s="241">
        <v>0</v>
      </c>
      <c r="K703" s="241">
        <v>0</v>
      </c>
      <c r="L703" s="241">
        <v>0</v>
      </c>
      <c r="M703" s="241">
        <v>0</v>
      </c>
      <c r="N703" s="240">
        <v>0.82362999999999997</v>
      </c>
      <c r="O703" s="240">
        <v>0</v>
      </c>
      <c r="P703" s="241">
        <v>0</v>
      </c>
      <c r="Q703" s="241">
        <v>0</v>
      </c>
      <c r="R703" s="241">
        <v>0</v>
      </c>
      <c r="S703" s="241">
        <v>0</v>
      </c>
      <c r="T703" s="241">
        <v>0</v>
      </c>
      <c r="U703" s="241">
        <v>0</v>
      </c>
      <c r="V703" s="241">
        <v>0</v>
      </c>
      <c r="W703" s="241">
        <v>0</v>
      </c>
    </row>
    <row r="704" spans="2:23" x14ac:dyDescent="0.35">
      <c r="B704" s="17" t="s">
        <v>992</v>
      </c>
      <c r="C704" s="437" t="s">
        <v>2080</v>
      </c>
      <c r="D704" s="17" t="s">
        <v>1248</v>
      </c>
      <c r="E704" s="4" t="s">
        <v>1249</v>
      </c>
      <c r="F704" s="241">
        <v>0</v>
      </c>
      <c r="G704" s="241">
        <v>0</v>
      </c>
      <c r="H704" s="241">
        <v>0</v>
      </c>
      <c r="I704" s="241">
        <v>0</v>
      </c>
      <c r="J704" s="241">
        <v>0</v>
      </c>
      <c r="K704" s="241">
        <v>0</v>
      </c>
      <c r="L704" s="241">
        <v>0</v>
      </c>
      <c r="M704" s="241">
        <v>0</v>
      </c>
      <c r="N704" s="240">
        <v>0.47025</v>
      </c>
      <c r="O704" s="240">
        <v>0</v>
      </c>
      <c r="P704" s="241">
        <v>0</v>
      </c>
      <c r="Q704" s="241">
        <v>0</v>
      </c>
      <c r="R704" s="241">
        <v>0</v>
      </c>
      <c r="S704" s="241">
        <v>0</v>
      </c>
      <c r="T704" s="241">
        <v>0</v>
      </c>
      <c r="U704" s="241">
        <v>0</v>
      </c>
      <c r="V704" s="241">
        <v>0</v>
      </c>
      <c r="W704" s="241">
        <v>0</v>
      </c>
    </row>
    <row r="705" spans="2:23" x14ac:dyDescent="0.35">
      <c r="B705" s="17" t="s">
        <v>992</v>
      </c>
      <c r="C705" s="437" t="s">
        <v>2078</v>
      </c>
      <c r="D705" s="17" t="s">
        <v>1213</v>
      </c>
      <c r="E705" s="4" t="s">
        <v>1214</v>
      </c>
      <c r="F705" s="241">
        <v>0</v>
      </c>
      <c r="G705" s="241">
        <v>0</v>
      </c>
      <c r="H705" s="241">
        <v>0</v>
      </c>
      <c r="I705" s="241">
        <v>0</v>
      </c>
      <c r="J705" s="241">
        <v>0</v>
      </c>
      <c r="K705" s="241">
        <v>0</v>
      </c>
      <c r="L705" s="241">
        <v>0</v>
      </c>
      <c r="M705" s="241">
        <v>0</v>
      </c>
      <c r="N705" s="240">
        <v>-99.990679999999998</v>
      </c>
      <c r="O705" s="240">
        <v>0</v>
      </c>
      <c r="P705" s="241">
        <v>0</v>
      </c>
      <c r="Q705" s="241">
        <v>0</v>
      </c>
      <c r="R705" s="241">
        <v>0</v>
      </c>
      <c r="S705" s="241">
        <v>0</v>
      </c>
      <c r="T705" s="241">
        <v>0</v>
      </c>
      <c r="U705" s="241">
        <v>0</v>
      </c>
      <c r="V705" s="241">
        <v>0</v>
      </c>
      <c r="W705" s="241">
        <v>0</v>
      </c>
    </row>
    <row r="706" spans="2:23" x14ac:dyDescent="0.35">
      <c r="B706" s="17" t="s">
        <v>992</v>
      </c>
      <c r="C706" s="437" t="s">
        <v>2078</v>
      </c>
      <c r="D706" s="17" t="s">
        <v>1215</v>
      </c>
      <c r="E706" s="4" t="s">
        <v>1214</v>
      </c>
      <c r="F706" s="241">
        <v>0</v>
      </c>
      <c r="G706" s="241">
        <v>0</v>
      </c>
      <c r="H706" s="241">
        <v>0</v>
      </c>
      <c r="I706" s="241">
        <v>0</v>
      </c>
      <c r="J706" s="241">
        <v>0</v>
      </c>
      <c r="K706" s="241">
        <v>0</v>
      </c>
      <c r="L706" s="241">
        <v>0</v>
      </c>
      <c r="M706" s="241">
        <v>0</v>
      </c>
      <c r="N706" s="240">
        <v>0.20297000000000001</v>
      </c>
      <c r="O706" s="240">
        <v>0</v>
      </c>
      <c r="P706" s="241">
        <v>0</v>
      </c>
      <c r="Q706" s="241">
        <v>0</v>
      </c>
      <c r="R706" s="241">
        <v>0</v>
      </c>
      <c r="S706" s="241">
        <v>0</v>
      </c>
      <c r="T706" s="241">
        <v>0</v>
      </c>
      <c r="U706" s="241">
        <v>0</v>
      </c>
      <c r="V706" s="241">
        <v>0</v>
      </c>
      <c r="W706" s="241">
        <v>0</v>
      </c>
    </row>
    <row r="707" spans="2:23" x14ac:dyDescent="0.35">
      <c r="B707" s="17" t="s">
        <v>992</v>
      </c>
      <c r="C707" s="437" t="s">
        <v>2106</v>
      </c>
      <c r="D707" s="17" t="s">
        <v>1250</v>
      </c>
      <c r="E707" s="4" t="s">
        <v>1251</v>
      </c>
      <c r="F707" s="241">
        <v>0</v>
      </c>
      <c r="G707" s="241">
        <v>0</v>
      </c>
      <c r="H707" s="241">
        <v>0</v>
      </c>
      <c r="I707" s="241">
        <v>0</v>
      </c>
      <c r="J707" s="241">
        <v>0</v>
      </c>
      <c r="K707" s="241">
        <v>0</v>
      </c>
      <c r="L707" s="241">
        <v>0</v>
      </c>
      <c r="M707" s="241">
        <v>0</v>
      </c>
      <c r="N707" s="240">
        <v>-39.675760000000004</v>
      </c>
      <c r="O707" s="240">
        <v>0</v>
      </c>
      <c r="P707" s="241">
        <v>0</v>
      </c>
      <c r="Q707" s="241">
        <v>0</v>
      </c>
      <c r="R707" s="241">
        <v>0</v>
      </c>
      <c r="S707" s="241">
        <v>0</v>
      </c>
      <c r="T707" s="241">
        <v>0</v>
      </c>
      <c r="U707" s="241">
        <v>0</v>
      </c>
      <c r="V707" s="241">
        <v>0</v>
      </c>
      <c r="W707" s="241">
        <v>0</v>
      </c>
    </row>
    <row r="708" spans="2:23" x14ac:dyDescent="0.35">
      <c r="B708" s="17" t="s">
        <v>992</v>
      </c>
      <c r="C708" s="437" t="s">
        <v>2093</v>
      </c>
      <c r="D708" s="17" t="s">
        <v>1228</v>
      </c>
      <c r="E708" s="4" t="s">
        <v>1229</v>
      </c>
      <c r="F708" s="241">
        <v>0</v>
      </c>
      <c r="G708" s="241">
        <v>0</v>
      </c>
      <c r="H708" s="241">
        <v>0</v>
      </c>
      <c r="I708" s="241">
        <v>0</v>
      </c>
      <c r="J708" s="241">
        <v>0</v>
      </c>
      <c r="K708" s="241">
        <v>0</v>
      </c>
      <c r="L708" s="241">
        <v>0</v>
      </c>
      <c r="M708" s="241">
        <v>0</v>
      </c>
      <c r="N708" s="240">
        <v>0.42655999999999999</v>
      </c>
      <c r="O708" s="240">
        <v>0</v>
      </c>
      <c r="P708" s="241">
        <v>0</v>
      </c>
      <c r="Q708" s="241">
        <v>0</v>
      </c>
      <c r="R708" s="241">
        <v>0</v>
      </c>
      <c r="S708" s="241">
        <v>0</v>
      </c>
      <c r="T708" s="241">
        <v>0</v>
      </c>
      <c r="U708" s="241">
        <v>0</v>
      </c>
      <c r="V708" s="241">
        <v>0</v>
      </c>
      <c r="W708" s="241">
        <v>0</v>
      </c>
    </row>
    <row r="709" spans="2:23" x14ac:dyDescent="0.35">
      <c r="B709" s="17" t="s">
        <v>992</v>
      </c>
      <c r="C709" s="437" t="s">
        <v>2101</v>
      </c>
      <c r="D709" s="17" t="s">
        <v>1232</v>
      </c>
      <c r="E709" s="4" t="s">
        <v>1233</v>
      </c>
      <c r="F709" s="241">
        <v>0</v>
      </c>
      <c r="G709" s="241">
        <v>0</v>
      </c>
      <c r="H709" s="241">
        <v>0</v>
      </c>
      <c r="I709" s="241">
        <v>0</v>
      </c>
      <c r="J709" s="241">
        <v>0</v>
      </c>
      <c r="K709" s="241">
        <v>0</v>
      </c>
      <c r="L709" s="241">
        <v>0</v>
      </c>
      <c r="M709" s="241">
        <v>0</v>
      </c>
      <c r="N709" s="240">
        <v>-28.468990000000002</v>
      </c>
      <c r="O709" s="240">
        <v>0</v>
      </c>
      <c r="P709" s="241">
        <v>0</v>
      </c>
      <c r="Q709" s="241">
        <v>0</v>
      </c>
      <c r="R709" s="241">
        <v>0</v>
      </c>
      <c r="S709" s="241">
        <v>0</v>
      </c>
      <c r="T709" s="241">
        <v>0</v>
      </c>
      <c r="U709" s="241">
        <v>0</v>
      </c>
      <c r="V709" s="241">
        <v>0</v>
      </c>
      <c r="W709" s="241">
        <v>0</v>
      </c>
    </row>
    <row r="710" spans="2:23" x14ac:dyDescent="0.35">
      <c r="B710" s="17" t="s">
        <v>992</v>
      </c>
      <c r="C710" s="437" t="s">
        <v>2156</v>
      </c>
      <c r="D710" s="17" t="s">
        <v>1234</v>
      </c>
      <c r="E710" s="4" t="s">
        <v>1235</v>
      </c>
      <c r="F710" s="241">
        <v>0</v>
      </c>
      <c r="G710" s="241">
        <v>0</v>
      </c>
      <c r="H710" s="241">
        <v>0</v>
      </c>
      <c r="I710" s="241">
        <v>0</v>
      </c>
      <c r="J710" s="241">
        <v>0</v>
      </c>
      <c r="K710" s="241">
        <v>0</v>
      </c>
      <c r="L710" s="241">
        <v>0</v>
      </c>
      <c r="M710" s="241">
        <v>0</v>
      </c>
      <c r="N710" s="240">
        <v>2160.5175199999999</v>
      </c>
      <c r="O710" s="240">
        <v>1846.251</v>
      </c>
      <c r="P710" s="241">
        <v>0</v>
      </c>
      <c r="Q710" s="241">
        <v>0</v>
      </c>
      <c r="R710" s="241">
        <v>0</v>
      </c>
      <c r="S710" s="241">
        <v>0</v>
      </c>
      <c r="T710" s="241">
        <v>0</v>
      </c>
      <c r="U710" s="241">
        <v>0</v>
      </c>
      <c r="V710" s="241">
        <v>0</v>
      </c>
      <c r="W710" s="241">
        <v>0</v>
      </c>
    </row>
    <row r="711" spans="2:23" x14ac:dyDescent="0.35">
      <c r="B711" s="17" t="s">
        <v>992</v>
      </c>
      <c r="C711" s="437" t="s">
        <v>2107</v>
      </c>
      <c r="D711" s="17" t="s">
        <v>1242</v>
      </c>
      <c r="E711" s="4" t="s">
        <v>1243</v>
      </c>
      <c r="F711" s="241">
        <v>0</v>
      </c>
      <c r="G711" s="241">
        <v>0</v>
      </c>
      <c r="H711" s="241">
        <v>0</v>
      </c>
      <c r="I711" s="241">
        <v>0</v>
      </c>
      <c r="J711" s="241">
        <v>0</v>
      </c>
      <c r="K711" s="241">
        <v>0</v>
      </c>
      <c r="L711" s="241">
        <v>0</v>
      </c>
      <c r="M711" s="241">
        <v>0</v>
      </c>
      <c r="N711" s="240">
        <v>-13.99668</v>
      </c>
      <c r="O711" s="240">
        <v>0</v>
      </c>
      <c r="P711" s="241">
        <v>0</v>
      </c>
      <c r="Q711" s="241">
        <v>0</v>
      </c>
      <c r="R711" s="241">
        <v>0</v>
      </c>
      <c r="S711" s="241">
        <v>0</v>
      </c>
      <c r="T711" s="241">
        <v>0</v>
      </c>
      <c r="U711" s="241">
        <v>0</v>
      </c>
      <c r="V711" s="241">
        <v>0</v>
      </c>
      <c r="W711" s="241">
        <v>0</v>
      </c>
    </row>
    <row r="712" spans="2:23" x14ac:dyDescent="0.35">
      <c r="B712" s="17" t="s">
        <v>992</v>
      </c>
      <c r="C712" s="437" t="s">
        <v>2083</v>
      </c>
      <c r="D712" s="17" t="s">
        <v>993</v>
      </c>
      <c r="E712" s="4" t="s">
        <v>994</v>
      </c>
      <c r="F712" s="241">
        <v>0</v>
      </c>
      <c r="G712" s="241">
        <v>0</v>
      </c>
      <c r="H712" s="241">
        <v>0</v>
      </c>
      <c r="I712" s="241">
        <v>0</v>
      </c>
      <c r="J712" s="241">
        <v>0</v>
      </c>
      <c r="K712" s="241">
        <v>0</v>
      </c>
      <c r="L712" s="241">
        <v>0</v>
      </c>
      <c r="M712" s="241">
        <v>0</v>
      </c>
      <c r="N712" s="240">
        <v>4.8875399999999996</v>
      </c>
      <c r="O712" s="240">
        <v>0</v>
      </c>
      <c r="P712" s="241">
        <v>0</v>
      </c>
      <c r="Q712" s="241">
        <v>0</v>
      </c>
      <c r="R712" s="241">
        <v>0</v>
      </c>
      <c r="S712" s="241">
        <v>0</v>
      </c>
      <c r="T712" s="241">
        <v>0</v>
      </c>
      <c r="U712" s="241">
        <v>0</v>
      </c>
      <c r="V712" s="241">
        <v>0</v>
      </c>
      <c r="W712" s="241">
        <v>0</v>
      </c>
    </row>
    <row r="713" spans="2:23" x14ac:dyDescent="0.35">
      <c r="B713" s="17" t="s">
        <v>992</v>
      </c>
      <c r="C713" s="437" t="s">
        <v>2087</v>
      </c>
      <c r="D713" s="17" t="s">
        <v>1012</v>
      </c>
      <c r="E713" s="4" t="s">
        <v>1013</v>
      </c>
      <c r="F713" s="241">
        <v>0</v>
      </c>
      <c r="G713" s="241">
        <v>0</v>
      </c>
      <c r="H713" s="241">
        <v>0</v>
      </c>
      <c r="I713" s="241">
        <v>0</v>
      </c>
      <c r="J713" s="241">
        <v>0</v>
      </c>
      <c r="K713" s="241">
        <v>0</v>
      </c>
      <c r="L713" s="241">
        <v>0</v>
      </c>
      <c r="M713" s="241">
        <v>0</v>
      </c>
      <c r="N713" s="240">
        <v>121.5673</v>
      </c>
      <c r="O713" s="240">
        <v>102.572</v>
      </c>
      <c r="P713" s="241">
        <v>0</v>
      </c>
      <c r="Q713" s="241">
        <v>0</v>
      </c>
      <c r="R713" s="241">
        <v>0</v>
      </c>
      <c r="S713" s="241">
        <v>0</v>
      </c>
      <c r="T713" s="241">
        <v>0</v>
      </c>
      <c r="U713" s="241">
        <v>0</v>
      </c>
      <c r="V713" s="241">
        <v>0</v>
      </c>
      <c r="W713" s="241">
        <v>0</v>
      </c>
    </row>
    <row r="714" spans="2:23" x14ac:dyDescent="0.35">
      <c r="B714" s="17" t="s">
        <v>992</v>
      </c>
      <c r="C714" s="437" t="s">
        <v>2153</v>
      </c>
      <c r="D714" s="17" t="s">
        <v>1022</v>
      </c>
      <c r="E714" s="4" t="s">
        <v>1023</v>
      </c>
      <c r="F714" s="241">
        <v>0</v>
      </c>
      <c r="G714" s="241">
        <v>0</v>
      </c>
      <c r="H714" s="241">
        <v>0</v>
      </c>
      <c r="I714" s="241">
        <v>0</v>
      </c>
      <c r="J714" s="241">
        <v>0</v>
      </c>
      <c r="K714" s="241">
        <v>0</v>
      </c>
      <c r="L714" s="241">
        <v>0</v>
      </c>
      <c r="M714" s="241">
        <v>0</v>
      </c>
      <c r="N714" s="240">
        <v>-4.33596</v>
      </c>
      <c r="O714" s="240">
        <v>0</v>
      </c>
      <c r="P714" s="241">
        <v>0</v>
      </c>
      <c r="Q714" s="241">
        <v>0</v>
      </c>
      <c r="R714" s="241">
        <v>0</v>
      </c>
      <c r="S714" s="241">
        <v>0</v>
      </c>
      <c r="T714" s="241">
        <v>0</v>
      </c>
      <c r="U714" s="241">
        <v>0</v>
      </c>
      <c r="V714" s="241">
        <v>0</v>
      </c>
      <c r="W714" s="241">
        <v>0</v>
      </c>
    </row>
    <row r="715" spans="2:23" x14ac:dyDescent="0.35">
      <c r="B715" s="17" t="s">
        <v>992</v>
      </c>
      <c r="C715" s="437" t="s">
        <v>2086</v>
      </c>
      <c r="D715" s="17" t="s">
        <v>1032</v>
      </c>
      <c r="E715" s="4" t="s">
        <v>1033</v>
      </c>
      <c r="F715" s="241">
        <v>0</v>
      </c>
      <c r="G715" s="241">
        <v>0</v>
      </c>
      <c r="H715" s="241">
        <v>0</v>
      </c>
      <c r="I715" s="241">
        <v>0</v>
      </c>
      <c r="J715" s="241">
        <v>0</v>
      </c>
      <c r="K715" s="241">
        <v>0</v>
      </c>
      <c r="L715" s="241">
        <v>0</v>
      </c>
      <c r="M715" s="241">
        <v>0</v>
      </c>
      <c r="N715" s="240">
        <v>18.107990000000001</v>
      </c>
      <c r="O715" s="240">
        <v>0</v>
      </c>
      <c r="P715" s="241">
        <v>0</v>
      </c>
      <c r="Q715" s="241">
        <v>0</v>
      </c>
      <c r="R715" s="241">
        <v>0</v>
      </c>
      <c r="S715" s="241">
        <v>0</v>
      </c>
      <c r="T715" s="241">
        <v>0</v>
      </c>
      <c r="U715" s="241">
        <v>0</v>
      </c>
      <c r="V715" s="241">
        <v>0</v>
      </c>
      <c r="W715" s="241">
        <v>0</v>
      </c>
    </row>
    <row r="716" spans="2:23" x14ac:dyDescent="0.35">
      <c r="B716" s="17" t="s">
        <v>992</v>
      </c>
      <c r="C716" s="437" t="s">
        <v>2087</v>
      </c>
      <c r="D716" s="17" t="s">
        <v>1042</v>
      </c>
      <c r="E716" s="4" t="s">
        <v>1043</v>
      </c>
      <c r="F716" s="241">
        <v>0</v>
      </c>
      <c r="G716" s="241">
        <v>0</v>
      </c>
      <c r="H716" s="241">
        <v>0</v>
      </c>
      <c r="I716" s="241">
        <v>0</v>
      </c>
      <c r="J716" s="241">
        <v>0</v>
      </c>
      <c r="K716" s="241">
        <v>0</v>
      </c>
      <c r="L716" s="241">
        <v>0</v>
      </c>
      <c r="M716" s="241">
        <v>0</v>
      </c>
      <c r="N716" s="240">
        <v>-0.27612000000000003</v>
      </c>
      <c r="O716" s="240">
        <v>0</v>
      </c>
      <c r="P716" s="241">
        <v>0</v>
      </c>
      <c r="Q716" s="241">
        <v>0</v>
      </c>
      <c r="R716" s="241">
        <v>0</v>
      </c>
      <c r="S716" s="241">
        <v>0</v>
      </c>
      <c r="T716" s="241">
        <v>0</v>
      </c>
      <c r="U716" s="241">
        <v>0</v>
      </c>
      <c r="V716" s="241">
        <v>0</v>
      </c>
      <c r="W716" s="241">
        <v>0</v>
      </c>
    </row>
    <row r="717" spans="2:23" x14ac:dyDescent="0.35">
      <c r="B717" s="17" t="s">
        <v>992</v>
      </c>
      <c r="C717" s="437" t="s">
        <v>2086</v>
      </c>
      <c r="D717" s="17" t="s">
        <v>1050</v>
      </c>
      <c r="E717" s="4" t="s">
        <v>1051</v>
      </c>
      <c r="F717" s="241">
        <v>0</v>
      </c>
      <c r="G717" s="241">
        <v>0</v>
      </c>
      <c r="H717" s="241">
        <v>0</v>
      </c>
      <c r="I717" s="241">
        <v>0</v>
      </c>
      <c r="J717" s="241">
        <v>0</v>
      </c>
      <c r="K717" s="241">
        <v>0</v>
      </c>
      <c r="L717" s="241">
        <v>0</v>
      </c>
      <c r="M717" s="241">
        <v>0</v>
      </c>
      <c r="N717" s="240">
        <v>0.84311000000000003</v>
      </c>
      <c r="O717" s="240">
        <v>0</v>
      </c>
      <c r="P717" s="241">
        <v>0</v>
      </c>
      <c r="Q717" s="241">
        <v>0</v>
      </c>
      <c r="R717" s="241">
        <v>0</v>
      </c>
      <c r="S717" s="241">
        <v>0</v>
      </c>
      <c r="T717" s="241">
        <v>0</v>
      </c>
      <c r="U717" s="241">
        <v>0</v>
      </c>
      <c r="V717" s="241">
        <v>0</v>
      </c>
      <c r="W717" s="241">
        <v>0</v>
      </c>
    </row>
    <row r="718" spans="2:23" x14ac:dyDescent="0.35">
      <c r="B718" s="17" t="s">
        <v>992</v>
      </c>
      <c r="C718" s="437" t="s">
        <v>2086</v>
      </c>
      <c r="D718" s="17" t="s">
        <v>1050</v>
      </c>
      <c r="E718" s="4" t="s">
        <v>1051</v>
      </c>
      <c r="F718" s="241">
        <v>0</v>
      </c>
      <c r="G718" s="241">
        <v>0</v>
      </c>
      <c r="H718" s="241">
        <v>0</v>
      </c>
      <c r="I718" s="241">
        <v>0</v>
      </c>
      <c r="J718" s="241">
        <v>0</v>
      </c>
      <c r="K718" s="241">
        <v>0</v>
      </c>
      <c r="L718" s="241">
        <v>0</v>
      </c>
      <c r="M718" s="241">
        <v>0</v>
      </c>
      <c r="N718" s="240">
        <v>-0.96595000000000009</v>
      </c>
      <c r="O718" s="240">
        <v>0</v>
      </c>
      <c r="P718" s="241">
        <v>0</v>
      </c>
      <c r="Q718" s="241">
        <v>0</v>
      </c>
      <c r="R718" s="241">
        <v>0</v>
      </c>
      <c r="S718" s="241">
        <v>0</v>
      </c>
      <c r="T718" s="241">
        <v>0</v>
      </c>
      <c r="U718" s="241">
        <v>0</v>
      </c>
      <c r="V718" s="241">
        <v>0</v>
      </c>
      <c r="W718" s="241">
        <v>0</v>
      </c>
    </row>
    <row r="719" spans="2:23" x14ac:dyDescent="0.35">
      <c r="B719" s="17" t="s">
        <v>992</v>
      </c>
      <c r="C719" s="437" t="s">
        <v>2154</v>
      </c>
      <c r="D719" s="17" t="s">
        <v>1058</v>
      </c>
      <c r="E719" s="4" t="s">
        <v>1059</v>
      </c>
      <c r="F719" s="241">
        <v>0</v>
      </c>
      <c r="G719" s="241">
        <v>0</v>
      </c>
      <c r="H719" s="241">
        <v>0</v>
      </c>
      <c r="I719" s="241">
        <v>0</v>
      </c>
      <c r="J719" s="241">
        <v>0</v>
      </c>
      <c r="K719" s="241">
        <v>0</v>
      </c>
      <c r="L719" s="241">
        <v>0</v>
      </c>
      <c r="M719" s="241">
        <v>0</v>
      </c>
      <c r="N719" s="240">
        <v>5.1783100000000006</v>
      </c>
      <c r="O719" s="240">
        <v>0</v>
      </c>
      <c r="P719" s="241">
        <v>0</v>
      </c>
      <c r="Q719" s="241">
        <v>0</v>
      </c>
      <c r="R719" s="241">
        <v>0</v>
      </c>
      <c r="S719" s="241">
        <v>0</v>
      </c>
      <c r="T719" s="241">
        <v>0</v>
      </c>
      <c r="U719" s="241">
        <v>0</v>
      </c>
      <c r="V719" s="241">
        <v>0</v>
      </c>
      <c r="W719" s="241">
        <v>0</v>
      </c>
    </row>
    <row r="720" spans="2:23" x14ac:dyDescent="0.35">
      <c r="B720" s="17" t="s">
        <v>992</v>
      </c>
      <c r="C720" s="437" t="s">
        <v>2096</v>
      </c>
      <c r="D720" s="17" t="s">
        <v>1060</v>
      </c>
      <c r="E720" s="4" t="s">
        <v>1061</v>
      </c>
      <c r="F720" s="241">
        <v>0</v>
      </c>
      <c r="G720" s="241">
        <v>0</v>
      </c>
      <c r="H720" s="241">
        <v>0</v>
      </c>
      <c r="I720" s="241">
        <v>0</v>
      </c>
      <c r="J720" s="241">
        <v>0</v>
      </c>
      <c r="K720" s="241">
        <v>0</v>
      </c>
      <c r="L720" s="241">
        <v>0</v>
      </c>
      <c r="M720" s="241">
        <v>0</v>
      </c>
      <c r="N720" s="240">
        <v>78.200159999999997</v>
      </c>
      <c r="O720" s="240">
        <v>39.494</v>
      </c>
      <c r="P720" s="241">
        <v>0</v>
      </c>
      <c r="Q720" s="241">
        <v>0</v>
      </c>
      <c r="R720" s="241">
        <v>0</v>
      </c>
      <c r="S720" s="241">
        <v>0</v>
      </c>
      <c r="T720" s="241">
        <v>0</v>
      </c>
      <c r="U720" s="241">
        <v>0</v>
      </c>
      <c r="V720" s="241">
        <v>0</v>
      </c>
      <c r="W720" s="241">
        <v>0</v>
      </c>
    </row>
    <row r="721" spans="2:23" x14ac:dyDescent="0.35">
      <c r="B721" s="17" t="s">
        <v>992</v>
      </c>
      <c r="C721" s="437" t="s">
        <v>2078</v>
      </c>
      <c r="D721" s="17" t="s">
        <v>1062</v>
      </c>
      <c r="E721" s="4" t="s">
        <v>1063</v>
      </c>
      <c r="F721" s="241">
        <v>0</v>
      </c>
      <c r="G721" s="241">
        <v>0</v>
      </c>
      <c r="H721" s="241">
        <v>0</v>
      </c>
      <c r="I721" s="241">
        <v>0</v>
      </c>
      <c r="J721" s="241">
        <v>0</v>
      </c>
      <c r="K721" s="241">
        <v>0</v>
      </c>
      <c r="L721" s="241">
        <v>0</v>
      </c>
      <c r="M721" s="241">
        <v>0</v>
      </c>
      <c r="N721" s="240">
        <v>2330.57809</v>
      </c>
      <c r="O721" s="240">
        <v>10197.755999999999</v>
      </c>
      <c r="P721" s="241">
        <v>0</v>
      </c>
      <c r="Q721" s="241">
        <v>0</v>
      </c>
      <c r="R721" s="241">
        <v>0</v>
      </c>
      <c r="S721" s="241">
        <v>0</v>
      </c>
      <c r="T721" s="241">
        <v>0</v>
      </c>
      <c r="U721" s="241">
        <v>0</v>
      </c>
      <c r="V721" s="241">
        <v>0</v>
      </c>
      <c r="W721" s="241">
        <v>0</v>
      </c>
    </row>
    <row r="722" spans="2:23" x14ac:dyDescent="0.35">
      <c r="B722" s="17" t="s">
        <v>992</v>
      </c>
      <c r="C722" s="437" t="s">
        <v>2087</v>
      </c>
      <c r="D722" s="17" t="s">
        <v>1072</v>
      </c>
      <c r="E722" s="4" t="s">
        <v>1073</v>
      </c>
      <c r="F722" s="241">
        <v>0</v>
      </c>
      <c r="G722" s="241">
        <v>0</v>
      </c>
      <c r="H722" s="241">
        <v>0</v>
      </c>
      <c r="I722" s="241">
        <v>0</v>
      </c>
      <c r="J722" s="241">
        <v>0</v>
      </c>
      <c r="K722" s="241">
        <v>0</v>
      </c>
      <c r="L722" s="241">
        <v>0</v>
      </c>
      <c r="M722" s="241">
        <v>0</v>
      </c>
      <c r="N722" s="240">
        <v>88.511020000000002</v>
      </c>
      <c r="O722" s="240">
        <v>0</v>
      </c>
      <c r="P722" s="241">
        <v>0</v>
      </c>
      <c r="Q722" s="241">
        <v>0</v>
      </c>
      <c r="R722" s="241">
        <v>0</v>
      </c>
      <c r="S722" s="241">
        <v>0</v>
      </c>
      <c r="T722" s="241">
        <v>0</v>
      </c>
      <c r="U722" s="241">
        <v>0</v>
      </c>
      <c r="V722" s="241">
        <v>0</v>
      </c>
      <c r="W722" s="241">
        <v>0</v>
      </c>
    </row>
    <row r="723" spans="2:23" x14ac:dyDescent="0.35">
      <c r="B723" s="17" t="s">
        <v>992</v>
      </c>
      <c r="C723" s="437" t="s">
        <v>2086</v>
      </c>
      <c r="D723" s="17" t="s">
        <v>1074</v>
      </c>
      <c r="E723" s="4" t="s">
        <v>1075</v>
      </c>
      <c r="F723" s="241">
        <v>0</v>
      </c>
      <c r="G723" s="241">
        <v>0</v>
      </c>
      <c r="H723" s="241">
        <v>0</v>
      </c>
      <c r="I723" s="241">
        <v>0</v>
      </c>
      <c r="J723" s="241">
        <v>0</v>
      </c>
      <c r="K723" s="241">
        <v>0</v>
      </c>
      <c r="L723" s="241">
        <v>0</v>
      </c>
      <c r="M723" s="241">
        <v>0</v>
      </c>
      <c r="N723" s="240">
        <v>768.18328000000008</v>
      </c>
      <c r="O723" s="240">
        <v>520.72500000000002</v>
      </c>
      <c r="P723" s="241">
        <v>0</v>
      </c>
      <c r="Q723" s="241">
        <v>0</v>
      </c>
      <c r="R723" s="241">
        <v>0</v>
      </c>
      <c r="S723" s="241">
        <v>0</v>
      </c>
      <c r="T723" s="241">
        <v>0</v>
      </c>
      <c r="U723" s="241">
        <v>0</v>
      </c>
      <c r="V723" s="241">
        <v>0</v>
      </c>
      <c r="W723" s="241">
        <v>0</v>
      </c>
    </row>
    <row r="724" spans="2:23" x14ac:dyDescent="0.35">
      <c r="B724" s="17" t="s">
        <v>992</v>
      </c>
      <c r="C724" s="437" t="s">
        <v>2086</v>
      </c>
      <c r="D724" s="17" t="s">
        <v>1076</v>
      </c>
      <c r="E724" s="4" t="s">
        <v>1077</v>
      </c>
      <c r="F724" s="241">
        <v>0</v>
      </c>
      <c r="G724" s="241">
        <v>0</v>
      </c>
      <c r="H724" s="241">
        <v>0</v>
      </c>
      <c r="I724" s="241">
        <v>0</v>
      </c>
      <c r="J724" s="241">
        <v>0</v>
      </c>
      <c r="K724" s="241">
        <v>0</v>
      </c>
      <c r="L724" s="241">
        <v>0</v>
      </c>
      <c r="M724" s="241">
        <v>0</v>
      </c>
      <c r="N724" s="240">
        <v>3686.2953700000003</v>
      </c>
      <c r="O724" s="240">
        <v>2642.875</v>
      </c>
      <c r="P724" s="241">
        <v>0</v>
      </c>
      <c r="Q724" s="241">
        <v>0</v>
      </c>
      <c r="R724" s="241">
        <v>0</v>
      </c>
      <c r="S724" s="241">
        <v>0</v>
      </c>
      <c r="T724" s="241">
        <v>0</v>
      </c>
      <c r="U724" s="241">
        <v>0</v>
      </c>
      <c r="V724" s="241">
        <v>0</v>
      </c>
      <c r="W724" s="241">
        <v>0</v>
      </c>
    </row>
    <row r="725" spans="2:23" x14ac:dyDescent="0.35">
      <c r="B725" s="17" t="s">
        <v>992</v>
      </c>
      <c r="C725" s="437" t="s">
        <v>2155</v>
      </c>
      <c r="D725" s="17" t="s">
        <v>1088</v>
      </c>
      <c r="E725" s="4" t="s">
        <v>1089</v>
      </c>
      <c r="F725" s="241">
        <v>0</v>
      </c>
      <c r="G725" s="241">
        <v>0</v>
      </c>
      <c r="H725" s="241">
        <v>0</v>
      </c>
      <c r="I725" s="241">
        <v>0</v>
      </c>
      <c r="J725" s="241">
        <v>0</v>
      </c>
      <c r="K725" s="241">
        <v>0</v>
      </c>
      <c r="L725" s="241">
        <v>0</v>
      </c>
      <c r="M725" s="241">
        <v>0</v>
      </c>
      <c r="N725" s="240">
        <v>11.010549999999999</v>
      </c>
      <c r="O725" s="240">
        <v>0</v>
      </c>
      <c r="P725" s="241">
        <v>0</v>
      </c>
      <c r="Q725" s="241">
        <v>0</v>
      </c>
      <c r="R725" s="241">
        <v>0</v>
      </c>
      <c r="S725" s="241">
        <v>0</v>
      </c>
      <c r="T725" s="241">
        <v>0</v>
      </c>
      <c r="U725" s="241">
        <v>0</v>
      </c>
      <c r="V725" s="241">
        <v>0</v>
      </c>
      <c r="W725" s="241">
        <v>0</v>
      </c>
    </row>
    <row r="726" spans="2:23" x14ac:dyDescent="0.35">
      <c r="B726" s="17" t="s">
        <v>992</v>
      </c>
      <c r="C726" s="437" t="s">
        <v>2155</v>
      </c>
      <c r="D726" s="17" t="s">
        <v>1090</v>
      </c>
      <c r="E726" s="4" t="s">
        <v>1091</v>
      </c>
      <c r="F726" s="241">
        <v>0</v>
      </c>
      <c r="G726" s="241">
        <v>0</v>
      </c>
      <c r="H726" s="241">
        <v>0</v>
      </c>
      <c r="I726" s="241">
        <v>0</v>
      </c>
      <c r="J726" s="241">
        <v>0</v>
      </c>
      <c r="K726" s="241">
        <v>0</v>
      </c>
      <c r="L726" s="241">
        <v>0</v>
      </c>
      <c r="M726" s="241">
        <v>0</v>
      </c>
      <c r="N726" s="240">
        <v>-3.2711300000000003</v>
      </c>
      <c r="O726" s="240">
        <v>0</v>
      </c>
      <c r="P726" s="241">
        <v>0</v>
      </c>
      <c r="Q726" s="241">
        <v>0</v>
      </c>
      <c r="R726" s="241">
        <v>0</v>
      </c>
      <c r="S726" s="241">
        <v>0</v>
      </c>
      <c r="T726" s="241">
        <v>0</v>
      </c>
      <c r="U726" s="241">
        <v>0</v>
      </c>
      <c r="V726" s="241">
        <v>0</v>
      </c>
      <c r="W726" s="241">
        <v>0</v>
      </c>
    </row>
    <row r="727" spans="2:23" x14ac:dyDescent="0.35">
      <c r="B727" s="17" t="s">
        <v>992</v>
      </c>
      <c r="C727" s="437" t="s">
        <v>2094</v>
      </c>
      <c r="D727" s="17" t="s">
        <v>1096</v>
      </c>
      <c r="E727" s="4" t="s">
        <v>1097</v>
      </c>
      <c r="F727" s="241">
        <v>0</v>
      </c>
      <c r="G727" s="241">
        <v>0</v>
      </c>
      <c r="H727" s="241">
        <v>0</v>
      </c>
      <c r="I727" s="241">
        <v>0</v>
      </c>
      <c r="J727" s="241">
        <v>0</v>
      </c>
      <c r="K727" s="241">
        <v>0</v>
      </c>
      <c r="L727" s="241">
        <v>0</v>
      </c>
      <c r="M727" s="241">
        <v>0</v>
      </c>
      <c r="N727" s="240">
        <v>-5.1886999999999999</v>
      </c>
      <c r="O727" s="240">
        <v>0</v>
      </c>
      <c r="P727" s="241">
        <v>0</v>
      </c>
      <c r="Q727" s="241">
        <v>0</v>
      </c>
      <c r="R727" s="241">
        <v>0</v>
      </c>
      <c r="S727" s="241">
        <v>0</v>
      </c>
      <c r="T727" s="241">
        <v>0</v>
      </c>
      <c r="U727" s="241">
        <v>0</v>
      </c>
      <c r="V727" s="241">
        <v>0</v>
      </c>
      <c r="W727" s="241">
        <v>0</v>
      </c>
    </row>
    <row r="728" spans="2:23" x14ac:dyDescent="0.35">
      <c r="B728" s="17" t="s">
        <v>992</v>
      </c>
      <c r="C728" s="437" t="s">
        <v>2210</v>
      </c>
      <c r="D728" s="17" t="s">
        <v>1108</v>
      </c>
      <c r="E728" s="4" t="s">
        <v>1109</v>
      </c>
      <c r="F728" s="241">
        <v>0</v>
      </c>
      <c r="G728" s="241">
        <v>0</v>
      </c>
      <c r="H728" s="241">
        <v>0</v>
      </c>
      <c r="I728" s="241">
        <v>0</v>
      </c>
      <c r="J728" s="241">
        <v>0</v>
      </c>
      <c r="K728" s="241">
        <v>0</v>
      </c>
      <c r="L728" s="241">
        <v>0</v>
      </c>
      <c r="M728" s="241">
        <v>0</v>
      </c>
      <c r="N728" s="240">
        <v>8.3487800000000014</v>
      </c>
      <c r="O728" s="240">
        <v>50.021000000000001</v>
      </c>
      <c r="P728" s="241">
        <v>0</v>
      </c>
      <c r="Q728" s="241">
        <v>0</v>
      </c>
      <c r="R728" s="241">
        <v>0</v>
      </c>
      <c r="S728" s="241">
        <v>0</v>
      </c>
      <c r="T728" s="241">
        <v>0</v>
      </c>
      <c r="U728" s="241">
        <v>0</v>
      </c>
      <c r="V728" s="241">
        <v>0</v>
      </c>
      <c r="W728" s="241">
        <v>0</v>
      </c>
    </row>
    <row r="729" spans="2:23" x14ac:dyDescent="0.35">
      <c r="B729" s="17" t="s">
        <v>992</v>
      </c>
      <c r="C729" s="437" t="s">
        <v>2108</v>
      </c>
      <c r="D729" s="17" t="s">
        <v>1110</v>
      </c>
      <c r="E729" s="4" t="s">
        <v>1111</v>
      </c>
      <c r="F729" s="241">
        <v>0</v>
      </c>
      <c r="G729" s="241">
        <v>0</v>
      </c>
      <c r="H729" s="241">
        <v>0</v>
      </c>
      <c r="I729" s="241">
        <v>0</v>
      </c>
      <c r="J729" s="241">
        <v>0</v>
      </c>
      <c r="K729" s="241">
        <v>0</v>
      </c>
      <c r="L729" s="241">
        <v>0</v>
      </c>
      <c r="M729" s="241">
        <v>0</v>
      </c>
      <c r="N729" s="241">
        <v>0</v>
      </c>
      <c r="O729" s="241">
        <v>0</v>
      </c>
      <c r="P729" s="240">
        <v>0</v>
      </c>
      <c r="Q729" s="240">
        <v>356.8913</v>
      </c>
      <c r="R729" s="241">
        <v>0</v>
      </c>
      <c r="S729" s="241">
        <v>0</v>
      </c>
      <c r="T729" s="241">
        <v>0</v>
      </c>
      <c r="U729" s="241">
        <v>0</v>
      </c>
      <c r="V729" s="241">
        <v>0</v>
      </c>
      <c r="W729" s="241">
        <v>0</v>
      </c>
    </row>
    <row r="730" spans="2:23" x14ac:dyDescent="0.35">
      <c r="B730" s="17" t="s">
        <v>992</v>
      </c>
      <c r="C730" s="437" t="s">
        <v>2078</v>
      </c>
      <c r="D730" s="17" t="s">
        <v>1254</v>
      </c>
      <c r="E730" s="4" t="s">
        <v>1255</v>
      </c>
      <c r="F730" s="241">
        <v>0</v>
      </c>
      <c r="G730" s="241">
        <v>0</v>
      </c>
      <c r="H730" s="241">
        <v>0</v>
      </c>
      <c r="I730" s="241">
        <v>0</v>
      </c>
      <c r="J730" s="241">
        <v>0</v>
      </c>
      <c r="K730" s="241">
        <v>0</v>
      </c>
      <c r="L730" s="241">
        <v>0</v>
      </c>
      <c r="M730" s="241">
        <v>0</v>
      </c>
      <c r="N730" s="241">
        <v>0</v>
      </c>
      <c r="O730" s="241">
        <v>0</v>
      </c>
      <c r="P730" s="240">
        <v>1.9189200000000002</v>
      </c>
      <c r="Q730" s="240">
        <v>0</v>
      </c>
      <c r="R730" s="241">
        <v>0</v>
      </c>
      <c r="S730" s="241">
        <v>0</v>
      </c>
      <c r="T730" s="241">
        <v>0</v>
      </c>
      <c r="U730" s="241">
        <v>0</v>
      </c>
      <c r="V730" s="241">
        <v>0</v>
      </c>
      <c r="W730" s="241">
        <v>0</v>
      </c>
    </row>
    <row r="731" spans="2:23" x14ac:dyDescent="0.35">
      <c r="B731" s="17" t="s">
        <v>992</v>
      </c>
      <c r="C731" s="437" t="s">
        <v>2157</v>
      </c>
      <c r="D731" s="17" t="s">
        <v>1120</v>
      </c>
      <c r="E731" s="4" t="s">
        <v>1121</v>
      </c>
      <c r="F731" s="241">
        <v>0</v>
      </c>
      <c r="G731" s="241">
        <v>0</v>
      </c>
      <c r="H731" s="241">
        <v>0</v>
      </c>
      <c r="I731" s="241">
        <v>0</v>
      </c>
      <c r="J731" s="241">
        <v>0</v>
      </c>
      <c r="K731" s="241">
        <v>0</v>
      </c>
      <c r="L731" s="241">
        <v>0</v>
      </c>
      <c r="M731" s="241">
        <v>0</v>
      </c>
      <c r="N731" s="241">
        <v>0</v>
      </c>
      <c r="O731" s="241">
        <v>0</v>
      </c>
      <c r="P731" s="240">
        <v>427.97740999999996</v>
      </c>
      <c r="Q731" s="240">
        <v>0</v>
      </c>
      <c r="R731" s="241">
        <v>0</v>
      </c>
      <c r="S731" s="241">
        <v>0</v>
      </c>
      <c r="T731" s="241">
        <v>0</v>
      </c>
      <c r="U731" s="241">
        <v>0</v>
      </c>
      <c r="V731" s="241">
        <v>0</v>
      </c>
      <c r="W731" s="241">
        <v>0</v>
      </c>
    </row>
    <row r="732" spans="2:23" x14ac:dyDescent="0.35">
      <c r="B732" s="17" t="s">
        <v>992</v>
      </c>
      <c r="C732" s="437" t="s">
        <v>2086</v>
      </c>
      <c r="D732" s="17" t="s">
        <v>1122</v>
      </c>
      <c r="E732" s="4" t="s">
        <v>1123</v>
      </c>
      <c r="F732" s="241">
        <v>0</v>
      </c>
      <c r="G732" s="241">
        <v>0</v>
      </c>
      <c r="H732" s="241">
        <v>0</v>
      </c>
      <c r="I732" s="241">
        <v>0</v>
      </c>
      <c r="J732" s="241">
        <v>0</v>
      </c>
      <c r="K732" s="241">
        <v>0</v>
      </c>
      <c r="L732" s="241">
        <v>0</v>
      </c>
      <c r="M732" s="241">
        <v>0</v>
      </c>
      <c r="N732" s="241">
        <v>0</v>
      </c>
      <c r="O732" s="241">
        <v>0</v>
      </c>
      <c r="P732" s="240">
        <v>1.10856</v>
      </c>
      <c r="Q732" s="240">
        <v>0</v>
      </c>
      <c r="R732" s="241">
        <v>0</v>
      </c>
      <c r="S732" s="241">
        <v>0</v>
      </c>
      <c r="T732" s="241">
        <v>0</v>
      </c>
      <c r="U732" s="241">
        <v>0</v>
      </c>
      <c r="V732" s="241">
        <v>0</v>
      </c>
      <c r="W732" s="241">
        <v>0</v>
      </c>
    </row>
    <row r="733" spans="2:23" x14ac:dyDescent="0.35">
      <c r="B733" s="17" t="s">
        <v>992</v>
      </c>
      <c r="C733" s="437" t="s">
        <v>2214</v>
      </c>
      <c r="D733" s="17" t="s">
        <v>1258</v>
      </c>
      <c r="E733" s="4" t="s">
        <v>933</v>
      </c>
      <c r="F733" s="241">
        <v>0</v>
      </c>
      <c r="G733" s="241">
        <v>0</v>
      </c>
      <c r="H733" s="241">
        <v>0</v>
      </c>
      <c r="I733" s="241">
        <v>0</v>
      </c>
      <c r="J733" s="241">
        <v>0</v>
      </c>
      <c r="K733" s="241">
        <v>0</v>
      </c>
      <c r="L733" s="241">
        <v>0</v>
      </c>
      <c r="M733" s="241">
        <v>0</v>
      </c>
      <c r="N733" s="241">
        <v>0</v>
      </c>
      <c r="O733" s="241">
        <v>0</v>
      </c>
      <c r="P733" s="240">
        <v>3482.65787</v>
      </c>
      <c r="Q733" s="240">
        <v>0</v>
      </c>
      <c r="R733" s="241">
        <v>0</v>
      </c>
      <c r="S733" s="241">
        <v>0</v>
      </c>
      <c r="T733" s="241">
        <v>0</v>
      </c>
      <c r="U733" s="241">
        <v>0</v>
      </c>
      <c r="V733" s="241">
        <v>0</v>
      </c>
      <c r="W733" s="241">
        <v>0</v>
      </c>
    </row>
    <row r="734" spans="2:23" x14ac:dyDescent="0.35">
      <c r="B734" s="17" t="s">
        <v>992</v>
      </c>
      <c r="C734" s="437" t="s">
        <v>2156</v>
      </c>
      <c r="D734" s="17" t="s">
        <v>1134</v>
      </c>
      <c r="E734" s="4" t="s">
        <v>1135</v>
      </c>
      <c r="F734" s="241">
        <v>0</v>
      </c>
      <c r="G734" s="241">
        <v>0</v>
      </c>
      <c r="H734" s="241">
        <v>0</v>
      </c>
      <c r="I734" s="241">
        <v>0</v>
      </c>
      <c r="J734" s="241">
        <v>0</v>
      </c>
      <c r="K734" s="241">
        <v>0</v>
      </c>
      <c r="L734" s="241">
        <v>0</v>
      </c>
      <c r="M734" s="241">
        <v>0</v>
      </c>
      <c r="N734" s="241">
        <v>0</v>
      </c>
      <c r="O734" s="241">
        <v>0</v>
      </c>
      <c r="P734" s="240">
        <v>37.380110000000002</v>
      </c>
      <c r="Q734" s="240">
        <v>0</v>
      </c>
      <c r="R734" s="241">
        <v>0</v>
      </c>
      <c r="S734" s="241">
        <v>0</v>
      </c>
      <c r="T734" s="241">
        <v>0</v>
      </c>
      <c r="U734" s="241">
        <v>0</v>
      </c>
      <c r="V734" s="241">
        <v>0</v>
      </c>
      <c r="W734" s="241">
        <v>0</v>
      </c>
    </row>
    <row r="735" spans="2:23" x14ac:dyDescent="0.35">
      <c r="B735" s="17" t="s">
        <v>992</v>
      </c>
      <c r="C735" s="437" t="s">
        <v>2156</v>
      </c>
      <c r="D735" s="17" t="s">
        <v>1134</v>
      </c>
      <c r="E735" s="4" t="s">
        <v>1135</v>
      </c>
      <c r="F735" s="241">
        <v>0</v>
      </c>
      <c r="G735" s="241">
        <v>0</v>
      </c>
      <c r="H735" s="241">
        <v>0</v>
      </c>
      <c r="I735" s="241">
        <v>0</v>
      </c>
      <c r="J735" s="241">
        <v>0</v>
      </c>
      <c r="K735" s="241">
        <v>0</v>
      </c>
      <c r="L735" s="241">
        <v>0</v>
      </c>
      <c r="M735" s="241">
        <v>0</v>
      </c>
      <c r="N735" s="241">
        <v>0</v>
      </c>
      <c r="O735" s="241">
        <v>0</v>
      </c>
      <c r="P735" s="240">
        <v>234.73604999999998</v>
      </c>
      <c r="Q735" s="240">
        <v>0</v>
      </c>
      <c r="R735" s="241">
        <v>0</v>
      </c>
      <c r="S735" s="241">
        <v>0</v>
      </c>
      <c r="T735" s="241">
        <v>0</v>
      </c>
      <c r="U735" s="241">
        <v>0</v>
      </c>
      <c r="V735" s="241">
        <v>0</v>
      </c>
      <c r="W735" s="241">
        <v>0</v>
      </c>
    </row>
    <row r="736" spans="2:23" x14ac:dyDescent="0.35">
      <c r="B736" s="17" t="s">
        <v>992</v>
      </c>
      <c r="C736" s="437" t="s">
        <v>2158</v>
      </c>
      <c r="D736" s="17" t="s">
        <v>1138</v>
      </c>
      <c r="E736" s="4" t="s">
        <v>1139</v>
      </c>
      <c r="F736" s="241">
        <v>0</v>
      </c>
      <c r="G736" s="241">
        <v>0</v>
      </c>
      <c r="H736" s="241">
        <v>0</v>
      </c>
      <c r="I736" s="241">
        <v>0</v>
      </c>
      <c r="J736" s="241">
        <v>0</v>
      </c>
      <c r="K736" s="241">
        <v>0</v>
      </c>
      <c r="L736" s="241">
        <v>0</v>
      </c>
      <c r="M736" s="241">
        <v>0</v>
      </c>
      <c r="N736" s="241">
        <v>0</v>
      </c>
      <c r="O736" s="241">
        <v>0</v>
      </c>
      <c r="P736" s="240">
        <v>12.01078</v>
      </c>
      <c r="Q736" s="240">
        <v>0</v>
      </c>
      <c r="R736" s="241">
        <v>0</v>
      </c>
      <c r="S736" s="241">
        <v>0</v>
      </c>
      <c r="T736" s="241">
        <v>0</v>
      </c>
      <c r="U736" s="241">
        <v>0</v>
      </c>
      <c r="V736" s="241">
        <v>0</v>
      </c>
      <c r="W736" s="241">
        <v>0</v>
      </c>
    </row>
    <row r="737" spans="2:23" x14ac:dyDescent="0.35">
      <c r="B737" s="17" t="s">
        <v>992</v>
      </c>
      <c r="C737" s="437" t="s">
        <v>2086</v>
      </c>
      <c r="D737" s="17" t="s">
        <v>1160</v>
      </c>
      <c r="E737" s="4" t="s">
        <v>1161</v>
      </c>
      <c r="F737" s="241">
        <v>0</v>
      </c>
      <c r="G737" s="241">
        <v>0</v>
      </c>
      <c r="H737" s="241">
        <v>0</v>
      </c>
      <c r="I737" s="241">
        <v>0</v>
      </c>
      <c r="J737" s="241">
        <v>0</v>
      </c>
      <c r="K737" s="241">
        <v>0</v>
      </c>
      <c r="L737" s="241">
        <v>0</v>
      </c>
      <c r="M737" s="241">
        <v>0</v>
      </c>
      <c r="N737" s="241">
        <v>0</v>
      </c>
      <c r="O737" s="241">
        <v>0</v>
      </c>
      <c r="P737" s="240">
        <v>1491.9763799999998</v>
      </c>
      <c r="Q737" s="240">
        <v>0</v>
      </c>
      <c r="R737" s="241">
        <v>0</v>
      </c>
      <c r="S737" s="241">
        <v>0</v>
      </c>
      <c r="T737" s="241">
        <v>0</v>
      </c>
      <c r="U737" s="241">
        <v>0</v>
      </c>
      <c r="V737" s="241">
        <v>0</v>
      </c>
      <c r="W737" s="241">
        <v>0</v>
      </c>
    </row>
    <row r="738" spans="2:23" x14ac:dyDescent="0.35">
      <c r="B738" s="17" t="s">
        <v>992</v>
      </c>
      <c r="C738" s="437" t="s">
        <v>2086</v>
      </c>
      <c r="D738" s="17" t="s">
        <v>1168</v>
      </c>
      <c r="E738" s="4" t="s">
        <v>1169</v>
      </c>
      <c r="F738" s="241">
        <v>0</v>
      </c>
      <c r="G738" s="241">
        <v>0</v>
      </c>
      <c r="H738" s="241">
        <v>0</v>
      </c>
      <c r="I738" s="241">
        <v>0</v>
      </c>
      <c r="J738" s="241">
        <v>0</v>
      </c>
      <c r="K738" s="241">
        <v>0</v>
      </c>
      <c r="L738" s="241">
        <v>0</v>
      </c>
      <c r="M738" s="241">
        <v>0</v>
      </c>
      <c r="N738" s="241">
        <v>0</v>
      </c>
      <c r="O738" s="241">
        <v>0</v>
      </c>
      <c r="P738" s="240">
        <v>0.52246999999999999</v>
      </c>
      <c r="Q738" s="240">
        <v>0</v>
      </c>
      <c r="R738" s="241">
        <v>0</v>
      </c>
      <c r="S738" s="241">
        <v>0</v>
      </c>
      <c r="T738" s="241">
        <v>0</v>
      </c>
      <c r="U738" s="241">
        <v>0</v>
      </c>
      <c r="V738" s="241">
        <v>0</v>
      </c>
      <c r="W738" s="241">
        <v>0</v>
      </c>
    </row>
    <row r="739" spans="2:23" x14ac:dyDescent="0.35">
      <c r="B739" s="17" t="s">
        <v>992</v>
      </c>
      <c r="C739" s="437" t="s">
        <v>2087</v>
      </c>
      <c r="D739" s="17" t="s">
        <v>1174</v>
      </c>
      <c r="E739" s="4" t="s">
        <v>1175</v>
      </c>
      <c r="F739" s="241">
        <v>0</v>
      </c>
      <c r="G739" s="241">
        <v>0</v>
      </c>
      <c r="H739" s="241">
        <v>0</v>
      </c>
      <c r="I739" s="241">
        <v>0</v>
      </c>
      <c r="J739" s="241">
        <v>0</v>
      </c>
      <c r="K739" s="241">
        <v>0</v>
      </c>
      <c r="L739" s="241">
        <v>0</v>
      </c>
      <c r="M739" s="241">
        <v>0</v>
      </c>
      <c r="N739" s="241">
        <v>0</v>
      </c>
      <c r="O739" s="241">
        <v>0</v>
      </c>
      <c r="P739" s="240">
        <v>0</v>
      </c>
      <c r="Q739" s="240">
        <v>0</v>
      </c>
      <c r="R739" s="241">
        <v>0</v>
      </c>
      <c r="S739" s="241">
        <v>0</v>
      </c>
      <c r="T739" s="241">
        <v>0</v>
      </c>
      <c r="U739" s="241">
        <v>0</v>
      </c>
      <c r="V739" s="241">
        <v>0</v>
      </c>
      <c r="W739" s="241">
        <v>0</v>
      </c>
    </row>
    <row r="740" spans="2:23" x14ac:dyDescent="0.35">
      <c r="B740" s="17" t="s">
        <v>992</v>
      </c>
      <c r="C740" s="437" t="s">
        <v>2086</v>
      </c>
      <c r="D740" s="17" t="s">
        <v>1170</v>
      </c>
      <c r="E740" s="4" t="s">
        <v>1171</v>
      </c>
      <c r="F740" s="241">
        <v>0</v>
      </c>
      <c r="G740" s="241">
        <v>0</v>
      </c>
      <c r="H740" s="241">
        <v>0</v>
      </c>
      <c r="I740" s="241">
        <v>0</v>
      </c>
      <c r="J740" s="241">
        <v>0</v>
      </c>
      <c r="K740" s="241">
        <v>0</v>
      </c>
      <c r="L740" s="241">
        <v>0</v>
      </c>
      <c r="M740" s="241">
        <v>0</v>
      </c>
      <c r="N740" s="241">
        <v>0</v>
      </c>
      <c r="O740" s="241">
        <v>0</v>
      </c>
      <c r="P740" s="240">
        <v>0</v>
      </c>
      <c r="Q740" s="240">
        <v>0</v>
      </c>
      <c r="R740" s="241">
        <v>0</v>
      </c>
      <c r="S740" s="241">
        <v>0</v>
      </c>
      <c r="T740" s="241">
        <v>0</v>
      </c>
      <c r="U740" s="241">
        <v>0</v>
      </c>
      <c r="V740" s="241">
        <v>0</v>
      </c>
      <c r="W740" s="241">
        <v>0</v>
      </c>
    </row>
    <row r="741" spans="2:23" x14ac:dyDescent="0.35">
      <c r="B741" s="17" t="s">
        <v>992</v>
      </c>
      <c r="C741" s="437" t="s">
        <v>2086</v>
      </c>
      <c r="D741" s="17" t="s">
        <v>1170</v>
      </c>
      <c r="E741" s="4" t="s">
        <v>1171</v>
      </c>
      <c r="F741" s="241">
        <v>0</v>
      </c>
      <c r="G741" s="241">
        <v>0</v>
      </c>
      <c r="H741" s="241">
        <v>0</v>
      </c>
      <c r="I741" s="241">
        <v>0</v>
      </c>
      <c r="J741" s="241">
        <v>0</v>
      </c>
      <c r="K741" s="241">
        <v>0</v>
      </c>
      <c r="L741" s="241">
        <v>0</v>
      </c>
      <c r="M741" s="241">
        <v>0</v>
      </c>
      <c r="N741" s="241">
        <v>0</v>
      </c>
      <c r="O741" s="241">
        <v>0</v>
      </c>
      <c r="P741" s="240">
        <v>0</v>
      </c>
      <c r="Q741" s="240">
        <v>0</v>
      </c>
      <c r="R741" s="241">
        <v>0</v>
      </c>
      <c r="S741" s="241">
        <v>0</v>
      </c>
      <c r="T741" s="241">
        <v>0</v>
      </c>
      <c r="U741" s="241">
        <v>0</v>
      </c>
      <c r="V741" s="241">
        <v>0</v>
      </c>
      <c r="W741" s="241">
        <v>0</v>
      </c>
    </row>
    <row r="742" spans="2:23" x14ac:dyDescent="0.35">
      <c r="B742" s="17" t="s">
        <v>992</v>
      </c>
      <c r="C742" s="437" t="s">
        <v>2086</v>
      </c>
      <c r="D742" s="17" t="s">
        <v>1182</v>
      </c>
      <c r="E742" s="4" t="s">
        <v>1183</v>
      </c>
      <c r="F742" s="241">
        <v>0</v>
      </c>
      <c r="G742" s="241">
        <v>0</v>
      </c>
      <c r="H742" s="241">
        <v>0</v>
      </c>
      <c r="I742" s="241">
        <v>0</v>
      </c>
      <c r="J742" s="241">
        <v>0</v>
      </c>
      <c r="K742" s="241">
        <v>0</v>
      </c>
      <c r="L742" s="241">
        <v>0</v>
      </c>
      <c r="M742" s="241">
        <v>0</v>
      </c>
      <c r="N742" s="241">
        <v>0</v>
      </c>
      <c r="O742" s="241">
        <v>0</v>
      </c>
      <c r="P742" s="240">
        <v>557.53525999999999</v>
      </c>
      <c r="Q742" s="240">
        <v>47.585509999999999</v>
      </c>
      <c r="R742" s="241">
        <v>0</v>
      </c>
      <c r="S742" s="241">
        <v>0</v>
      </c>
      <c r="T742" s="241">
        <v>0</v>
      </c>
      <c r="U742" s="241">
        <v>0</v>
      </c>
      <c r="V742" s="241">
        <v>0</v>
      </c>
      <c r="W742" s="241">
        <v>0</v>
      </c>
    </row>
    <row r="743" spans="2:23" x14ac:dyDescent="0.35">
      <c r="B743" s="17" t="s">
        <v>992</v>
      </c>
      <c r="C743" s="437" t="s">
        <v>2078</v>
      </c>
      <c r="D743" s="17" t="s">
        <v>1196</v>
      </c>
      <c r="E743" s="4" t="s">
        <v>1197</v>
      </c>
      <c r="F743" s="241">
        <v>0</v>
      </c>
      <c r="G743" s="241">
        <v>0</v>
      </c>
      <c r="H743" s="241">
        <v>0</v>
      </c>
      <c r="I743" s="241">
        <v>0</v>
      </c>
      <c r="J743" s="241">
        <v>0</v>
      </c>
      <c r="K743" s="241">
        <v>0</v>
      </c>
      <c r="L743" s="241">
        <v>0</v>
      </c>
      <c r="M743" s="241">
        <v>0</v>
      </c>
      <c r="N743" s="241">
        <v>0</v>
      </c>
      <c r="O743" s="241">
        <v>0</v>
      </c>
      <c r="P743" s="240">
        <v>164.19348000000002</v>
      </c>
      <c r="Q743" s="240">
        <v>0</v>
      </c>
      <c r="R743" s="241">
        <v>0</v>
      </c>
      <c r="S743" s="241">
        <v>0</v>
      </c>
      <c r="T743" s="241">
        <v>0</v>
      </c>
      <c r="U743" s="241">
        <v>0</v>
      </c>
      <c r="V743" s="241">
        <v>0</v>
      </c>
      <c r="W743" s="241">
        <v>0</v>
      </c>
    </row>
    <row r="744" spans="2:23" x14ac:dyDescent="0.35">
      <c r="B744" s="17" t="s">
        <v>992</v>
      </c>
      <c r="C744" s="437" t="s">
        <v>2220</v>
      </c>
      <c r="D744" s="17" t="s">
        <v>1202</v>
      </c>
      <c r="E744" s="4" t="s">
        <v>1201</v>
      </c>
      <c r="F744" s="241">
        <v>0</v>
      </c>
      <c r="G744" s="241">
        <v>0</v>
      </c>
      <c r="H744" s="241">
        <v>0</v>
      </c>
      <c r="I744" s="241">
        <v>0</v>
      </c>
      <c r="J744" s="241">
        <v>0</v>
      </c>
      <c r="K744" s="241">
        <v>0</v>
      </c>
      <c r="L744" s="241">
        <v>0</v>
      </c>
      <c r="M744" s="241">
        <v>0</v>
      </c>
      <c r="N744" s="241">
        <v>0</v>
      </c>
      <c r="O744" s="241">
        <v>0</v>
      </c>
      <c r="P744" s="240">
        <v>12.378629999999999</v>
      </c>
      <c r="Q744" s="240">
        <v>0</v>
      </c>
      <c r="R744" s="241">
        <v>0</v>
      </c>
      <c r="S744" s="241">
        <v>0</v>
      </c>
      <c r="T744" s="241">
        <v>0</v>
      </c>
      <c r="U744" s="241">
        <v>0</v>
      </c>
      <c r="V744" s="241">
        <v>0</v>
      </c>
      <c r="W744" s="241">
        <v>0</v>
      </c>
    </row>
    <row r="745" spans="2:23" x14ac:dyDescent="0.35">
      <c r="B745" s="17" t="s">
        <v>992</v>
      </c>
      <c r="C745" s="437" t="s">
        <v>2086</v>
      </c>
      <c r="D745" s="17" t="s">
        <v>1203</v>
      </c>
      <c r="E745" s="4" t="s">
        <v>1204</v>
      </c>
      <c r="F745" s="241">
        <v>0</v>
      </c>
      <c r="G745" s="241">
        <v>0</v>
      </c>
      <c r="H745" s="241">
        <v>0</v>
      </c>
      <c r="I745" s="241">
        <v>0</v>
      </c>
      <c r="J745" s="241">
        <v>0</v>
      </c>
      <c r="K745" s="241">
        <v>0</v>
      </c>
      <c r="L745" s="241">
        <v>0</v>
      </c>
      <c r="M745" s="241">
        <v>0</v>
      </c>
      <c r="N745" s="241">
        <v>0</v>
      </c>
      <c r="O745" s="241">
        <v>0</v>
      </c>
      <c r="P745" s="240">
        <v>48.166410000000006</v>
      </c>
      <c r="Q745" s="240">
        <v>0</v>
      </c>
      <c r="R745" s="241">
        <v>0</v>
      </c>
      <c r="S745" s="241">
        <v>0</v>
      </c>
      <c r="T745" s="241">
        <v>0</v>
      </c>
      <c r="U745" s="241">
        <v>0</v>
      </c>
      <c r="V745" s="241">
        <v>0</v>
      </c>
      <c r="W745" s="241">
        <v>0</v>
      </c>
    </row>
    <row r="746" spans="2:23" x14ac:dyDescent="0.35">
      <c r="B746" s="17" t="s">
        <v>992</v>
      </c>
      <c r="C746" s="437" t="s">
        <v>2079</v>
      </c>
      <c r="D746" s="17" t="s">
        <v>1211</v>
      </c>
      <c r="E746" s="4" t="s">
        <v>1212</v>
      </c>
      <c r="F746" s="241">
        <v>0</v>
      </c>
      <c r="G746" s="241">
        <v>0</v>
      </c>
      <c r="H746" s="241">
        <v>0</v>
      </c>
      <c r="I746" s="241">
        <v>0</v>
      </c>
      <c r="J746" s="241">
        <v>0</v>
      </c>
      <c r="K746" s="241">
        <v>0</v>
      </c>
      <c r="L746" s="241">
        <v>0</v>
      </c>
      <c r="M746" s="241">
        <v>0</v>
      </c>
      <c r="N746" s="241">
        <v>0</v>
      </c>
      <c r="O746" s="241">
        <v>0</v>
      </c>
      <c r="P746" s="240">
        <v>11.272959999999999</v>
      </c>
      <c r="Q746" s="240">
        <v>0</v>
      </c>
      <c r="R746" s="241">
        <v>0</v>
      </c>
      <c r="S746" s="241">
        <v>0</v>
      </c>
      <c r="T746" s="241">
        <v>0</v>
      </c>
      <c r="U746" s="241">
        <v>0</v>
      </c>
      <c r="V746" s="241">
        <v>0</v>
      </c>
      <c r="W746" s="241">
        <v>0</v>
      </c>
    </row>
    <row r="747" spans="2:23" x14ac:dyDescent="0.35">
      <c r="B747" s="17" t="s">
        <v>992</v>
      </c>
      <c r="C747" s="437" t="s">
        <v>2080</v>
      </c>
      <c r="D747" s="17" t="s">
        <v>1248</v>
      </c>
      <c r="E747" s="4" t="s">
        <v>1249</v>
      </c>
      <c r="F747" s="241">
        <v>0</v>
      </c>
      <c r="G747" s="241">
        <v>0</v>
      </c>
      <c r="H747" s="241">
        <v>0</v>
      </c>
      <c r="I747" s="241">
        <v>0</v>
      </c>
      <c r="J747" s="241">
        <v>0</v>
      </c>
      <c r="K747" s="241">
        <v>0</v>
      </c>
      <c r="L747" s="241">
        <v>0</v>
      </c>
      <c r="M747" s="241">
        <v>0</v>
      </c>
      <c r="N747" s="241">
        <v>0</v>
      </c>
      <c r="O747" s="241">
        <v>0</v>
      </c>
      <c r="P747" s="240">
        <v>6.6602100000000002</v>
      </c>
      <c r="Q747" s="240">
        <v>47.585509999999999</v>
      </c>
      <c r="R747" s="241">
        <v>0</v>
      </c>
      <c r="S747" s="241">
        <v>0</v>
      </c>
      <c r="T747" s="241">
        <v>0</v>
      </c>
      <c r="U747" s="241">
        <v>0</v>
      </c>
      <c r="V747" s="241">
        <v>0</v>
      </c>
      <c r="W747" s="241">
        <v>0</v>
      </c>
    </row>
    <row r="748" spans="2:23" x14ac:dyDescent="0.35">
      <c r="B748" s="17" t="s">
        <v>992</v>
      </c>
      <c r="C748" s="437" t="s">
        <v>2078</v>
      </c>
      <c r="D748" s="17" t="s">
        <v>1213</v>
      </c>
      <c r="E748" s="4" t="s">
        <v>1214</v>
      </c>
      <c r="F748" s="241">
        <v>0</v>
      </c>
      <c r="G748" s="241">
        <v>0</v>
      </c>
      <c r="H748" s="241">
        <v>0</v>
      </c>
      <c r="I748" s="241">
        <v>0</v>
      </c>
      <c r="J748" s="241">
        <v>0</v>
      </c>
      <c r="K748" s="241">
        <v>0</v>
      </c>
      <c r="L748" s="241">
        <v>0</v>
      </c>
      <c r="M748" s="241">
        <v>0</v>
      </c>
      <c r="N748" s="241">
        <v>0</v>
      </c>
      <c r="O748" s="241">
        <v>0</v>
      </c>
      <c r="P748" s="240">
        <v>897.10125000000005</v>
      </c>
      <c r="Q748" s="240">
        <v>7597.0257300000003</v>
      </c>
      <c r="R748" s="241">
        <v>0</v>
      </c>
      <c r="S748" s="241">
        <v>0</v>
      </c>
      <c r="T748" s="241">
        <v>0</v>
      </c>
      <c r="U748" s="241">
        <v>0</v>
      </c>
      <c r="V748" s="241">
        <v>0</v>
      </c>
      <c r="W748" s="241">
        <v>0</v>
      </c>
    </row>
    <row r="749" spans="2:23" x14ac:dyDescent="0.35">
      <c r="B749" s="17" t="s">
        <v>992</v>
      </c>
      <c r="C749" s="437" t="s">
        <v>2078</v>
      </c>
      <c r="D749" s="17" t="s">
        <v>1215</v>
      </c>
      <c r="E749" s="4" t="s">
        <v>1214</v>
      </c>
      <c r="F749" s="241">
        <v>0</v>
      </c>
      <c r="G749" s="241">
        <v>0</v>
      </c>
      <c r="H749" s="241">
        <v>0</v>
      </c>
      <c r="I749" s="241">
        <v>0</v>
      </c>
      <c r="J749" s="241">
        <v>0</v>
      </c>
      <c r="K749" s="241">
        <v>0</v>
      </c>
      <c r="L749" s="241">
        <v>0</v>
      </c>
      <c r="M749" s="241">
        <v>0</v>
      </c>
      <c r="N749" s="241">
        <v>0</v>
      </c>
      <c r="O749" s="241">
        <v>0</v>
      </c>
      <c r="P749" s="240">
        <v>184.38477</v>
      </c>
      <c r="Q749" s="240">
        <v>266.47881000000001</v>
      </c>
      <c r="R749" s="241">
        <v>0</v>
      </c>
      <c r="S749" s="241">
        <v>0</v>
      </c>
      <c r="T749" s="241">
        <v>0</v>
      </c>
      <c r="U749" s="241">
        <v>0</v>
      </c>
      <c r="V749" s="241">
        <v>0</v>
      </c>
      <c r="W749" s="241">
        <v>0</v>
      </c>
    </row>
    <row r="750" spans="2:23" x14ac:dyDescent="0.35">
      <c r="B750" s="17" t="s">
        <v>992</v>
      </c>
      <c r="C750" s="437" t="s">
        <v>2106</v>
      </c>
      <c r="D750" s="17" t="s">
        <v>1250</v>
      </c>
      <c r="E750" s="4" t="s">
        <v>1251</v>
      </c>
      <c r="F750" s="241">
        <v>0</v>
      </c>
      <c r="G750" s="241">
        <v>0</v>
      </c>
      <c r="H750" s="241">
        <v>0</v>
      </c>
      <c r="I750" s="241">
        <v>0</v>
      </c>
      <c r="J750" s="241">
        <v>0</v>
      </c>
      <c r="K750" s="241">
        <v>0</v>
      </c>
      <c r="L750" s="241">
        <v>0</v>
      </c>
      <c r="M750" s="241">
        <v>0</v>
      </c>
      <c r="N750" s="241">
        <v>0</v>
      </c>
      <c r="O750" s="241">
        <v>0</v>
      </c>
      <c r="P750" s="240">
        <v>2067.7188700000002</v>
      </c>
      <c r="Q750" s="240">
        <v>1391.87601</v>
      </c>
      <c r="R750" s="241">
        <v>0</v>
      </c>
      <c r="S750" s="241">
        <v>0</v>
      </c>
      <c r="T750" s="241">
        <v>0</v>
      </c>
      <c r="U750" s="241">
        <v>0</v>
      </c>
      <c r="V750" s="241">
        <v>0</v>
      </c>
      <c r="W750" s="241">
        <v>0</v>
      </c>
    </row>
    <row r="751" spans="2:23" x14ac:dyDescent="0.35">
      <c r="B751" s="17" t="s">
        <v>992</v>
      </c>
      <c r="C751" s="437" t="s">
        <v>2093</v>
      </c>
      <c r="D751" s="17" t="s">
        <v>1228</v>
      </c>
      <c r="E751" s="4" t="s">
        <v>1229</v>
      </c>
      <c r="F751" s="241">
        <v>0</v>
      </c>
      <c r="G751" s="241">
        <v>0</v>
      </c>
      <c r="H751" s="241">
        <v>0</v>
      </c>
      <c r="I751" s="241">
        <v>0</v>
      </c>
      <c r="J751" s="241">
        <v>0</v>
      </c>
      <c r="K751" s="241">
        <v>0</v>
      </c>
      <c r="L751" s="241">
        <v>0</v>
      </c>
      <c r="M751" s="241">
        <v>0</v>
      </c>
      <c r="N751" s="241">
        <v>0</v>
      </c>
      <c r="O751" s="241">
        <v>0</v>
      </c>
      <c r="P751" s="240">
        <v>4.5846200000000001</v>
      </c>
      <c r="Q751" s="240">
        <v>0</v>
      </c>
      <c r="R751" s="241">
        <v>0</v>
      </c>
      <c r="S751" s="241">
        <v>0</v>
      </c>
      <c r="T751" s="241">
        <v>0</v>
      </c>
      <c r="U751" s="241">
        <v>0</v>
      </c>
      <c r="V751" s="241">
        <v>0</v>
      </c>
      <c r="W751" s="241">
        <v>0</v>
      </c>
    </row>
    <row r="752" spans="2:23" x14ac:dyDescent="0.35">
      <c r="B752" s="17" t="s">
        <v>992</v>
      </c>
      <c r="C752" s="437" t="s">
        <v>2156</v>
      </c>
      <c r="D752" s="17" t="s">
        <v>1234</v>
      </c>
      <c r="E752" s="4" t="s">
        <v>1235</v>
      </c>
      <c r="F752" s="241">
        <v>0</v>
      </c>
      <c r="G752" s="241">
        <v>0</v>
      </c>
      <c r="H752" s="241">
        <v>0</v>
      </c>
      <c r="I752" s="241">
        <v>0</v>
      </c>
      <c r="J752" s="241">
        <v>0</v>
      </c>
      <c r="K752" s="241">
        <v>0</v>
      </c>
      <c r="L752" s="241">
        <v>0</v>
      </c>
      <c r="M752" s="241">
        <v>0</v>
      </c>
      <c r="N752" s="241">
        <v>0</v>
      </c>
      <c r="O752" s="241">
        <v>0</v>
      </c>
      <c r="P752" s="240">
        <v>0</v>
      </c>
      <c r="Q752" s="240">
        <v>0</v>
      </c>
      <c r="R752" s="241">
        <v>0</v>
      </c>
      <c r="S752" s="241">
        <v>0</v>
      </c>
      <c r="T752" s="241">
        <v>0</v>
      </c>
      <c r="U752" s="241">
        <v>0</v>
      </c>
      <c r="V752" s="241">
        <v>0</v>
      </c>
      <c r="W752" s="241">
        <v>0</v>
      </c>
    </row>
    <row r="753" spans="2:23" x14ac:dyDescent="0.35">
      <c r="B753" s="17" t="s">
        <v>992</v>
      </c>
      <c r="C753" s="437" t="s">
        <v>2107</v>
      </c>
      <c r="D753" s="17" t="s">
        <v>1242</v>
      </c>
      <c r="E753" s="4" t="s">
        <v>1243</v>
      </c>
      <c r="F753" s="241">
        <v>0</v>
      </c>
      <c r="G753" s="241">
        <v>0</v>
      </c>
      <c r="H753" s="241">
        <v>0</v>
      </c>
      <c r="I753" s="241">
        <v>0</v>
      </c>
      <c r="J753" s="241">
        <v>0</v>
      </c>
      <c r="K753" s="241">
        <v>0</v>
      </c>
      <c r="L753" s="241">
        <v>0</v>
      </c>
      <c r="M753" s="241">
        <v>0</v>
      </c>
      <c r="N753" s="241">
        <v>0</v>
      </c>
      <c r="O753" s="241">
        <v>0</v>
      </c>
      <c r="P753" s="240">
        <v>4.6597299999999997</v>
      </c>
      <c r="Q753" s="240">
        <v>0</v>
      </c>
      <c r="R753" s="241">
        <v>0</v>
      </c>
      <c r="S753" s="241">
        <v>0</v>
      </c>
      <c r="T753" s="241">
        <v>0</v>
      </c>
      <c r="U753" s="241">
        <v>0</v>
      </c>
      <c r="V753" s="241">
        <v>0</v>
      </c>
      <c r="W753" s="241">
        <v>0</v>
      </c>
    </row>
    <row r="754" spans="2:23" x14ac:dyDescent="0.35">
      <c r="B754" s="17"/>
      <c r="C754" s="437"/>
      <c r="D754" s="17"/>
      <c r="E754" s="4"/>
      <c r="F754" s="241"/>
      <c r="G754" s="241"/>
      <c r="H754" s="241"/>
      <c r="I754" s="241"/>
      <c r="J754" s="240"/>
      <c r="K754" s="240"/>
      <c r="L754" s="241"/>
      <c r="M754" s="241"/>
      <c r="N754" s="241"/>
      <c r="O754" s="241"/>
      <c r="P754" s="241"/>
      <c r="Q754" s="241"/>
      <c r="R754" s="241"/>
      <c r="S754" s="241"/>
      <c r="T754" s="241"/>
      <c r="U754" s="241"/>
      <c r="V754" s="241"/>
      <c r="W754" s="241"/>
    </row>
    <row r="755" spans="2:23" ht="13.15" x14ac:dyDescent="0.4">
      <c r="B755" s="234" t="s">
        <v>992</v>
      </c>
      <c r="C755" s="234"/>
      <c r="D755" s="235"/>
      <c r="E755" s="235" t="s">
        <v>206</v>
      </c>
      <c r="F755" s="242">
        <f>SUM(F290:F753)</f>
        <v>15728.029420000008</v>
      </c>
      <c r="G755" s="242">
        <f t="shared" ref="G755:Q755" si="2">SUM(G290:G753)</f>
        <v>18845.798999999999</v>
      </c>
      <c r="H755" s="242">
        <f t="shared" si="2"/>
        <v>21128.16706</v>
      </c>
      <c r="I755" s="242">
        <f t="shared" si="2"/>
        <v>19311.967000000001</v>
      </c>
      <c r="J755" s="242">
        <f t="shared" si="2"/>
        <v>17695.970350000003</v>
      </c>
      <c r="K755" s="242">
        <f t="shared" si="2"/>
        <v>19798.762999999999</v>
      </c>
      <c r="L755" s="242">
        <f t="shared" si="2"/>
        <v>20369.35858</v>
      </c>
      <c r="M755" s="242">
        <f t="shared" si="2"/>
        <v>21612.063969999999</v>
      </c>
      <c r="N755" s="242">
        <f t="shared" si="2"/>
        <v>19219.181250000001</v>
      </c>
      <c r="O755" s="242">
        <f t="shared" si="2"/>
        <v>16797.476000000002</v>
      </c>
      <c r="P755" s="242">
        <f t="shared" si="2"/>
        <v>9648.944739999999</v>
      </c>
      <c r="Q755" s="242">
        <f t="shared" si="2"/>
        <v>9707.4428700000008</v>
      </c>
      <c r="R755" s="237">
        <v>26230.042937835031</v>
      </c>
      <c r="S755" s="237">
        <v>20219.396379173533</v>
      </c>
      <c r="T755" s="237">
        <v>22589.389609232043</v>
      </c>
      <c r="U755" s="237">
        <v>22874.168074872381</v>
      </c>
      <c r="V755" s="237">
        <v>22731.243886461481</v>
      </c>
      <c r="W755" s="237">
        <v>114644.24088757446</v>
      </c>
    </row>
    <row r="756" spans="2:23" x14ac:dyDescent="0.35">
      <c r="B756" s="17" t="s">
        <v>1259</v>
      </c>
      <c r="C756" s="437" t="s">
        <v>2172</v>
      </c>
      <c r="D756" s="444" t="s">
        <v>21</v>
      </c>
      <c r="E756" s="4" t="s">
        <v>21</v>
      </c>
      <c r="F756" s="244">
        <v>0</v>
      </c>
      <c r="G756" s="244">
        <v>0</v>
      </c>
      <c r="H756" s="244">
        <v>0</v>
      </c>
      <c r="I756" s="244">
        <v>0</v>
      </c>
      <c r="J756" s="244">
        <v>0</v>
      </c>
      <c r="K756" s="244">
        <v>0</v>
      </c>
      <c r="L756" s="244">
        <v>0</v>
      </c>
      <c r="M756" s="244">
        <v>0</v>
      </c>
      <c r="N756" s="244">
        <v>0</v>
      </c>
      <c r="O756" s="244">
        <v>0</v>
      </c>
      <c r="P756" s="244">
        <v>0</v>
      </c>
      <c r="Q756" s="244">
        <v>0</v>
      </c>
      <c r="R756" s="23">
        <v>2704.384193363509</v>
      </c>
      <c r="S756" s="23">
        <v>3081.9127647014543</v>
      </c>
      <c r="T756" s="23">
        <v>3429.6142173929306</v>
      </c>
      <c r="U756" s="23">
        <v>2589.8315155502505</v>
      </c>
      <c r="V756" s="23">
        <v>2856.0647679741955</v>
      </c>
      <c r="W756" s="23">
        <v>14661.807458982341</v>
      </c>
    </row>
    <row r="757" spans="2:23" x14ac:dyDescent="0.35">
      <c r="B757" s="17" t="s">
        <v>1259</v>
      </c>
      <c r="C757" s="437" t="s">
        <v>2172</v>
      </c>
      <c r="D757" s="444" t="s">
        <v>207</v>
      </c>
      <c r="E757" s="5" t="s">
        <v>207</v>
      </c>
      <c r="F757" s="244">
        <v>0</v>
      </c>
      <c r="G757" s="244">
        <v>0</v>
      </c>
      <c r="H757" s="244">
        <v>0</v>
      </c>
      <c r="I757" s="244">
        <v>0</v>
      </c>
      <c r="J757" s="244">
        <v>0</v>
      </c>
      <c r="K757" s="244">
        <v>0</v>
      </c>
      <c r="L757" s="244">
        <v>0</v>
      </c>
      <c r="M757" s="244">
        <v>0</v>
      </c>
      <c r="N757" s="244">
        <v>0</v>
      </c>
      <c r="O757" s="244">
        <v>0</v>
      </c>
      <c r="P757" s="244">
        <v>0</v>
      </c>
      <c r="Q757" s="244">
        <v>0</v>
      </c>
      <c r="R757" s="23">
        <v>1550.1253037219569</v>
      </c>
      <c r="S757" s="23">
        <v>372.60877136937188</v>
      </c>
      <c r="T757" s="23">
        <v>0</v>
      </c>
      <c r="U757" s="23">
        <v>0</v>
      </c>
      <c r="V757" s="23">
        <v>0</v>
      </c>
      <c r="W757" s="23">
        <v>1922.7340750913288</v>
      </c>
    </row>
    <row r="758" spans="2:23" x14ac:dyDescent="0.35">
      <c r="B758" s="17" t="s">
        <v>1259</v>
      </c>
      <c r="C758" s="437" t="s">
        <v>2172</v>
      </c>
      <c r="D758" s="444" t="s">
        <v>208</v>
      </c>
      <c r="E758" s="5" t="s">
        <v>208</v>
      </c>
      <c r="F758" s="244">
        <v>0</v>
      </c>
      <c r="G758" s="244">
        <v>0</v>
      </c>
      <c r="H758" s="244">
        <v>0</v>
      </c>
      <c r="I758" s="244">
        <v>0</v>
      </c>
      <c r="J758" s="244">
        <v>0</v>
      </c>
      <c r="K758" s="244">
        <v>0</v>
      </c>
      <c r="L758" s="244">
        <v>0</v>
      </c>
      <c r="M758" s="244">
        <v>0</v>
      </c>
      <c r="N758" s="244">
        <v>0</v>
      </c>
      <c r="O758" s="244">
        <v>0</v>
      </c>
      <c r="P758" s="244">
        <v>0</v>
      </c>
      <c r="Q758" s="244">
        <v>0</v>
      </c>
      <c r="R758" s="23">
        <v>1033.4168691479713</v>
      </c>
      <c r="S758" s="23">
        <v>0</v>
      </c>
      <c r="T758" s="23">
        <v>0</v>
      </c>
      <c r="U758" s="23">
        <v>0</v>
      </c>
      <c r="V758" s="23">
        <v>0</v>
      </c>
      <c r="W758" s="23">
        <v>1033.4168691479713</v>
      </c>
    </row>
    <row r="759" spans="2:23" x14ac:dyDescent="0.35">
      <c r="B759" s="17" t="s">
        <v>1259</v>
      </c>
      <c r="C759" s="437" t="s">
        <v>2172</v>
      </c>
      <c r="D759" s="444" t="s">
        <v>209</v>
      </c>
      <c r="E759" s="5" t="s">
        <v>209</v>
      </c>
      <c r="F759" s="244">
        <v>0</v>
      </c>
      <c r="G759" s="244">
        <v>0</v>
      </c>
      <c r="H759" s="244">
        <v>0</v>
      </c>
      <c r="I759" s="244">
        <v>0</v>
      </c>
      <c r="J759" s="244">
        <v>0</v>
      </c>
      <c r="K759" s="244">
        <v>0</v>
      </c>
      <c r="L759" s="244">
        <v>0</v>
      </c>
      <c r="M759" s="244">
        <v>0</v>
      </c>
      <c r="N759" s="244">
        <v>0</v>
      </c>
      <c r="O759" s="244">
        <v>0</v>
      </c>
      <c r="P759" s="244">
        <v>0</v>
      </c>
      <c r="Q759" s="244">
        <v>0</v>
      </c>
      <c r="R759" s="23">
        <v>0</v>
      </c>
      <c r="S759" s="23">
        <v>851.67719170142141</v>
      </c>
      <c r="T759" s="23">
        <v>0</v>
      </c>
      <c r="U759" s="23">
        <v>0</v>
      </c>
      <c r="V759" s="23">
        <v>0</v>
      </c>
      <c r="W759" s="23">
        <v>851.67719170142141</v>
      </c>
    </row>
    <row r="760" spans="2:23" x14ac:dyDescent="0.35">
      <c r="B760" s="17" t="s">
        <v>1259</v>
      </c>
      <c r="C760" s="437" t="s">
        <v>2172</v>
      </c>
      <c r="D760" s="444" t="s">
        <v>210</v>
      </c>
      <c r="E760" s="5" t="s">
        <v>210</v>
      </c>
      <c r="F760" s="244">
        <v>0</v>
      </c>
      <c r="G760" s="244">
        <v>0</v>
      </c>
      <c r="H760" s="244">
        <v>0</v>
      </c>
      <c r="I760" s="244">
        <v>0</v>
      </c>
      <c r="J760" s="244">
        <v>0</v>
      </c>
      <c r="K760" s="244">
        <v>0</v>
      </c>
      <c r="L760" s="244">
        <v>0</v>
      </c>
      <c r="M760" s="244">
        <v>0</v>
      </c>
      <c r="N760" s="244">
        <v>0</v>
      </c>
      <c r="O760" s="244">
        <v>0</v>
      </c>
      <c r="P760" s="244">
        <v>0</v>
      </c>
      <c r="Q760" s="244">
        <v>0</v>
      </c>
      <c r="R760" s="23">
        <v>516.70843457398564</v>
      </c>
      <c r="S760" s="23">
        <v>319.37894688803306</v>
      </c>
      <c r="T760" s="23">
        <v>0</v>
      </c>
      <c r="U760" s="23">
        <v>0</v>
      </c>
      <c r="V760" s="23">
        <v>0</v>
      </c>
      <c r="W760" s="23">
        <v>836.0873814620187</v>
      </c>
    </row>
    <row r="761" spans="2:23" x14ac:dyDescent="0.35">
      <c r="B761" s="17" t="s">
        <v>1259</v>
      </c>
      <c r="C761" s="437" t="s">
        <v>2172</v>
      </c>
      <c r="D761" s="444" t="s">
        <v>211</v>
      </c>
      <c r="E761" s="5" t="s">
        <v>211</v>
      </c>
      <c r="F761" s="244">
        <v>0</v>
      </c>
      <c r="G761" s="244">
        <v>0</v>
      </c>
      <c r="H761" s="244">
        <v>0</v>
      </c>
      <c r="I761" s="244">
        <v>0</v>
      </c>
      <c r="J761" s="244">
        <v>0</v>
      </c>
      <c r="K761" s="244">
        <v>0</v>
      </c>
      <c r="L761" s="244">
        <v>0</v>
      </c>
      <c r="M761" s="244">
        <v>0</v>
      </c>
      <c r="N761" s="244">
        <v>0</v>
      </c>
      <c r="O761" s="244">
        <v>0</v>
      </c>
      <c r="P761" s="244">
        <v>0</v>
      </c>
      <c r="Q761" s="244">
        <v>0</v>
      </c>
      <c r="R761" s="23">
        <v>0</v>
      </c>
      <c r="S761" s="23">
        <v>1064.5964896267769</v>
      </c>
      <c r="T761" s="23">
        <v>1625.4052811478671</v>
      </c>
      <c r="U761" s="23">
        <v>0</v>
      </c>
      <c r="V761" s="23">
        <v>0</v>
      </c>
      <c r="W761" s="23">
        <v>2690.0017707746438</v>
      </c>
    </row>
    <row r="762" spans="2:23" x14ac:dyDescent="0.35">
      <c r="B762" s="17" t="s">
        <v>1259</v>
      </c>
      <c r="C762" s="437" t="s">
        <v>2172</v>
      </c>
      <c r="D762" s="444" t="s">
        <v>212</v>
      </c>
      <c r="E762" s="5" t="s">
        <v>212</v>
      </c>
      <c r="F762" s="244">
        <v>0</v>
      </c>
      <c r="G762" s="244">
        <v>0</v>
      </c>
      <c r="H762" s="244">
        <v>0</v>
      </c>
      <c r="I762" s="244">
        <v>0</v>
      </c>
      <c r="J762" s="244">
        <v>0</v>
      </c>
      <c r="K762" s="244">
        <v>0</v>
      </c>
      <c r="L762" s="244">
        <v>0</v>
      </c>
      <c r="M762" s="244">
        <v>0</v>
      </c>
      <c r="N762" s="244">
        <v>0</v>
      </c>
      <c r="O762" s="244">
        <v>0</v>
      </c>
      <c r="P762" s="244">
        <v>0</v>
      </c>
      <c r="Q762" s="244">
        <v>0</v>
      </c>
      <c r="R762" s="23">
        <v>516.70843457398564</v>
      </c>
      <c r="S762" s="23">
        <v>851.67719170142141</v>
      </c>
      <c r="T762" s="23">
        <v>1625.4052811478671</v>
      </c>
      <c r="U762" s="23">
        <v>4410.4426998776416</v>
      </c>
      <c r="V762" s="23">
        <v>4498.3748187916544</v>
      </c>
      <c r="W762" s="23">
        <v>11902.608426092571</v>
      </c>
    </row>
    <row r="763" spans="2:23" x14ac:dyDescent="0.35">
      <c r="B763" s="17" t="s">
        <v>1259</v>
      </c>
      <c r="C763" s="437" t="s">
        <v>2173</v>
      </c>
      <c r="D763" s="444" t="s">
        <v>2159</v>
      </c>
      <c r="E763" s="5" t="s">
        <v>213</v>
      </c>
      <c r="F763" s="244">
        <v>0</v>
      </c>
      <c r="G763" s="244">
        <v>0</v>
      </c>
      <c r="H763" s="244">
        <v>0</v>
      </c>
      <c r="I763" s="244">
        <v>0</v>
      </c>
      <c r="J763" s="244">
        <v>0</v>
      </c>
      <c r="K763" s="244">
        <v>0</v>
      </c>
      <c r="L763" s="244">
        <v>0</v>
      </c>
      <c r="M763" s="244">
        <v>0</v>
      </c>
      <c r="N763" s="244">
        <v>0</v>
      </c>
      <c r="O763" s="244">
        <v>0</v>
      </c>
      <c r="P763" s="244">
        <v>0</v>
      </c>
      <c r="Q763" s="244">
        <v>0</v>
      </c>
      <c r="R763" s="23">
        <v>5313.2880436711748</v>
      </c>
      <c r="S763" s="23">
        <v>5641.3053588285284</v>
      </c>
      <c r="T763" s="23">
        <v>5913.0204576763563</v>
      </c>
      <c r="U763" s="23">
        <v>6196.6257336144436</v>
      </c>
      <c r="V763" s="23">
        <v>6510.1876341226898</v>
      </c>
      <c r="W763" s="23">
        <v>29574.427227913195</v>
      </c>
    </row>
    <row r="764" spans="2:23" x14ac:dyDescent="0.35">
      <c r="B764" s="17" t="s">
        <v>1259</v>
      </c>
      <c r="C764" s="437" t="s">
        <v>2174</v>
      </c>
      <c r="D764" s="444" t="s">
        <v>2160</v>
      </c>
      <c r="E764" s="5" t="s">
        <v>214</v>
      </c>
      <c r="F764" s="244">
        <v>0</v>
      </c>
      <c r="G764" s="244">
        <v>0</v>
      </c>
      <c r="H764" s="244">
        <v>0</v>
      </c>
      <c r="I764" s="244">
        <v>0</v>
      </c>
      <c r="J764" s="244">
        <v>0</v>
      </c>
      <c r="K764" s="244">
        <v>0</v>
      </c>
      <c r="L764" s="244">
        <v>0</v>
      </c>
      <c r="M764" s="244">
        <v>0</v>
      </c>
      <c r="N764" s="244">
        <v>0</v>
      </c>
      <c r="O764" s="244">
        <v>0</v>
      </c>
      <c r="P764" s="244">
        <v>0</v>
      </c>
      <c r="Q764" s="244">
        <v>0</v>
      </c>
      <c r="R764" s="23">
        <v>566.82844661193542</v>
      </c>
      <c r="S764" s="23">
        <v>601.95114093417567</v>
      </c>
      <c r="T764" s="23">
        <v>630.89741258801496</v>
      </c>
      <c r="U764" s="23">
        <v>661.1341781281966</v>
      </c>
      <c r="V764" s="23">
        <v>694.60475017466968</v>
      </c>
      <c r="W764" s="23">
        <v>3155.4159284369925</v>
      </c>
    </row>
    <row r="765" spans="2:23" x14ac:dyDescent="0.35">
      <c r="B765" s="17" t="s">
        <v>1259</v>
      </c>
      <c r="C765" s="437" t="s">
        <v>2175</v>
      </c>
      <c r="D765" s="444" t="s">
        <v>2161</v>
      </c>
      <c r="E765" s="5" t="s">
        <v>215</v>
      </c>
      <c r="F765" s="244">
        <v>0</v>
      </c>
      <c r="G765" s="244">
        <v>0</v>
      </c>
      <c r="H765" s="244">
        <v>0</v>
      </c>
      <c r="I765" s="244">
        <v>0</v>
      </c>
      <c r="J765" s="244">
        <v>0</v>
      </c>
      <c r="K765" s="244">
        <v>0</v>
      </c>
      <c r="L765" s="244">
        <v>0</v>
      </c>
      <c r="M765" s="244">
        <v>0</v>
      </c>
      <c r="N765" s="244">
        <v>0</v>
      </c>
      <c r="O765" s="244">
        <v>0</v>
      </c>
      <c r="P765" s="244">
        <v>0</v>
      </c>
      <c r="Q765" s="244">
        <v>0</v>
      </c>
      <c r="R765" s="23">
        <v>487.02711589266693</v>
      </c>
      <c r="S765" s="23">
        <v>515.98884182200936</v>
      </c>
      <c r="T765" s="23">
        <v>541.97218245919271</v>
      </c>
      <c r="U765" s="23">
        <v>567.97426746620192</v>
      </c>
      <c r="V765" s="23">
        <v>596.7088393426792</v>
      </c>
      <c r="W765" s="23">
        <v>2709.6712469827503</v>
      </c>
    </row>
    <row r="766" spans="2:23" x14ac:dyDescent="0.35">
      <c r="B766" s="17" t="s">
        <v>1259</v>
      </c>
      <c r="C766" s="437" t="s">
        <v>2174</v>
      </c>
      <c r="D766" s="243" t="s">
        <v>1260</v>
      </c>
      <c r="E766" s="5" t="s">
        <v>1261</v>
      </c>
      <c r="F766" s="244">
        <v>-14.535</v>
      </c>
      <c r="G766" s="244">
        <v>0</v>
      </c>
      <c r="H766" s="244">
        <v>0</v>
      </c>
      <c r="I766" s="244">
        <v>0</v>
      </c>
      <c r="J766" s="244">
        <v>0</v>
      </c>
      <c r="K766" s="244">
        <v>0</v>
      </c>
      <c r="L766" s="244">
        <v>0</v>
      </c>
      <c r="M766" s="244">
        <v>0</v>
      </c>
      <c r="N766" s="244">
        <v>0</v>
      </c>
      <c r="O766" s="244">
        <v>0</v>
      </c>
      <c r="P766" s="244">
        <v>0</v>
      </c>
      <c r="Q766" s="244">
        <v>0</v>
      </c>
      <c r="R766" s="244">
        <v>0</v>
      </c>
      <c r="S766" s="244">
        <v>0</v>
      </c>
      <c r="T766" s="244">
        <v>0</v>
      </c>
      <c r="U766" s="244">
        <v>0</v>
      </c>
      <c r="V766" s="244">
        <v>0</v>
      </c>
      <c r="W766" s="244">
        <v>0</v>
      </c>
    </row>
    <row r="767" spans="2:23" x14ac:dyDescent="0.35">
      <c r="B767" s="17" t="s">
        <v>1259</v>
      </c>
      <c r="C767" s="437" t="s">
        <v>2174</v>
      </c>
      <c r="D767" s="243" t="s">
        <v>1262</v>
      </c>
      <c r="E767" s="5" t="s">
        <v>214</v>
      </c>
      <c r="F767" s="244">
        <v>549.63372000000004</v>
      </c>
      <c r="G767" s="244">
        <v>736</v>
      </c>
      <c r="H767" s="244">
        <v>1049.8874499999999</v>
      </c>
      <c r="I767" s="244">
        <v>736</v>
      </c>
      <c r="J767" s="245">
        <v>603.44574999999998</v>
      </c>
      <c r="K767" s="245">
        <v>746</v>
      </c>
      <c r="L767" s="244">
        <v>0</v>
      </c>
      <c r="M767" s="244">
        <v>0</v>
      </c>
      <c r="N767" s="244">
        <v>932.04044999999996</v>
      </c>
      <c r="O767" s="244">
        <v>562.17700000000002</v>
      </c>
      <c r="P767" s="244">
        <v>365.82256999999998</v>
      </c>
      <c r="Q767" s="244">
        <v>393.86862000000002</v>
      </c>
      <c r="R767" s="244">
        <v>0</v>
      </c>
      <c r="S767" s="244">
        <v>0</v>
      </c>
      <c r="T767" s="244">
        <v>0</v>
      </c>
      <c r="U767" s="244">
        <v>0</v>
      </c>
      <c r="V767" s="244">
        <v>0</v>
      </c>
      <c r="W767" s="244">
        <v>0</v>
      </c>
    </row>
    <row r="768" spans="2:23" x14ac:dyDescent="0.35">
      <c r="B768" s="17" t="s">
        <v>1259</v>
      </c>
      <c r="C768" s="437" t="s">
        <v>2173</v>
      </c>
      <c r="D768" s="243" t="s">
        <v>1263</v>
      </c>
      <c r="E768" s="5" t="s">
        <v>213</v>
      </c>
      <c r="F768" s="244">
        <v>3763.7560199999998</v>
      </c>
      <c r="G768" s="244">
        <v>3987.5619999999999</v>
      </c>
      <c r="H768" s="244">
        <v>4106.5519700000004</v>
      </c>
      <c r="I768" s="244">
        <v>4046.7649999999999</v>
      </c>
      <c r="J768" s="245">
        <v>4744.0016800000003</v>
      </c>
      <c r="K768" s="245">
        <v>4043</v>
      </c>
      <c r="L768" s="244">
        <v>0</v>
      </c>
      <c r="M768" s="244">
        <v>0</v>
      </c>
      <c r="N768" s="244">
        <v>5996.0192699999998</v>
      </c>
      <c r="O768" s="244">
        <v>4460.3540000000003</v>
      </c>
      <c r="P768" s="244">
        <v>2372.44913</v>
      </c>
      <c r="Q768" s="244">
        <v>1446.54934</v>
      </c>
      <c r="R768" s="244">
        <v>0</v>
      </c>
      <c r="S768" s="244">
        <v>0</v>
      </c>
      <c r="T768" s="244">
        <v>0</v>
      </c>
      <c r="U768" s="244">
        <v>0</v>
      </c>
      <c r="V768" s="244">
        <v>0</v>
      </c>
      <c r="W768" s="244">
        <v>0</v>
      </c>
    </row>
    <row r="769" spans="2:23" x14ac:dyDescent="0.35">
      <c r="B769" s="17" t="s">
        <v>1259</v>
      </c>
      <c r="C769" s="437" t="s">
        <v>2175</v>
      </c>
      <c r="D769" s="243" t="s">
        <v>1264</v>
      </c>
      <c r="E769" s="5" t="s">
        <v>215</v>
      </c>
      <c r="F769" s="244">
        <v>206.71601999999999</v>
      </c>
      <c r="G769" s="244">
        <v>108</v>
      </c>
      <c r="H769" s="244">
        <v>276.08454</v>
      </c>
      <c r="I769" s="244">
        <v>104</v>
      </c>
      <c r="J769" s="245">
        <v>426.78554000000003</v>
      </c>
      <c r="K769" s="245">
        <v>109.77</v>
      </c>
      <c r="L769" s="244">
        <v>0</v>
      </c>
      <c r="M769" s="244">
        <v>0</v>
      </c>
      <c r="N769" s="244">
        <v>490.50639999999999</v>
      </c>
      <c r="O769" s="244">
        <v>1141.377</v>
      </c>
      <c r="P769" s="244">
        <v>228.12656999999999</v>
      </c>
      <c r="Q769" s="244">
        <v>59.247199999999999</v>
      </c>
      <c r="R769" s="244">
        <v>0</v>
      </c>
      <c r="S769" s="244">
        <v>0</v>
      </c>
      <c r="T769" s="244">
        <v>0</v>
      </c>
      <c r="U769" s="244">
        <v>0</v>
      </c>
      <c r="V769" s="244">
        <v>0</v>
      </c>
      <c r="W769" s="244">
        <v>0</v>
      </c>
    </row>
    <row r="770" spans="2:23" x14ac:dyDescent="0.35">
      <c r="B770" s="17" t="s">
        <v>1259</v>
      </c>
      <c r="C770" s="437" t="s">
        <v>2172</v>
      </c>
      <c r="D770" s="243" t="s">
        <v>1265</v>
      </c>
      <c r="E770" s="5" t="s">
        <v>757</v>
      </c>
      <c r="F770" s="244">
        <v>0.52800999999999998</v>
      </c>
      <c r="G770" s="244">
        <v>0</v>
      </c>
      <c r="H770" s="244">
        <v>0</v>
      </c>
      <c r="I770" s="244">
        <v>0</v>
      </c>
      <c r="J770" s="244">
        <v>0</v>
      </c>
      <c r="K770" s="244">
        <v>0</v>
      </c>
      <c r="L770" s="244">
        <v>0</v>
      </c>
      <c r="M770" s="244">
        <v>0</v>
      </c>
      <c r="N770" s="244">
        <v>0</v>
      </c>
      <c r="O770" s="244">
        <v>0</v>
      </c>
      <c r="P770" s="244">
        <v>0</v>
      </c>
      <c r="Q770" s="244">
        <v>0</v>
      </c>
      <c r="R770" s="244">
        <v>0</v>
      </c>
      <c r="S770" s="244">
        <v>0</v>
      </c>
      <c r="T770" s="244">
        <v>0</v>
      </c>
      <c r="U770" s="244">
        <v>0</v>
      </c>
      <c r="V770" s="244">
        <v>0</v>
      </c>
      <c r="W770" s="244">
        <v>0</v>
      </c>
    </row>
    <row r="771" spans="2:23" x14ac:dyDescent="0.35">
      <c r="B771" s="17" t="s">
        <v>1259</v>
      </c>
      <c r="C771" s="437" t="s">
        <v>2172</v>
      </c>
      <c r="D771" s="243" t="s">
        <v>1266</v>
      </c>
      <c r="E771" s="5" t="s">
        <v>757</v>
      </c>
      <c r="F771" s="244">
        <v>0</v>
      </c>
      <c r="G771" s="244">
        <v>0</v>
      </c>
      <c r="H771" s="244">
        <v>0</v>
      </c>
      <c r="I771" s="244">
        <v>0</v>
      </c>
      <c r="J771" s="244">
        <v>0</v>
      </c>
      <c r="K771" s="244">
        <v>0</v>
      </c>
      <c r="L771" s="244">
        <v>0</v>
      </c>
      <c r="M771" s="244">
        <v>0</v>
      </c>
      <c r="N771" s="244">
        <v>0</v>
      </c>
      <c r="O771" s="244">
        <v>0</v>
      </c>
      <c r="P771" s="244">
        <v>0</v>
      </c>
      <c r="Q771" s="244">
        <v>0</v>
      </c>
      <c r="R771" s="244">
        <v>0</v>
      </c>
      <c r="S771" s="244">
        <v>0</v>
      </c>
      <c r="T771" s="244">
        <v>0</v>
      </c>
      <c r="U771" s="244">
        <v>0</v>
      </c>
      <c r="V771" s="244">
        <v>0</v>
      </c>
      <c r="W771" s="244">
        <v>0</v>
      </c>
    </row>
    <row r="772" spans="2:23" x14ac:dyDescent="0.35">
      <c r="B772" s="17" t="s">
        <v>1259</v>
      </c>
      <c r="C772" s="437" t="s">
        <v>2172</v>
      </c>
      <c r="D772" s="243" t="s">
        <v>1267</v>
      </c>
      <c r="E772" s="5" t="s">
        <v>757</v>
      </c>
      <c r="F772" s="244">
        <v>-0.84323999999999999</v>
      </c>
      <c r="G772" s="244">
        <v>0</v>
      </c>
      <c r="H772" s="244">
        <v>0</v>
      </c>
      <c r="I772" s="244">
        <v>0</v>
      </c>
      <c r="J772" s="244">
        <v>0</v>
      </c>
      <c r="K772" s="244">
        <v>0</v>
      </c>
      <c r="L772" s="244">
        <v>0</v>
      </c>
      <c r="M772" s="244">
        <v>0</v>
      </c>
      <c r="N772" s="244">
        <v>0</v>
      </c>
      <c r="O772" s="244">
        <v>0</v>
      </c>
      <c r="P772" s="244">
        <v>0</v>
      </c>
      <c r="Q772" s="244">
        <v>0</v>
      </c>
      <c r="R772" s="244">
        <v>0</v>
      </c>
      <c r="S772" s="244">
        <v>0</v>
      </c>
      <c r="T772" s="244">
        <v>0</v>
      </c>
      <c r="U772" s="244">
        <v>0</v>
      </c>
      <c r="V772" s="244">
        <v>0</v>
      </c>
      <c r="W772" s="244">
        <v>0</v>
      </c>
    </row>
    <row r="773" spans="2:23" x14ac:dyDescent="0.35">
      <c r="B773" s="17" t="s">
        <v>1259</v>
      </c>
      <c r="C773" s="437" t="s">
        <v>2172</v>
      </c>
      <c r="D773" s="243" t="s">
        <v>1268</v>
      </c>
      <c r="E773" s="5" t="s">
        <v>757</v>
      </c>
      <c r="F773" s="244">
        <v>20.727370000000001</v>
      </c>
      <c r="G773" s="244">
        <v>0</v>
      </c>
      <c r="H773" s="244">
        <v>0</v>
      </c>
      <c r="I773" s="244">
        <v>0</v>
      </c>
      <c r="J773" s="245">
        <v>2.62066</v>
      </c>
      <c r="K773" s="244">
        <v>0</v>
      </c>
      <c r="L773" s="244">
        <v>0</v>
      </c>
      <c r="M773" s="244">
        <v>0</v>
      </c>
      <c r="N773" s="244">
        <v>0</v>
      </c>
      <c r="O773" s="244">
        <v>0</v>
      </c>
      <c r="P773" s="244">
        <v>0</v>
      </c>
      <c r="Q773" s="244">
        <v>0</v>
      </c>
      <c r="R773" s="244">
        <v>0</v>
      </c>
      <c r="S773" s="244">
        <v>0</v>
      </c>
      <c r="T773" s="244">
        <v>0</v>
      </c>
      <c r="U773" s="244">
        <v>0</v>
      </c>
      <c r="V773" s="244">
        <v>0</v>
      </c>
      <c r="W773" s="244">
        <v>0</v>
      </c>
    </row>
    <row r="774" spans="2:23" x14ac:dyDescent="0.35">
      <c r="B774" s="17" t="s">
        <v>1259</v>
      </c>
      <c r="C774" s="437" t="s">
        <v>2172</v>
      </c>
      <c r="D774" s="243" t="s">
        <v>1269</v>
      </c>
      <c r="E774" s="5" t="s">
        <v>757</v>
      </c>
      <c r="F774" s="244">
        <v>-232.03914</v>
      </c>
      <c r="G774" s="244">
        <v>0</v>
      </c>
      <c r="H774" s="244">
        <v>-19.611969999999999</v>
      </c>
      <c r="I774" s="244">
        <v>0</v>
      </c>
      <c r="J774" s="244">
        <v>0</v>
      </c>
      <c r="K774" s="244">
        <v>0</v>
      </c>
      <c r="L774" s="244">
        <v>-14.714729999999999</v>
      </c>
      <c r="M774" s="244">
        <v>0</v>
      </c>
      <c r="N774" s="244">
        <v>0</v>
      </c>
      <c r="O774" s="244">
        <v>0</v>
      </c>
      <c r="P774" s="244">
        <v>0</v>
      </c>
      <c r="Q774" s="244">
        <v>0</v>
      </c>
      <c r="R774" s="244">
        <v>0</v>
      </c>
      <c r="S774" s="244">
        <v>0</v>
      </c>
      <c r="T774" s="244">
        <v>0</v>
      </c>
      <c r="U774" s="244">
        <v>0</v>
      </c>
      <c r="V774" s="244">
        <v>0</v>
      </c>
      <c r="W774" s="244">
        <v>0</v>
      </c>
    </row>
    <row r="775" spans="2:23" x14ac:dyDescent="0.35">
      <c r="B775" s="17" t="s">
        <v>1259</v>
      </c>
      <c r="C775" s="437" t="s">
        <v>2172</v>
      </c>
      <c r="D775" s="243" t="s">
        <v>1270</v>
      </c>
      <c r="E775" s="5" t="s">
        <v>757</v>
      </c>
      <c r="F775" s="244">
        <v>442.21120000000002</v>
      </c>
      <c r="G775" s="244">
        <v>0</v>
      </c>
      <c r="H775" s="244">
        <v>-99.582700000000003</v>
      </c>
      <c r="I775" s="244">
        <v>0</v>
      </c>
      <c r="J775" s="244">
        <v>0</v>
      </c>
      <c r="K775" s="244">
        <v>0</v>
      </c>
      <c r="L775" s="244">
        <v>-1.5444800000000001</v>
      </c>
      <c r="M775" s="244">
        <v>0</v>
      </c>
      <c r="N775" s="244">
        <v>0</v>
      </c>
      <c r="O775" s="244">
        <v>0</v>
      </c>
      <c r="P775" s="244">
        <v>0</v>
      </c>
      <c r="Q775" s="244">
        <v>0</v>
      </c>
      <c r="R775" s="244">
        <v>0</v>
      </c>
      <c r="S775" s="244">
        <v>0</v>
      </c>
      <c r="T775" s="244">
        <v>0</v>
      </c>
      <c r="U775" s="244">
        <v>0</v>
      </c>
      <c r="V775" s="244">
        <v>0</v>
      </c>
      <c r="W775" s="244">
        <v>0</v>
      </c>
    </row>
    <row r="776" spans="2:23" x14ac:dyDescent="0.35">
      <c r="B776" s="17" t="s">
        <v>1259</v>
      </c>
      <c r="C776" s="437" t="s">
        <v>2172</v>
      </c>
      <c r="D776" s="243" t="s">
        <v>1271</v>
      </c>
      <c r="E776" s="5" t="s">
        <v>757</v>
      </c>
      <c r="F776" s="244">
        <v>3255.6706300000001</v>
      </c>
      <c r="G776" s="244">
        <v>1765</v>
      </c>
      <c r="H776" s="244">
        <v>2884.77196</v>
      </c>
      <c r="I776" s="244">
        <v>1783</v>
      </c>
      <c r="J776" s="244">
        <v>0</v>
      </c>
      <c r="K776" s="244">
        <v>0</v>
      </c>
      <c r="L776" s="244">
        <v>2611.2394199999999</v>
      </c>
      <c r="M776" s="244">
        <v>2437.2154</v>
      </c>
      <c r="N776" s="244">
        <v>0</v>
      </c>
      <c r="O776" s="244">
        <v>0</v>
      </c>
      <c r="P776" s="244">
        <v>0</v>
      </c>
      <c r="Q776" s="244">
        <v>0</v>
      </c>
      <c r="R776" s="244">
        <v>0</v>
      </c>
      <c r="S776" s="244">
        <v>0</v>
      </c>
      <c r="T776" s="244">
        <v>0</v>
      </c>
      <c r="U776" s="244">
        <v>0</v>
      </c>
      <c r="V776" s="244">
        <v>0</v>
      </c>
      <c r="W776" s="244">
        <v>0</v>
      </c>
    </row>
    <row r="777" spans="2:23" x14ac:dyDescent="0.35">
      <c r="B777" s="17" t="s">
        <v>1259</v>
      </c>
      <c r="C777" s="437" t="s">
        <v>2175</v>
      </c>
      <c r="D777" s="243" t="s">
        <v>1272</v>
      </c>
      <c r="E777" s="5" t="s">
        <v>1273</v>
      </c>
      <c r="F777" s="244">
        <v>0</v>
      </c>
      <c r="G777" s="244">
        <v>0</v>
      </c>
      <c r="H777" s="244">
        <v>0</v>
      </c>
      <c r="I777" s="244">
        <v>0</v>
      </c>
      <c r="J777" s="245">
        <v>0.5</v>
      </c>
      <c r="K777" s="244">
        <v>0</v>
      </c>
      <c r="L777" s="244">
        <v>0</v>
      </c>
      <c r="M777" s="244">
        <v>0</v>
      </c>
      <c r="N777" s="244">
        <v>0</v>
      </c>
      <c r="O777" s="244">
        <v>0</v>
      </c>
      <c r="P777" s="244">
        <v>0</v>
      </c>
      <c r="Q777" s="244">
        <v>0</v>
      </c>
      <c r="R777" s="244">
        <v>0</v>
      </c>
      <c r="S777" s="244">
        <v>0</v>
      </c>
      <c r="T777" s="244">
        <v>0</v>
      </c>
      <c r="U777" s="244">
        <v>0</v>
      </c>
      <c r="V777" s="244">
        <v>0</v>
      </c>
      <c r="W777" s="244">
        <v>0</v>
      </c>
    </row>
    <row r="778" spans="2:23" x14ac:dyDescent="0.35">
      <c r="B778" s="17" t="s">
        <v>1259</v>
      </c>
      <c r="C778" s="437" t="s">
        <v>2175</v>
      </c>
      <c r="D778" s="243" t="s">
        <v>1274</v>
      </c>
      <c r="E778" s="5" t="s">
        <v>1275</v>
      </c>
      <c r="F778" s="244">
        <v>0</v>
      </c>
      <c r="G778" s="244">
        <v>0</v>
      </c>
      <c r="H778" s="244">
        <v>1.8439000000000001</v>
      </c>
      <c r="I778" s="244">
        <v>0</v>
      </c>
      <c r="J778" s="244">
        <v>0</v>
      </c>
      <c r="K778" s="244">
        <v>0</v>
      </c>
      <c r="L778" s="244">
        <v>0</v>
      </c>
      <c r="M778" s="244">
        <v>0</v>
      </c>
      <c r="N778" s="244">
        <v>0</v>
      </c>
      <c r="O778" s="244">
        <v>0</v>
      </c>
      <c r="P778" s="244">
        <v>-1.8439000000000001</v>
      </c>
      <c r="Q778" s="244">
        <v>0</v>
      </c>
      <c r="R778" s="244">
        <v>0</v>
      </c>
      <c r="S778" s="244">
        <v>0</v>
      </c>
      <c r="T778" s="244">
        <v>0</v>
      </c>
      <c r="U778" s="244">
        <v>0</v>
      </c>
      <c r="V778" s="244">
        <v>0</v>
      </c>
      <c r="W778" s="244">
        <v>0</v>
      </c>
    </row>
    <row r="779" spans="2:23" x14ac:dyDescent="0.35">
      <c r="B779" s="17" t="s">
        <v>1259</v>
      </c>
      <c r="C779" s="437" t="s">
        <v>2172</v>
      </c>
      <c r="D779" s="243" t="s">
        <v>1269</v>
      </c>
      <c r="E779" s="5" t="s">
        <v>757</v>
      </c>
      <c r="F779" s="244">
        <v>0</v>
      </c>
      <c r="G779" s="244">
        <v>0</v>
      </c>
      <c r="H779" s="244">
        <v>0</v>
      </c>
      <c r="I779" s="244">
        <v>0</v>
      </c>
      <c r="J779" s="244">
        <v>-1.6758299999999999</v>
      </c>
      <c r="K779" s="244">
        <v>0</v>
      </c>
      <c r="L779" s="244">
        <v>0</v>
      </c>
      <c r="M779" s="244">
        <v>0</v>
      </c>
      <c r="N779" s="244">
        <v>0</v>
      </c>
      <c r="O779" s="244">
        <v>0</v>
      </c>
      <c r="P779" s="244">
        <v>0</v>
      </c>
      <c r="Q779" s="244">
        <v>0</v>
      </c>
      <c r="R779" s="244">
        <v>0</v>
      </c>
      <c r="S779" s="244">
        <v>0</v>
      </c>
      <c r="T779" s="244">
        <v>0</v>
      </c>
      <c r="U779" s="244">
        <v>0</v>
      </c>
      <c r="V779" s="244">
        <v>0</v>
      </c>
      <c r="W779" s="244">
        <v>0</v>
      </c>
    </row>
    <row r="780" spans="2:23" x14ac:dyDescent="0.35">
      <c r="B780" s="17" t="s">
        <v>1259</v>
      </c>
      <c r="C780" s="437" t="s">
        <v>2172</v>
      </c>
      <c r="D780" s="243" t="s">
        <v>1270</v>
      </c>
      <c r="E780" s="5" t="s">
        <v>757</v>
      </c>
      <c r="F780" s="244">
        <v>0</v>
      </c>
      <c r="G780" s="244">
        <v>0</v>
      </c>
      <c r="H780" s="244">
        <v>0</v>
      </c>
      <c r="I780" s="244">
        <v>0</v>
      </c>
      <c r="J780" s="244">
        <v>27.61046</v>
      </c>
      <c r="K780" s="244">
        <v>0</v>
      </c>
      <c r="L780" s="244">
        <v>0</v>
      </c>
      <c r="M780" s="244">
        <v>0</v>
      </c>
      <c r="N780" s="244">
        <v>0</v>
      </c>
      <c r="O780" s="244">
        <v>0</v>
      </c>
      <c r="P780" s="244">
        <v>0</v>
      </c>
      <c r="Q780" s="244">
        <v>0</v>
      </c>
      <c r="R780" s="244">
        <v>0</v>
      </c>
      <c r="S780" s="244">
        <v>0</v>
      </c>
      <c r="T780" s="244">
        <v>0</v>
      </c>
      <c r="U780" s="244">
        <v>0</v>
      </c>
      <c r="V780" s="244">
        <v>0</v>
      </c>
      <c r="W780" s="244">
        <v>0</v>
      </c>
    </row>
    <row r="781" spans="2:23" x14ac:dyDescent="0.35">
      <c r="B781" s="17" t="s">
        <v>1259</v>
      </c>
      <c r="C781" s="437" t="s">
        <v>2172</v>
      </c>
      <c r="D781" s="243" t="s">
        <v>1271</v>
      </c>
      <c r="E781" s="5" t="s">
        <v>757</v>
      </c>
      <c r="F781" s="244">
        <v>0</v>
      </c>
      <c r="G781" s="244">
        <v>0</v>
      </c>
      <c r="H781" s="244">
        <v>0</v>
      </c>
      <c r="I781" s="244">
        <v>0</v>
      </c>
      <c r="J781" s="244">
        <v>2059.0273699999998</v>
      </c>
      <c r="K781" s="244">
        <v>1789</v>
      </c>
      <c r="L781" s="244">
        <v>0</v>
      </c>
      <c r="M781" s="244">
        <v>0</v>
      </c>
      <c r="N781" s="244">
        <v>0</v>
      </c>
      <c r="O781" s="244">
        <v>0</v>
      </c>
      <c r="P781" s="244">
        <v>0</v>
      </c>
      <c r="Q781" s="244">
        <v>0</v>
      </c>
      <c r="R781" s="244">
        <v>0</v>
      </c>
      <c r="S781" s="244">
        <v>0</v>
      </c>
      <c r="T781" s="244">
        <v>0</v>
      </c>
      <c r="U781" s="244">
        <v>0</v>
      </c>
      <c r="V781" s="244">
        <v>0</v>
      </c>
      <c r="W781" s="244">
        <v>0</v>
      </c>
    </row>
    <row r="782" spans="2:23" x14ac:dyDescent="0.35">
      <c r="B782" s="17" t="s">
        <v>1259</v>
      </c>
      <c r="C782" s="437" t="s">
        <v>2174</v>
      </c>
      <c r="D782" s="243" t="s">
        <v>1262</v>
      </c>
      <c r="E782" s="5" t="s">
        <v>214</v>
      </c>
      <c r="F782" s="244">
        <v>0</v>
      </c>
      <c r="G782" s="244">
        <v>0</v>
      </c>
      <c r="H782" s="244">
        <v>0</v>
      </c>
      <c r="I782" s="244">
        <v>0</v>
      </c>
      <c r="J782" s="244">
        <v>0</v>
      </c>
      <c r="K782" s="244">
        <v>0</v>
      </c>
      <c r="L782" s="244">
        <v>376.77901000000003</v>
      </c>
      <c r="M782" s="244">
        <v>972.00310000000002</v>
      </c>
      <c r="N782" s="244">
        <v>0</v>
      </c>
      <c r="O782" s="244">
        <v>0</v>
      </c>
      <c r="P782" s="244">
        <v>0</v>
      </c>
      <c r="Q782" s="244">
        <v>0</v>
      </c>
      <c r="R782" s="244">
        <v>0</v>
      </c>
      <c r="S782" s="244">
        <v>0</v>
      </c>
      <c r="T782" s="244">
        <v>0</v>
      </c>
      <c r="U782" s="244">
        <v>0</v>
      </c>
      <c r="V782" s="244">
        <v>0</v>
      </c>
      <c r="W782" s="244">
        <v>0</v>
      </c>
    </row>
    <row r="783" spans="2:23" x14ac:dyDescent="0.35">
      <c r="B783" s="17" t="s">
        <v>1259</v>
      </c>
      <c r="C783" s="437" t="s">
        <v>2173</v>
      </c>
      <c r="D783" s="243" t="s">
        <v>1263</v>
      </c>
      <c r="E783" s="5" t="s">
        <v>213</v>
      </c>
      <c r="F783" s="244">
        <v>0</v>
      </c>
      <c r="G783" s="244">
        <v>0</v>
      </c>
      <c r="H783" s="244">
        <v>0</v>
      </c>
      <c r="I783" s="244">
        <v>0</v>
      </c>
      <c r="J783" s="244">
        <v>0</v>
      </c>
      <c r="K783" s="244">
        <v>0</v>
      </c>
      <c r="L783" s="244">
        <v>5829.4650099999999</v>
      </c>
      <c r="M783" s="244">
        <v>3569.8461000000002</v>
      </c>
      <c r="N783" s="244">
        <v>0</v>
      </c>
      <c r="O783" s="244">
        <v>0</v>
      </c>
      <c r="P783" s="244">
        <v>0</v>
      </c>
      <c r="Q783" s="244">
        <v>0</v>
      </c>
      <c r="R783" s="244">
        <v>0</v>
      </c>
      <c r="S783" s="244">
        <v>0</v>
      </c>
      <c r="T783" s="244">
        <v>0</v>
      </c>
      <c r="U783" s="244">
        <v>0</v>
      </c>
      <c r="V783" s="244">
        <v>0</v>
      </c>
      <c r="W783" s="244">
        <v>0</v>
      </c>
    </row>
    <row r="784" spans="2:23" x14ac:dyDescent="0.35">
      <c r="B784" s="17" t="s">
        <v>1259</v>
      </c>
      <c r="C784" s="437" t="s">
        <v>2175</v>
      </c>
      <c r="D784" s="243" t="s">
        <v>1272</v>
      </c>
      <c r="E784" s="5" t="s">
        <v>1273</v>
      </c>
      <c r="F784" s="244">
        <v>0</v>
      </c>
      <c r="G784" s="244">
        <v>0</v>
      </c>
      <c r="H784" s="244">
        <v>0</v>
      </c>
      <c r="I784" s="244">
        <v>0</v>
      </c>
      <c r="J784" s="244">
        <v>0</v>
      </c>
      <c r="K784" s="244">
        <v>0</v>
      </c>
      <c r="L784" s="244">
        <v>-0.5</v>
      </c>
      <c r="M784" s="244">
        <v>0</v>
      </c>
      <c r="N784" s="244">
        <v>0</v>
      </c>
      <c r="O784" s="244">
        <v>0</v>
      </c>
      <c r="P784" s="244">
        <v>0</v>
      </c>
      <c r="Q784" s="244">
        <v>0</v>
      </c>
      <c r="R784" s="244">
        <v>0</v>
      </c>
      <c r="S784" s="244">
        <v>0</v>
      </c>
      <c r="T784" s="244">
        <v>0</v>
      </c>
      <c r="U784" s="244">
        <v>0</v>
      </c>
      <c r="V784" s="244">
        <v>0</v>
      </c>
      <c r="W784" s="244">
        <v>0</v>
      </c>
    </row>
    <row r="785" spans="2:23" x14ac:dyDescent="0.35">
      <c r="B785" s="17" t="s">
        <v>1259</v>
      </c>
      <c r="C785" s="437" t="s">
        <v>2175</v>
      </c>
      <c r="D785" s="243" t="s">
        <v>1276</v>
      </c>
      <c r="E785" s="5" t="s">
        <v>1277</v>
      </c>
      <c r="F785" s="244">
        <v>0</v>
      </c>
      <c r="G785" s="244">
        <v>0</v>
      </c>
      <c r="H785" s="244">
        <v>0</v>
      </c>
      <c r="I785" s="244">
        <v>0</v>
      </c>
      <c r="J785" s="244">
        <v>0</v>
      </c>
      <c r="K785" s="244">
        <v>0</v>
      </c>
      <c r="L785" s="244">
        <v>-0.52022999999999997</v>
      </c>
      <c r="M785" s="244">
        <v>0</v>
      </c>
      <c r="N785" s="244">
        <v>0</v>
      </c>
      <c r="O785" s="244">
        <v>0</v>
      </c>
      <c r="P785" s="244">
        <v>0</v>
      </c>
      <c r="Q785" s="244">
        <v>0</v>
      </c>
      <c r="R785" s="244">
        <v>0</v>
      </c>
      <c r="S785" s="244">
        <v>0</v>
      </c>
      <c r="T785" s="244">
        <v>0</v>
      </c>
      <c r="U785" s="244">
        <v>0</v>
      </c>
      <c r="V785" s="244">
        <v>0</v>
      </c>
      <c r="W785" s="244">
        <v>0</v>
      </c>
    </row>
    <row r="786" spans="2:23" x14ac:dyDescent="0.35">
      <c r="B786" s="17" t="s">
        <v>1259</v>
      </c>
      <c r="C786" s="437" t="s">
        <v>2175</v>
      </c>
      <c r="D786" s="243" t="s">
        <v>1264</v>
      </c>
      <c r="E786" s="5" t="s">
        <v>215</v>
      </c>
      <c r="F786" s="244">
        <v>0</v>
      </c>
      <c r="G786" s="244">
        <v>0</v>
      </c>
      <c r="H786" s="244">
        <v>0</v>
      </c>
      <c r="I786" s="244">
        <v>0</v>
      </c>
      <c r="J786" s="244">
        <v>0</v>
      </c>
      <c r="K786" s="244">
        <v>0</v>
      </c>
      <c r="L786" s="244">
        <v>445.47498999999999</v>
      </c>
      <c r="M786" s="244">
        <v>146.21234999999999</v>
      </c>
      <c r="N786" s="244">
        <v>0</v>
      </c>
      <c r="O786" s="244">
        <v>0</v>
      </c>
      <c r="P786" s="244">
        <v>0</v>
      </c>
      <c r="Q786" s="244">
        <v>0</v>
      </c>
      <c r="R786" s="244">
        <v>0</v>
      </c>
      <c r="S786" s="244">
        <v>0</v>
      </c>
      <c r="T786" s="244">
        <v>0</v>
      </c>
      <c r="U786" s="244">
        <v>0</v>
      </c>
      <c r="V786" s="244">
        <v>0</v>
      </c>
      <c r="W786" s="244">
        <v>0</v>
      </c>
    </row>
    <row r="787" spans="2:23" x14ac:dyDescent="0.35">
      <c r="B787" s="17" t="s">
        <v>1259</v>
      </c>
      <c r="C787" s="437" t="s">
        <v>2172</v>
      </c>
      <c r="D787" s="243" t="s">
        <v>1278</v>
      </c>
      <c r="E787" s="5" t="s">
        <v>757</v>
      </c>
      <c r="F787" s="244">
        <v>0</v>
      </c>
      <c r="G787" s="244">
        <v>0</v>
      </c>
      <c r="H787" s="244">
        <v>0</v>
      </c>
      <c r="I787" s="244">
        <v>0</v>
      </c>
      <c r="J787" s="244">
        <v>0</v>
      </c>
      <c r="K787" s="244">
        <v>0</v>
      </c>
      <c r="L787" s="244">
        <v>-1.66272</v>
      </c>
      <c r="M787" s="244">
        <v>0</v>
      </c>
      <c r="N787" s="244">
        <v>0</v>
      </c>
      <c r="O787" s="244">
        <v>0</v>
      </c>
      <c r="P787" s="244">
        <v>0</v>
      </c>
      <c r="Q787" s="244">
        <v>0</v>
      </c>
      <c r="R787" s="244">
        <v>0</v>
      </c>
      <c r="S787" s="244">
        <v>0</v>
      </c>
      <c r="T787" s="244">
        <v>0</v>
      </c>
      <c r="U787" s="244">
        <v>0</v>
      </c>
      <c r="V787" s="244">
        <v>0</v>
      </c>
      <c r="W787" s="244">
        <v>0</v>
      </c>
    </row>
    <row r="788" spans="2:23" x14ac:dyDescent="0.35">
      <c r="B788" s="17" t="s">
        <v>1259</v>
      </c>
      <c r="C788" s="437" t="s">
        <v>2172</v>
      </c>
      <c r="D788" s="243" t="s">
        <v>1265</v>
      </c>
      <c r="E788" s="5" t="s">
        <v>757</v>
      </c>
      <c r="F788" s="244">
        <v>0</v>
      </c>
      <c r="G788" s="244">
        <v>0</v>
      </c>
      <c r="H788" s="244">
        <v>0</v>
      </c>
      <c r="I788" s="244">
        <v>0</v>
      </c>
      <c r="J788" s="244">
        <v>0</v>
      </c>
      <c r="K788" s="244">
        <v>0</v>
      </c>
      <c r="L788" s="244">
        <v>-0.44058000000000003</v>
      </c>
      <c r="M788" s="244">
        <v>0</v>
      </c>
      <c r="N788" s="244">
        <v>0</v>
      </c>
      <c r="O788" s="244">
        <v>0</v>
      </c>
      <c r="P788" s="244">
        <v>0</v>
      </c>
      <c r="Q788" s="244">
        <v>0</v>
      </c>
      <c r="R788" s="244">
        <v>0</v>
      </c>
      <c r="S788" s="244">
        <v>0</v>
      </c>
      <c r="T788" s="244">
        <v>0</v>
      </c>
      <c r="U788" s="244">
        <v>0</v>
      </c>
      <c r="V788" s="244">
        <v>0</v>
      </c>
      <c r="W788" s="244">
        <v>0</v>
      </c>
    </row>
    <row r="789" spans="2:23" x14ac:dyDescent="0.35">
      <c r="B789" s="17" t="s">
        <v>1259</v>
      </c>
      <c r="C789" s="437" t="s">
        <v>2172</v>
      </c>
      <c r="D789" s="243" t="s">
        <v>1266</v>
      </c>
      <c r="E789" s="5" t="s">
        <v>757</v>
      </c>
      <c r="F789" s="244">
        <v>0</v>
      </c>
      <c r="G789" s="244">
        <v>0</v>
      </c>
      <c r="H789" s="244">
        <v>0</v>
      </c>
      <c r="I789" s="244">
        <v>0</v>
      </c>
      <c r="J789" s="244">
        <v>0</v>
      </c>
      <c r="K789" s="244">
        <v>0</v>
      </c>
      <c r="L789" s="244">
        <v>-101.15522</v>
      </c>
      <c r="M789" s="244">
        <v>0</v>
      </c>
      <c r="N789" s="244">
        <v>0</v>
      </c>
      <c r="O789" s="244">
        <v>0</v>
      </c>
      <c r="P789" s="244">
        <v>0</v>
      </c>
      <c r="Q789" s="244">
        <v>0</v>
      </c>
      <c r="R789" s="244">
        <v>0</v>
      </c>
      <c r="S789" s="244">
        <v>0</v>
      </c>
      <c r="T789" s="244">
        <v>0</v>
      </c>
      <c r="U789" s="244">
        <v>0</v>
      </c>
      <c r="V789" s="244">
        <v>0</v>
      </c>
      <c r="W789" s="244">
        <v>0</v>
      </c>
    </row>
    <row r="790" spans="2:23" x14ac:dyDescent="0.35">
      <c r="B790" s="17" t="s">
        <v>1259</v>
      </c>
      <c r="C790" s="437" t="s">
        <v>2172</v>
      </c>
      <c r="D790" s="243" t="s">
        <v>1267</v>
      </c>
      <c r="E790" s="5" t="s">
        <v>757</v>
      </c>
      <c r="F790" s="244">
        <v>0</v>
      </c>
      <c r="G790" s="244">
        <v>0</v>
      </c>
      <c r="H790" s="244">
        <v>0</v>
      </c>
      <c r="I790" s="244">
        <v>0</v>
      </c>
      <c r="J790" s="244">
        <v>0</v>
      </c>
      <c r="K790" s="244">
        <v>0</v>
      </c>
      <c r="L790" s="244">
        <v>-3.4769100000000002</v>
      </c>
      <c r="M790" s="244">
        <v>0</v>
      </c>
      <c r="N790" s="244">
        <v>0</v>
      </c>
      <c r="O790" s="244">
        <v>0</v>
      </c>
      <c r="P790" s="244">
        <v>0</v>
      </c>
      <c r="Q790" s="244">
        <v>0</v>
      </c>
      <c r="R790" s="244">
        <v>0</v>
      </c>
      <c r="S790" s="244">
        <v>0</v>
      </c>
      <c r="T790" s="244">
        <v>0</v>
      </c>
      <c r="U790" s="244">
        <v>0</v>
      </c>
      <c r="V790" s="244">
        <v>0</v>
      </c>
      <c r="W790" s="244">
        <v>0</v>
      </c>
    </row>
    <row r="791" spans="2:23" x14ac:dyDescent="0.35">
      <c r="B791" s="17" t="s">
        <v>1259</v>
      </c>
      <c r="C791" s="437" t="s">
        <v>2172</v>
      </c>
      <c r="D791" s="243" t="s">
        <v>1268</v>
      </c>
      <c r="E791" s="5" t="s">
        <v>757</v>
      </c>
      <c r="F791" s="244">
        <v>0</v>
      </c>
      <c r="G791" s="244">
        <v>0</v>
      </c>
      <c r="H791" s="244">
        <v>0</v>
      </c>
      <c r="I791" s="244">
        <v>0</v>
      </c>
      <c r="J791" s="244">
        <v>0</v>
      </c>
      <c r="K791" s="244">
        <v>0</v>
      </c>
      <c r="L791" s="244">
        <v>-26.492000000000001</v>
      </c>
      <c r="M791" s="244">
        <v>0</v>
      </c>
      <c r="N791" s="244">
        <v>0</v>
      </c>
      <c r="O791" s="244">
        <v>0</v>
      </c>
      <c r="P791" s="244">
        <v>0</v>
      </c>
      <c r="Q791" s="244">
        <v>0</v>
      </c>
      <c r="R791" s="244">
        <v>0</v>
      </c>
      <c r="S791" s="244">
        <v>0</v>
      </c>
      <c r="T791" s="244">
        <v>0</v>
      </c>
      <c r="U791" s="244">
        <v>0</v>
      </c>
      <c r="V791" s="244">
        <v>0</v>
      </c>
      <c r="W791" s="244">
        <v>0</v>
      </c>
    </row>
    <row r="792" spans="2:23" x14ac:dyDescent="0.35">
      <c r="B792" s="17" t="s">
        <v>1259</v>
      </c>
      <c r="C792" s="437" t="s">
        <v>2172</v>
      </c>
      <c r="D792" s="243" t="s">
        <v>1271</v>
      </c>
      <c r="E792" s="5" t="s">
        <v>757</v>
      </c>
      <c r="F792" s="244">
        <v>0</v>
      </c>
      <c r="G792" s="244">
        <v>0</v>
      </c>
      <c r="H792" s="244">
        <v>0</v>
      </c>
      <c r="I792" s="244">
        <v>0</v>
      </c>
      <c r="J792" s="244">
        <v>0</v>
      </c>
      <c r="K792" s="244">
        <v>0</v>
      </c>
      <c r="L792" s="244">
        <v>0</v>
      </c>
      <c r="M792" s="244">
        <v>0</v>
      </c>
      <c r="N792" s="244">
        <v>7115.2764500000003</v>
      </c>
      <c r="O792" s="244">
        <v>1710.9459999999999</v>
      </c>
      <c r="P792" s="244">
        <v>0</v>
      </c>
      <c r="Q792" s="244">
        <v>0</v>
      </c>
      <c r="R792" s="244">
        <v>0</v>
      </c>
      <c r="S792" s="244">
        <v>0</v>
      </c>
      <c r="T792" s="244">
        <v>0</v>
      </c>
      <c r="U792" s="244">
        <v>0</v>
      </c>
      <c r="V792" s="244">
        <v>0</v>
      </c>
      <c r="W792" s="244">
        <v>0</v>
      </c>
    </row>
    <row r="793" spans="2:23" x14ac:dyDescent="0.35">
      <c r="B793" s="17" t="s">
        <v>1259</v>
      </c>
      <c r="C793" s="437" t="s">
        <v>2172</v>
      </c>
      <c r="D793" s="243" t="s">
        <v>1267</v>
      </c>
      <c r="E793" s="5" t="s">
        <v>757</v>
      </c>
      <c r="F793" s="244">
        <v>0</v>
      </c>
      <c r="G793" s="244">
        <v>0</v>
      </c>
      <c r="H793" s="244">
        <v>0</v>
      </c>
      <c r="I793" s="244">
        <v>0</v>
      </c>
      <c r="J793" s="244">
        <v>0</v>
      </c>
      <c r="K793" s="244">
        <v>0</v>
      </c>
      <c r="L793" s="244">
        <v>0</v>
      </c>
      <c r="M793" s="244">
        <v>0</v>
      </c>
      <c r="N793" s="244">
        <v>0</v>
      </c>
      <c r="O793" s="244">
        <v>0</v>
      </c>
      <c r="P793" s="244">
        <v>27.506550000000001</v>
      </c>
      <c r="Q793" s="244">
        <v>0</v>
      </c>
      <c r="R793" s="244">
        <v>0</v>
      </c>
      <c r="S793" s="244">
        <v>0</v>
      </c>
      <c r="T793" s="244">
        <v>0</v>
      </c>
      <c r="U793" s="244">
        <v>0</v>
      </c>
      <c r="V793" s="244">
        <v>0</v>
      </c>
      <c r="W793" s="244">
        <v>0</v>
      </c>
    </row>
    <row r="794" spans="2:23" x14ac:dyDescent="0.35">
      <c r="B794" s="17" t="s">
        <v>1259</v>
      </c>
      <c r="C794" s="437" t="s">
        <v>2172</v>
      </c>
      <c r="D794" s="243" t="s">
        <v>1270</v>
      </c>
      <c r="E794" s="5" t="s">
        <v>757</v>
      </c>
      <c r="F794" s="244">
        <v>0</v>
      </c>
      <c r="G794" s="244">
        <v>0</v>
      </c>
      <c r="H794" s="244">
        <v>0</v>
      </c>
      <c r="I794" s="244">
        <v>0</v>
      </c>
      <c r="J794" s="244">
        <v>0</v>
      </c>
      <c r="K794" s="244">
        <v>0</v>
      </c>
      <c r="L794" s="244">
        <v>0</v>
      </c>
      <c r="M794" s="244">
        <v>0</v>
      </c>
      <c r="N794" s="244">
        <v>0</v>
      </c>
      <c r="O794" s="244">
        <v>0</v>
      </c>
      <c r="P794" s="244">
        <v>-1.768</v>
      </c>
      <c r="Q794" s="244">
        <v>0</v>
      </c>
      <c r="R794" s="244">
        <v>0</v>
      </c>
      <c r="S794" s="244">
        <v>0</v>
      </c>
      <c r="T794" s="244">
        <v>0</v>
      </c>
      <c r="U794" s="244">
        <v>0</v>
      </c>
      <c r="V794" s="244">
        <v>0</v>
      </c>
      <c r="W794" s="244">
        <v>0</v>
      </c>
    </row>
    <row r="795" spans="2:23" x14ac:dyDescent="0.35">
      <c r="B795" s="17" t="s">
        <v>1259</v>
      </c>
      <c r="C795" s="437" t="s">
        <v>2172</v>
      </c>
      <c r="D795" s="243" t="s">
        <v>1271</v>
      </c>
      <c r="E795" s="5" t="s">
        <v>757</v>
      </c>
      <c r="F795" s="244">
        <v>0</v>
      </c>
      <c r="G795" s="244">
        <v>0</v>
      </c>
      <c r="H795" s="244">
        <v>0</v>
      </c>
      <c r="I795" s="244">
        <v>0</v>
      </c>
      <c r="J795" s="244">
        <v>0</v>
      </c>
      <c r="K795" s="244">
        <v>0</v>
      </c>
      <c r="L795" s="244">
        <v>0</v>
      </c>
      <c r="M795" s="244">
        <v>0</v>
      </c>
      <c r="N795" s="244">
        <v>0</v>
      </c>
      <c r="O795" s="244">
        <v>0</v>
      </c>
      <c r="P795" s="244">
        <v>2432.4907600000001</v>
      </c>
      <c r="Q795" s="244">
        <v>987.59226000000001</v>
      </c>
      <c r="R795" s="244">
        <v>0</v>
      </c>
      <c r="S795" s="244">
        <v>0</v>
      </c>
      <c r="T795" s="244">
        <v>0</v>
      </c>
      <c r="U795" s="244">
        <v>0</v>
      </c>
      <c r="V795" s="244">
        <v>0</v>
      </c>
      <c r="W795" s="244">
        <v>0</v>
      </c>
    </row>
    <row r="796" spans="2:23" x14ac:dyDescent="0.35">
      <c r="B796" s="17"/>
      <c r="C796" s="437"/>
      <c r="D796" s="243"/>
      <c r="E796" s="5"/>
      <c r="F796" s="244"/>
      <c r="G796" s="244"/>
      <c r="H796" s="5"/>
      <c r="I796" s="5"/>
      <c r="J796" s="5"/>
      <c r="K796" s="5"/>
      <c r="L796" s="5"/>
      <c r="M796" s="5"/>
      <c r="N796" s="244"/>
      <c r="O796" s="244"/>
      <c r="P796" s="244"/>
      <c r="Q796" s="244"/>
      <c r="R796" s="23"/>
      <c r="S796" s="23"/>
      <c r="T796" s="23"/>
      <c r="U796" s="23"/>
      <c r="V796" s="23"/>
      <c r="W796" s="23"/>
    </row>
    <row r="797" spans="2:23" ht="13.15" x14ac:dyDescent="0.4">
      <c r="B797" s="234" t="s">
        <v>1259</v>
      </c>
      <c r="C797" s="234"/>
      <c r="D797" s="235"/>
      <c r="E797" s="235" t="s">
        <v>216</v>
      </c>
      <c r="F797" s="242">
        <f>SUM(F756:F795)</f>
        <v>7991.8255899999986</v>
      </c>
      <c r="G797" s="242">
        <f t="shared" ref="G797:Q797" si="3">SUM(G756:G795)</f>
        <v>6596.5619999999999</v>
      </c>
      <c r="H797" s="242">
        <f t="shared" si="3"/>
        <v>8199.9451499999996</v>
      </c>
      <c r="I797" s="242">
        <f t="shared" si="3"/>
        <v>6669.7649999999994</v>
      </c>
      <c r="J797" s="242">
        <f t="shared" si="3"/>
        <v>7862.3156299999991</v>
      </c>
      <c r="K797" s="242">
        <f t="shared" si="3"/>
        <v>6687.77</v>
      </c>
      <c r="L797" s="242">
        <f t="shared" si="3"/>
        <v>9112.4515599999995</v>
      </c>
      <c r="M797" s="242">
        <f t="shared" si="3"/>
        <v>7125.2769499999995</v>
      </c>
      <c r="N797" s="242">
        <f t="shared" si="3"/>
        <v>14533.842570000001</v>
      </c>
      <c r="O797" s="242">
        <f t="shared" si="3"/>
        <v>7874.8539999999994</v>
      </c>
      <c r="P797" s="242">
        <f t="shared" si="3"/>
        <v>5422.7836800000005</v>
      </c>
      <c r="Q797" s="242">
        <f t="shared" si="3"/>
        <v>2887.2574199999999</v>
      </c>
      <c r="R797" s="237">
        <v>12688.486841557185</v>
      </c>
      <c r="S797" s="237">
        <v>13301.096697573192</v>
      </c>
      <c r="T797" s="237">
        <v>13766.314832412228</v>
      </c>
      <c r="U797" s="237">
        <v>14426.008394636734</v>
      </c>
      <c r="V797" s="237">
        <v>15155.940810405886</v>
      </c>
      <c r="W797" s="237">
        <v>69337.847576585234</v>
      </c>
    </row>
    <row r="798" spans="2:23" x14ac:dyDescent="0.35">
      <c r="B798" s="17" t="s">
        <v>1279</v>
      </c>
      <c r="C798" s="445" t="s">
        <v>2128</v>
      </c>
      <c r="D798" s="435" t="s">
        <v>1280</v>
      </c>
      <c r="E798" s="436" t="s">
        <v>217</v>
      </c>
      <c r="F798" s="240">
        <v>0</v>
      </c>
      <c r="G798" s="240">
        <v>0</v>
      </c>
      <c r="H798" s="240">
        <v>0</v>
      </c>
      <c r="I798" s="240">
        <v>0</v>
      </c>
      <c r="J798" s="240">
        <v>0</v>
      </c>
      <c r="K798" s="240">
        <v>0</v>
      </c>
      <c r="L798" s="240">
        <v>0</v>
      </c>
      <c r="M798" s="240">
        <v>0</v>
      </c>
      <c r="N798" s="240">
        <v>0</v>
      </c>
      <c r="O798" s="240">
        <v>0</v>
      </c>
      <c r="P798" s="240">
        <v>0</v>
      </c>
      <c r="Q798" s="240">
        <v>0</v>
      </c>
      <c r="R798" s="20">
        <v>7203.7989284155683</v>
      </c>
      <c r="S798" s="20">
        <v>7332.6993812034407</v>
      </c>
      <c r="T798" s="20">
        <v>7501.3214414033964</v>
      </c>
      <c r="U798" s="20">
        <v>7646.1621985573993</v>
      </c>
      <c r="V798" s="20">
        <v>7798.882158376513</v>
      </c>
      <c r="W798" s="20">
        <v>37482.864107956317</v>
      </c>
    </row>
    <row r="799" spans="2:23" x14ac:dyDescent="0.35">
      <c r="B799" s="17" t="s">
        <v>1279</v>
      </c>
      <c r="C799" s="445" t="s">
        <v>2128</v>
      </c>
      <c r="D799" s="435" t="s">
        <v>1280</v>
      </c>
      <c r="E799" s="436" t="s">
        <v>1324</v>
      </c>
      <c r="F799" s="240">
        <v>0</v>
      </c>
      <c r="G799" s="240">
        <v>0</v>
      </c>
      <c r="H799" s="240">
        <v>0</v>
      </c>
      <c r="I799" s="240">
        <v>0</v>
      </c>
      <c r="J799" s="240">
        <v>0</v>
      </c>
      <c r="K799" s="240">
        <v>0</v>
      </c>
      <c r="L799" s="240">
        <v>0</v>
      </c>
      <c r="M799" s="240">
        <v>0</v>
      </c>
      <c r="N799" s="240">
        <v>0</v>
      </c>
      <c r="O799" s="240">
        <v>0</v>
      </c>
      <c r="P799" s="240">
        <v>0</v>
      </c>
      <c r="Q799" s="240">
        <v>0</v>
      </c>
      <c r="R799" s="20">
        <v>216.11396785246706</v>
      </c>
      <c r="S799" s="20">
        <v>219.98098143610324</v>
      </c>
      <c r="T799" s="20">
        <v>225.03964324210193</v>
      </c>
      <c r="U799" s="20">
        <v>229.38486595672197</v>
      </c>
      <c r="V799" s="20">
        <v>233.9664647512954</v>
      </c>
      <c r="W799" s="20">
        <v>1124.4859232386898</v>
      </c>
    </row>
    <row r="800" spans="2:23" x14ac:dyDescent="0.35">
      <c r="B800" s="17" t="s">
        <v>1279</v>
      </c>
      <c r="C800" s="445" t="s">
        <v>2128</v>
      </c>
      <c r="D800" s="435" t="s">
        <v>1280</v>
      </c>
      <c r="E800" s="436" t="s">
        <v>1324</v>
      </c>
      <c r="F800" s="240">
        <v>0</v>
      </c>
      <c r="G800" s="240">
        <v>0</v>
      </c>
      <c r="H800" s="240">
        <v>0</v>
      </c>
      <c r="I800" s="240">
        <v>0</v>
      </c>
      <c r="J800" s="240">
        <v>0</v>
      </c>
      <c r="K800" s="240">
        <v>0</v>
      </c>
      <c r="L800" s="240">
        <v>0</v>
      </c>
      <c r="M800" s="240">
        <v>0</v>
      </c>
      <c r="N800" s="240">
        <v>0</v>
      </c>
      <c r="O800" s="240">
        <v>0</v>
      </c>
      <c r="P800" s="240">
        <v>0</v>
      </c>
      <c r="Q800" s="240">
        <v>0</v>
      </c>
      <c r="R800" s="20">
        <v>57.63039142732454</v>
      </c>
      <c r="S800" s="20">
        <v>58.661595049627529</v>
      </c>
      <c r="T800" s="20">
        <v>60.010571531227171</v>
      </c>
      <c r="U800" s="20">
        <v>61.169297588459209</v>
      </c>
      <c r="V800" s="20">
        <v>62.391057267012101</v>
      </c>
      <c r="W800" s="20">
        <v>299.86291286365054</v>
      </c>
    </row>
    <row r="801" spans="2:23" x14ac:dyDescent="0.35">
      <c r="B801" s="17" t="s">
        <v>1279</v>
      </c>
      <c r="C801" s="445" t="s">
        <v>2128</v>
      </c>
      <c r="D801" s="435" t="s">
        <v>1403</v>
      </c>
      <c r="E801" s="436" t="s">
        <v>1404</v>
      </c>
      <c r="F801" s="240">
        <v>0</v>
      </c>
      <c r="G801" s="240">
        <v>0</v>
      </c>
      <c r="H801" s="240">
        <v>0</v>
      </c>
      <c r="I801" s="240">
        <v>0</v>
      </c>
      <c r="J801" s="240">
        <v>0</v>
      </c>
      <c r="K801" s="240">
        <v>0</v>
      </c>
      <c r="L801" s="240">
        <v>0</v>
      </c>
      <c r="M801" s="240">
        <v>0</v>
      </c>
      <c r="N801" s="240">
        <v>0</v>
      </c>
      <c r="O801" s="240">
        <v>0</v>
      </c>
      <c r="P801" s="240">
        <v>0</v>
      </c>
      <c r="Q801" s="240">
        <v>0</v>
      </c>
      <c r="R801" s="20">
        <v>333.43297897237773</v>
      </c>
      <c r="S801" s="20">
        <v>339.39922850141647</v>
      </c>
      <c r="T801" s="20">
        <v>347.20402100210009</v>
      </c>
      <c r="U801" s="20">
        <v>353.90807890465686</v>
      </c>
      <c r="V801" s="20">
        <v>360.97683133057001</v>
      </c>
      <c r="W801" s="20">
        <v>1734.9211387111209</v>
      </c>
    </row>
    <row r="802" spans="2:23" x14ac:dyDescent="0.35">
      <c r="B802" s="17" t="s">
        <v>1279</v>
      </c>
      <c r="C802" s="445" t="s">
        <v>2128</v>
      </c>
      <c r="D802" s="435" t="s">
        <v>1280</v>
      </c>
      <c r="E802" s="436" t="s">
        <v>1324</v>
      </c>
      <c r="F802" s="240">
        <v>0</v>
      </c>
      <c r="G802" s="240">
        <v>0</v>
      </c>
      <c r="H802" s="240">
        <v>0</v>
      </c>
      <c r="I802" s="240">
        <v>0</v>
      </c>
      <c r="J802" s="240">
        <v>0</v>
      </c>
      <c r="K802" s="240">
        <v>0</v>
      </c>
      <c r="L802" s="240">
        <v>0</v>
      </c>
      <c r="M802" s="240">
        <v>0</v>
      </c>
      <c r="N802" s="240">
        <v>0</v>
      </c>
      <c r="O802" s="240">
        <v>0</v>
      </c>
      <c r="P802" s="240">
        <v>0</v>
      </c>
      <c r="Q802" s="240">
        <v>0</v>
      </c>
      <c r="R802" s="20">
        <v>555.72163162062941</v>
      </c>
      <c r="S802" s="20">
        <v>565.66538083569401</v>
      </c>
      <c r="T802" s="20">
        <v>289.33668416841675</v>
      </c>
      <c r="U802" s="20">
        <v>294.92339908721397</v>
      </c>
      <c r="V802" s="20">
        <v>300.81402610880838</v>
      </c>
      <c r="W802" s="20">
        <v>2006.4611218207624</v>
      </c>
    </row>
    <row r="803" spans="2:23" x14ac:dyDescent="0.35">
      <c r="B803" s="17" t="s">
        <v>1279</v>
      </c>
      <c r="C803" s="445" t="s">
        <v>2128</v>
      </c>
      <c r="D803" s="435" t="s">
        <v>1403</v>
      </c>
      <c r="E803" s="436" t="s">
        <v>1404</v>
      </c>
      <c r="F803" s="240">
        <v>0</v>
      </c>
      <c r="G803" s="240">
        <v>0</v>
      </c>
      <c r="H803" s="240">
        <v>0</v>
      </c>
      <c r="I803" s="240">
        <v>0</v>
      </c>
      <c r="J803" s="240">
        <v>0</v>
      </c>
      <c r="K803" s="240">
        <v>0</v>
      </c>
      <c r="L803" s="240">
        <v>0</v>
      </c>
      <c r="M803" s="240">
        <v>0</v>
      </c>
      <c r="N803" s="240">
        <v>0</v>
      </c>
      <c r="O803" s="240">
        <v>0</v>
      </c>
      <c r="P803" s="240">
        <v>0</v>
      </c>
      <c r="Q803" s="240">
        <v>0</v>
      </c>
      <c r="R803" s="20">
        <v>617.46847957847729</v>
      </c>
      <c r="S803" s="20">
        <v>628.51708981743786</v>
      </c>
      <c r="T803" s="20">
        <v>642.97040926314821</v>
      </c>
      <c r="U803" s="20">
        <v>655.38533130491987</v>
      </c>
      <c r="V803" s="20">
        <v>668.47561357512973</v>
      </c>
      <c r="W803" s="20">
        <v>3212.8169235391133</v>
      </c>
    </row>
    <row r="804" spans="2:23" x14ac:dyDescent="0.35">
      <c r="B804" s="17" t="s">
        <v>1279</v>
      </c>
      <c r="C804" s="445" t="s">
        <v>2128</v>
      </c>
      <c r="D804" s="435" t="s">
        <v>1415</v>
      </c>
      <c r="E804" s="436" t="s">
        <v>1404</v>
      </c>
      <c r="F804" s="240">
        <v>0</v>
      </c>
      <c r="G804" s="240">
        <v>0</v>
      </c>
      <c r="H804" s="240">
        <v>0</v>
      </c>
      <c r="I804" s="240">
        <v>0</v>
      </c>
      <c r="J804" s="240">
        <v>0</v>
      </c>
      <c r="K804" s="240">
        <v>0</v>
      </c>
      <c r="L804" s="240">
        <v>0</v>
      </c>
      <c r="M804" s="240">
        <v>0</v>
      </c>
      <c r="N804" s="240">
        <v>0</v>
      </c>
      <c r="O804" s="240">
        <v>0</v>
      </c>
      <c r="P804" s="240">
        <v>0</v>
      </c>
      <c r="Q804" s="240">
        <v>0</v>
      </c>
      <c r="R804" s="20">
        <v>222.2886526482518</v>
      </c>
      <c r="S804" s="20">
        <v>230.45626626639387</v>
      </c>
      <c r="T804" s="20">
        <v>235.75581672982105</v>
      </c>
      <c r="U804" s="20">
        <v>240.307954811804</v>
      </c>
      <c r="V804" s="20">
        <v>245.10772497754752</v>
      </c>
      <c r="W804" s="20">
        <v>1173.9164154338182</v>
      </c>
    </row>
    <row r="805" spans="2:23" x14ac:dyDescent="0.35">
      <c r="B805" s="17" t="s">
        <v>1279</v>
      </c>
      <c r="C805" s="445" t="s">
        <v>2128</v>
      </c>
      <c r="D805" s="435" t="s">
        <v>1280</v>
      </c>
      <c r="E805" s="436" t="s">
        <v>1324</v>
      </c>
      <c r="F805" s="240">
        <v>0</v>
      </c>
      <c r="G805" s="240">
        <v>0</v>
      </c>
      <c r="H805" s="240">
        <v>0</v>
      </c>
      <c r="I805" s="240">
        <v>0</v>
      </c>
      <c r="J805" s="240">
        <v>0</v>
      </c>
      <c r="K805" s="240">
        <v>0</v>
      </c>
      <c r="L805" s="240">
        <v>0</v>
      </c>
      <c r="M805" s="240">
        <v>0</v>
      </c>
      <c r="N805" s="240">
        <v>0</v>
      </c>
      <c r="O805" s="240">
        <v>0</v>
      </c>
      <c r="P805" s="240">
        <v>0</v>
      </c>
      <c r="Q805" s="240">
        <v>0</v>
      </c>
      <c r="R805" s="20">
        <v>15436.711989461932</v>
      </c>
      <c r="S805" s="20">
        <v>21998.098143610321</v>
      </c>
      <c r="T805" s="20">
        <v>22503.964324210188</v>
      </c>
      <c r="U805" s="20">
        <v>22938.486595672195</v>
      </c>
      <c r="V805" s="20">
        <v>22978.849216645081</v>
      </c>
      <c r="W805" s="20">
        <v>105856.11026959971</v>
      </c>
    </row>
    <row r="806" spans="2:23" x14ac:dyDescent="0.35">
      <c r="B806" s="17" t="s">
        <v>1279</v>
      </c>
      <c r="C806" s="445" t="s">
        <v>2128</v>
      </c>
      <c r="D806" s="435" t="s">
        <v>1280</v>
      </c>
      <c r="E806" s="436" t="s">
        <v>1324</v>
      </c>
      <c r="F806" s="240">
        <v>0</v>
      </c>
      <c r="G806" s="240">
        <v>0</v>
      </c>
      <c r="H806" s="240">
        <v>0</v>
      </c>
      <c r="I806" s="240">
        <v>0</v>
      </c>
      <c r="J806" s="240">
        <v>0</v>
      </c>
      <c r="K806" s="240">
        <v>0</v>
      </c>
      <c r="L806" s="240">
        <v>0</v>
      </c>
      <c r="M806" s="240">
        <v>0</v>
      </c>
      <c r="N806" s="240">
        <v>0</v>
      </c>
      <c r="O806" s="240">
        <v>0</v>
      </c>
      <c r="P806" s="240">
        <v>0</v>
      </c>
      <c r="Q806" s="240">
        <v>0</v>
      </c>
      <c r="R806" s="20">
        <v>514.55706631539772</v>
      </c>
      <c r="S806" s="20">
        <v>523.76424151453159</v>
      </c>
      <c r="T806" s="20">
        <v>535.80867438595692</v>
      </c>
      <c r="U806" s="20">
        <v>546.15444275409993</v>
      </c>
      <c r="V806" s="20">
        <v>557.06301131260807</v>
      </c>
      <c r="W806" s="20">
        <v>2677.3474362825941</v>
      </c>
    </row>
    <row r="807" spans="2:23" x14ac:dyDescent="0.35">
      <c r="B807" s="17" t="s">
        <v>1279</v>
      </c>
      <c r="C807" s="445" t="s">
        <v>2128</v>
      </c>
      <c r="D807" s="435" t="s">
        <v>1280</v>
      </c>
      <c r="E807" s="436" t="s">
        <v>1324</v>
      </c>
      <c r="F807" s="240">
        <v>0</v>
      </c>
      <c r="G807" s="240">
        <v>0</v>
      </c>
      <c r="H807" s="240">
        <v>0</v>
      </c>
      <c r="I807" s="240">
        <v>0</v>
      </c>
      <c r="J807" s="240">
        <v>0</v>
      </c>
      <c r="K807" s="240">
        <v>0</v>
      </c>
      <c r="L807" s="240">
        <v>0</v>
      </c>
      <c r="M807" s="240">
        <v>0</v>
      </c>
      <c r="N807" s="240">
        <v>0</v>
      </c>
      <c r="O807" s="240">
        <v>0</v>
      </c>
      <c r="P807" s="240">
        <v>0</v>
      </c>
      <c r="Q807" s="240">
        <v>0</v>
      </c>
      <c r="R807" s="20">
        <v>5071.2697734524436</v>
      </c>
      <c r="S807" s="20">
        <v>502.81367185395027</v>
      </c>
      <c r="T807" s="20">
        <v>0</v>
      </c>
      <c r="U807" s="20">
        <v>0</v>
      </c>
      <c r="V807" s="20">
        <v>0</v>
      </c>
      <c r="W807" s="20">
        <v>5574.0834453063935</v>
      </c>
    </row>
    <row r="808" spans="2:23" x14ac:dyDescent="0.35">
      <c r="B808" s="17" t="s">
        <v>1279</v>
      </c>
      <c r="C808" s="445" t="s">
        <v>2129</v>
      </c>
      <c r="D808" s="435" t="s">
        <v>1281</v>
      </c>
      <c r="E808" s="436" t="s">
        <v>218</v>
      </c>
      <c r="F808" s="240">
        <v>0</v>
      </c>
      <c r="G808" s="240">
        <v>0</v>
      </c>
      <c r="H808" s="240">
        <v>0</v>
      </c>
      <c r="I808" s="240">
        <v>0</v>
      </c>
      <c r="J808" s="240">
        <v>0</v>
      </c>
      <c r="K808" s="240">
        <v>0</v>
      </c>
      <c r="L808" s="240">
        <v>0</v>
      </c>
      <c r="M808" s="240">
        <v>0</v>
      </c>
      <c r="N808" s="240">
        <v>0</v>
      </c>
      <c r="O808" s="240">
        <v>0</v>
      </c>
      <c r="P808" s="240">
        <v>0</v>
      </c>
      <c r="Q808" s="240">
        <v>0</v>
      </c>
      <c r="R808" s="20">
        <v>0</v>
      </c>
      <c r="S808" s="20">
        <v>628.51708981743786</v>
      </c>
      <c r="T808" s="20">
        <v>0</v>
      </c>
      <c r="U808" s="20">
        <v>0</v>
      </c>
      <c r="V808" s="20">
        <v>0</v>
      </c>
      <c r="W808" s="20">
        <v>628.51708981743786</v>
      </c>
    </row>
    <row r="809" spans="2:23" x14ac:dyDescent="0.35">
      <c r="B809" s="17" t="s">
        <v>1279</v>
      </c>
      <c r="C809" s="445" t="s">
        <v>2129</v>
      </c>
      <c r="D809" s="435" t="s">
        <v>1281</v>
      </c>
      <c r="E809" s="436" t="s">
        <v>1385</v>
      </c>
      <c r="F809" s="240">
        <v>0</v>
      </c>
      <c r="G809" s="240">
        <v>0</v>
      </c>
      <c r="H809" s="240">
        <v>0</v>
      </c>
      <c r="I809" s="240">
        <v>0</v>
      </c>
      <c r="J809" s="240">
        <v>0</v>
      </c>
      <c r="K809" s="240">
        <v>0</v>
      </c>
      <c r="L809" s="240">
        <v>0</v>
      </c>
      <c r="M809" s="240">
        <v>0</v>
      </c>
      <c r="N809" s="240">
        <v>0</v>
      </c>
      <c r="O809" s="240">
        <v>0</v>
      </c>
      <c r="P809" s="240">
        <v>0</v>
      </c>
      <c r="Q809" s="240">
        <v>0</v>
      </c>
      <c r="R809" s="20">
        <v>1111.0083349180102</v>
      </c>
      <c r="S809" s="20">
        <v>1335.5988158620555</v>
      </c>
      <c r="T809" s="20">
        <v>1473.4738545613816</v>
      </c>
      <c r="U809" s="20">
        <v>1174.2320519213151</v>
      </c>
      <c r="V809" s="20">
        <v>1554.2058015621765</v>
      </c>
      <c r="W809" s="20">
        <v>6648.5188588249384</v>
      </c>
    </row>
    <row r="810" spans="2:23" x14ac:dyDescent="0.35">
      <c r="B810" s="17" t="s">
        <v>1279</v>
      </c>
      <c r="C810" s="445" t="s">
        <v>2129</v>
      </c>
      <c r="D810" s="435" t="s">
        <v>1281</v>
      </c>
      <c r="E810" s="436" t="s">
        <v>1385</v>
      </c>
      <c r="F810" s="240">
        <v>0</v>
      </c>
      <c r="G810" s="240">
        <v>0</v>
      </c>
      <c r="H810" s="240">
        <v>0</v>
      </c>
      <c r="I810" s="240">
        <v>0</v>
      </c>
      <c r="J810" s="240">
        <v>0</v>
      </c>
      <c r="K810" s="240">
        <v>0</v>
      </c>
      <c r="L810" s="240">
        <v>0</v>
      </c>
      <c r="M810" s="240">
        <v>0</v>
      </c>
      <c r="N810" s="240">
        <v>0</v>
      </c>
      <c r="O810" s="240">
        <v>0</v>
      </c>
      <c r="P810" s="240">
        <v>0</v>
      </c>
      <c r="Q810" s="240">
        <v>0</v>
      </c>
      <c r="R810" s="20">
        <v>1163.7189331338689</v>
      </c>
      <c r="S810" s="20">
        <v>1128.1881762223011</v>
      </c>
      <c r="T810" s="20">
        <v>1087.6916090034924</v>
      </c>
      <c r="U810" s="20">
        <v>1338.6245391902992</v>
      </c>
      <c r="V810" s="20">
        <v>1212.7261756275477</v>
      </c>
      <c r="W810" s="20">
        <v>5930.9494331775086</v>
      </c>
    </row>
    <row r="811" spans="2:23" x14ac:dyDescent="0.35">
      <c r="B811" s="17" t="s">
        <v>1279</v>
      </c>
      <c r="C811" s="445" t="s">
        <v>2129</v>
      </c>
      <c r="D811" s="435" t="s">
        <v>1281</v>
      </c>
      <c r="E811" s="436" t="s">
        <v>1385</v>
      </c>
      <c r="F811" s="240">
        <v>0</v>
      </c>
      <c r="G811" s="240">
        <v>0</v>
      </c>
      <c r="H811" s="240">
        <v>0</v>
      </c>
      <c r="I811" s="240">
        <v>0</v>
      </c>
      <c r="J811" s="240">
        <v>0</v>
      </c>
      <c r="K811" s="240">
        <v>0</v>
      </c>
      <c r="L811" s="240">
        <v>0</v>
      </c>
      <c r="M811" s="240">
        <v>0</v>
      </c>
      <c r="N811" s="240">
        <v>0</v>
      </c>
      <c r="O811" s="240">
        <v>0</v>
      </c>
      <c r="P811" s="240">
        <v>0</v>
      </c>
      <c r="Q811" s="240">
        <v>0</v>
      </c>
      <c r="R811" s="20">
        <v>0</v>
      </c>
      <c r="S811" s="20">
        <v>0</v>
      </c>
      <c r="T811" s="20">
        <v>1800.3171459368155</v>
      </c>
      <c r="U811" s="20">
        <v>0</v>
      </c>
      <c r="V811" s="20">
        <v>0</v>
      </c>
      <c r="W811" s="20">
        <v>1800.3171459368155</v>
      </c>
    </row>
    <row r="812" spans="2:23" x14ac:dyDescent="0.35">
      <c r="B812" s="17" t="s">
        <v>1279</v>
      </c>
      <c r="C812" s="445" t="s">
        <v>2129</v>
      </c>
      <c r="D812" s="435" t="s">
        <v>1281</v>
      </c>
      <c r="E812" s="436" t="s">
        <v>1385</v>
      </c>
      <c r="F812" s="240">
        <v>0</v>
      </c>
      <c r="G812" s="240">
        <v>0</v>
      </c>
      <c r="H812" s="240">
        <v>0</v>
      </c>
      <c r="I812" s="240">
        <v>0</v>
      </c>
      <c r="J812" s="240">
        <v>0</v>
      </c>
      <c r="K812" s="240">
        <v>0</v>
      </c>
      <c r="L812" s="240">
        <v>0</v>
      </c>
      <c r="M812" s="240">
        <v>0</v>
      </c>
      <c r="N812" s="240">
        <v>0</v>
      </c>
      <c r="O812" s="240">
        <v>0</v>
      </c>
      <c r="P812" s="240">
        <v>0</v>
      </c>
      <c r="Q812" s="240">
        <v>0</v>
      </c>
      <c r="R812" s="20">
        <v>2890.013441421223</v>
      </c>
      <c r="S812" s="20">
        <v>1943.1653360189121</v>
      </c>
      <c r="T812" s="20">
        <v>1607.4260231578708</v>
      </c>
      <c r="U812" s="20">
        <v>4163.8814715572589</v>
      </c>
      <c r="V812" s="20">
        <v>4460.9605945913654</v>
      </c>
      <c r="W812" s="20">
        <v>15065.446866746628</v>
      </c>
    </row>
    <row r="813" spans="2:23" x14ac:dyDescent="0.35">
      <c r="B813" s="17" t="s">
        <v>1279</v>
      </c>
      <c r="C813" s="445" t="s">
        <v>2129</v>
      </c>
      <c r="D813" s="435" t="s">
        <v>1281</v>
      </c>
      <c r="E813" s="436" t="s">
        <v>1385</v>
      </c>
      <c r="F813" s="240">
        <v>0</v>
      </c>
      <c r="G813" s="240">
        <v>0</v>
      </c>
      <c r="H813" s="240">
        <v>0</v>
      </c>
      <c r="I813" s="240">
        <v>0</v>
      </c>
      <c r="J813" s="240">
        <v>0</v>
      </c>
      <c r="K813" s="240">
        <v>0</v>
      </c>
      <c r="L813" s="240">
        <v>0</v>
      </c>
      <c r="M813" s="240">
        <v>0</v>
      </c>
      <c r="N813" s="240">
        <v>0</v>
      </c>
      <c r="O813" s="240">
        <v>0</v>
      </c>
      <c r="P813" s="240">
        <v>0</v>
      </c>
      <c r="Q813" s="240">
        <v>0</v>
      </c>
      <c r="R813" s="20">
        <v>0</v>
      </c>
      <c r="S813" s="20">
        <v>104.7528483029063</v>
      </c>
      <c r="T813" s="20">
        <v>0</v>
      </c>
      <c r="U813" s="20">
        <v>0</v>
      </c>
      <c r="V813" s="20">
        <v>0</v>
      </c>
      <c r="W813" s="20">
        <v>104.7528483029063</v>
      </c>
    </row>
    <row r="814" spans="2:23" x14ac:dyDescent="0.35">
      <c r="B814" s="17" t="s">
        <v>1279</v>
      </c>
      <c r="C814" s="445" t="s">
        <v>2129</v>
      </c>
      <c r="D814" s="435" t="s">
        <v>1281</v>
      </c>
      <c r="E814" s="436" t="s">
        <v>1385</v>
      </c>
      <c r="F814" s="240">
        <v>0</v>
      </c>
      <c r="G814" s="240">
        <v>0</v>
      </c>
      <c r="H814" s="240">
        <v>0</v>
      </c>
      <c r="I814" s="240">
        <v>0</v>
      </c>
      <c r="J814" s="240">
        <v>0</v>
      </c>
      <c r="K814" s="240">
        <v>0</v>
      </c>
      <c r="L814" s="240">
        <v>0</v>
      </c>
      <c r="M814" s="240">
        <v>0</v>
      </c>
      <c r="N814" s="240">
        <v>0</v>
      </c>
      <c r="O814" s="240">
        <v>0</v>
      </c>
      <c r="P814" s="240">
        <v>0</v>
      </c>
      <c r="Q814" s="240">
        <v>0</v>
      </c>
      <c r="R814" s="20">
        <v>0</v>
      </c>
      <c r="S814" s="20">
        <v>0</v>
      </c>
      <c r="T814" s="20">
        <v>937.66518017542455</v>
      </c>
      <c r="U814" s="20">
        <v>682.69305344262489</v>
      </c>
      <c r="V814" s="20">
        <v>0</v>
      </c>
      <c r="W814" s="20">
        <v>1620.3582336180493</v>
      </c>
    </row>
    <row r="815" spans="2:23" x14ac:dyDescent="0.35">
      <c r="B815" s="17" t="s">
        <v>1279</v>
      </c>
      <c r="C815" s="445" t="s">
        <v>2130</v>
      </c>
      <c r="D815" s="435" t="s">
        <v>1282</v>
      </c>
      <c r="E815" s="436" t="s">
        <v>219</v>
      </c>
      <c r="F815" s="240">
        <v>0</v>
      </c>
      <c r="G815" s="240">
        <v>0</v>
      </c>
      <c r="H815" s="240">
        <v>0</v>
      </c>
      <c r="I815" s="240">
        <v>0</v>
      </c>
      <c r="J815" s="240">
        <v>0</v>
      </c>
      <c r="K815" s="240">
        <v>0</v>
      </c>
      <c r="L815" s="240">
        <v>0</v>
      </c>
      <c r="M815" s="240">
        <v>0</v>
      </c>
      <c r="N815" s="240">
        <v>0</v>
      </c>
      <c r="O815" s="240">
        <v>0</v>
      </c>
      <c r="P815" s="240">
        <v>0</v>
      </c>
      <c r="Q815" s="240">
        <v>0</v>
      </c>
      <c r="R815" s="20">
        <v>4155.1228224361003</v>
      </c>
      <c r="S815" s="20">
        <v>2868.1329865335742</v>
      </c>
      <c r="T815" s="20">
        <v>2668.3271984420653</v>
      </c>
      <c r="U815" s="20">
        <v>2381.233370407876</v>
      </c>
      <c r="V815" s="20">
        <v>2339.6646475129537</v>
      </c>
      <c r="W815" s="20">
        <v>14412.48102533257</v>
      </c>
    </row>
    <row r="816" spans="2:23" x14ac:dyDescent="0.35">
      <c r="B816" s="17" t="s">
        <v>1279</v>
      </c>
      <c r="C816" s="445" t="s">
        <v>2130</v>
      </c>
      <c r="D816" s="435" t="s">
        <v>1282</v>
      </c>
      <c r="E816" s="436" t="s">
        <v>1326</v>
      </c>
      <c r="F816" s="240">
        <v>0</v>
      </c>
      <c r="G816" s="240">
        <v>0</v>
      </c>
      <c r="H816" s="240">
        <v>0</v>
      </c>
      <c r="I816" s="240">
        <v>0</v>
      </c>
      <c r="J816" s="240">
        <v>0</v>
      </c>
      <c r="K816" s="240">
        <v>0</v>
      </c>
      <c r="L816" s="240">
        <v>0</v>
      </c>
      <c r="M816" s="240">
        <v>0</v>
      </c>
      <c r="N816" s="240">
        <v>0</v>
      </c>
      <c r="O816" s="240">
        <v>0</v>
      </c>
      <c r="P816" s="240">
        <v>0</v>
      </c>
      <c r="Q816" s="240">
        <v>0</v>
      </c>
      <c r="R816" s="20">
        <v>1858.1554318478063</v>
      </c>
      <c r="S816" s="20">
        <v>2147.4333902095791</v>
      </c>
      <c r="T816" s="20">
        <v>2116.44426382453</v>
      </c>
      <c r="U816" s="20">
        <v>382.30810992787002</v>
      </c>
      <c r="V816" s="20">
        <v>389.94410791882564</v>
      </c>
      <c r="W816" s="20">
        <v>6894.2853037286104</v>
      </c>
    </row>
    <row r="817" spans="2:23" x14ac:dyDescent="0.35">
      <c r="B817" s="17" t="s">
        <v>1279</v>
      </c>
      <c r="C817" s="445" t="s">
        <v>2130</v>
      </c>
      <c r="D817" s="435" t="s">
        <v>1359</v>
      </c>
      <c r="E817" s="436" t="s">
        <v>1360</v>
      </c>
      <c r="F817" s="240">
        <v>0</v>
      </c>
      <c r="G817" s="240">
        <v>0</v>
      </c>
      <c r="H817" s="240">
        <v>0</v>
      </c>
      <c r="I817" s="240">
        <v>0</v>
      </c>
      <c r="J817" s="240">
        <v>0</v>
      </c>
      <c r="K817" s="240">
        <v>0</v>
      </c>
      <c r="L817" s="240">
        <v>0</v>
      </c>
      <c r="M817" s="240">
        <v>0</v>
      </c>
      <c r="N817" s="240">
        <v>0</v>
      </c>
      <c r="O817" s="240">
        <v>0</v>
      </c>
      <c r="P817" s="240">
        <v>0</v>
      </c>
      <c r="Q817" s="240">
        <v>0</v>
      </c>
      <c r="R817" s="20">
        <v>1476.116793833188</v>
      </c>
      <c r="S817" s="20">
        <v>1367.0246703529272</v>
      </c>
      <c r="T817" s="20">
        <v>1896.7627073262875</v>
      </c>
      <c r="U817" s="20">
        <v>1911.5405496393498</v>
      </c>
      <c r="V817" s="20">
        <v>445.65040905008647</v>
      </c>
      <c r="W817" s="20">
        <v>7097.0951302018384</v>
      </c>
    </row>
    <row r="818" spans="2:23" x14ac:dyDescent="0.35">
      <c r="B818" s="17" t="s">
        <v>1279</v>
      </c>
      <c r="C818" s="445" t="s">
        <v>2130</v>
      </c>
      <c r="D818" s="435" t="s">
        <v>1367</v>
      </c>
      <c r="E818" s="436" t="s">
        <v>1368</v>
      </c>
      <c r="F818" s="240">
        <v>0</v>
      </c>
      <c r="G818" s="240">
        <v>0</v>
      </c>
      <c r="H818" s="240">
        <v>0</v>
      </c>
      <c r="I818" s="240">
        <v>0</v>
      </c>
      <c r="J818" s="240">
        <v>0</v>
      </c>
      <c r="K818" s="240">
        <v>0</v>
      </c>
      <c r="L818" s="240">
        <v>0</v>
      </c>
      <c r="M818" s="240">
        <v>0</v>
      </c>
      <c r="N818" s="240">
        <v>0</v>
      </c>
      <c r="O818" s="240">
        <v>0</v>
      </c>
      <c r="P818" s="240">
        <v>0</v>
      </c>
      <c r="Q818" s="240">
        <v>0</v>
      </c>
      <c r="R818" s="20">
        <v>1352.7638100220729</v>
      </c>
      <c r="S818" s="20">
        <v>6821.5054814852592</v>
      </c>
      <c r="T818" s="20">
        <v>5625.9910810525471</v>
      </c>
      <c r="U818" s="20">
        <v>6007.6988702951003</v>
      </c>
      <c r="V818" s="20">
        <v>6963.2876414075999</v>
      </c>
      <c r="W818" s="20">
        <v>26771.246884262582</v>
      </c>
    </row>
    <row r="819" spans="2:23" x14ac:dyDescent="0.35">
      <c r="B819" s="17" t="s">
        <v>1279</v>
      </c>
      <c r="C819" s="445" t="s">
        <v>2130</v>
      </c>
      <c r="D819" s="435" t="s">
        <v>1282</v>
      </c>
      <c r="E819" s="436" t="s">
        <v>1326</v>
      </c>
      <c r="F819" s="240">
        <v>0</v>
      </c>
      <c r="G819" s="240">
        <v>0</v>
      </c>
      <c r="H819" s="240">
        <v>0</v>
      </c>
      <c r="I819" s="240">
        <v>0</v>
      </c>
      <c r="J819" s="240">
        <v>0</v>
      </c>
      <c r="K819" s="240">
        <v>0</v>
      </c>
      <c r="L819" s="240">
        <v>0</v>
      </c>
      <c r="M819" s="240">
        <v>0</v>
      </c>
      <c r="N819" s="240">
        <v>0</v>
      </c>
      <c r="O819" s="240">
        <v>0</v>
      </c>
      <c r="P819" s="240">
        <v>0</v>
      </c>
      <c r="Q819" s="240">
        <v>0</v>
      </c>
      <c r="R819" s="20">
        <v>0</v>
      </c>
      <c r="S819" s="20">
        <v>1466.5398762406883</v>
      </c>
      <c r="T819" s="20">
        <v>1875.3303603508491</v>
      </c>
      <c r="U819" s="20">
        <v>546.15444275409993</v>
      </c>
      <c r="V819" s="20">
        <v>334.23780678756486</v>
      </c>
      <c r="W819" s="20">
        <v>4222.2624861332024</v>
      </c>
    </row>
    <row r="820" spans="2:23" x14ac:dyDescent="0.35">
      <c r="B820" s="17" t="s">
        <v>1279</v>
      </c>
      <c r="C820" s="445" t="s">
        <v>2130</v>
      </c>
      <c r="D820" s="435" t="s">
        <v>1367</v>
      </c>
      <c r="E820" s="436" t="s">
        <v>1368</v>
      </c>
      <c r="F820" s="240">
        <v>0</v>
      </c>
      <c r="G820" s="240">
        <v>0</v>
      </c>
      <c r="H820" s="240">
        <v>0</v>
      </c>
      <c r="I820" s="240">
        <v>0</v>
      </c>
      <c r="J820" s="240">
        <v>0</v>
      </c>
      <c r="K820" s="240">
        <v>0</v>
      </c>
      <c r="L820" s="240">
        <v>0</v>
      </c>
      <c r="M820" s="240">
        <v>0</v>
      </c>
      <c r="N820" s="240">
        <v>0</v>
      </c>
      <c r="O820" s="240">
        <v>0</v>
      </c>
      <c r="P820" s="240">
        <v>0</v>
      </c>
      <c r="Q820" s="240">
        <v>0</v>
      </c>
      <c r="R820" s="20">
        <v>8211.1379219910741</v>
      </c>
      <c r="S820" s="20">
        <v>4111.5492958890727</v>
      </c>
      <c r="T820" s="20">
        <v>4018.565057894677</v>
      </c>
      <c r="U820" s="20">
        <v>5204.8518394465736</v>
      </c>
      <c r="V820" s="20">
        <v>6305.953288058723</v>
      </c>
      <c r="W820" s="20">
        <v>27852.057403280116</v>
      </c>
    </row>
    <row r="821" spans="2:23" x14ac:dyDescent="0.35">
      <c r="B821" s="17" t="s">
        <v>1279</v>
      </c>
      <c r="C821" s="445" t="s">
        <v>2130</v>
      </c>
      <c r="D821" s="435" t="s">
        <v>1282</v>
      </c>
      <c r="E821" s="436" t="s">
        <v>1326</v>
      </c>
      <c r="F821" s="240">
        <v>0.57599999999999996</v>
      </c>
      <c r="G821" s="240">
        <v>0</v>
      </c>
      <c r="H821" s="240">
        <v>0</v>
      </c>
      <c r="I821" s="240">
        <v>0</v>
      </c>
      <c r="J821" s="240">
        <v>0</v>
      </c>
      <c r="K821" s="240">
        <v>0</v>
      </c>
      <c r="L821" s="240">
        <v>0</v>
      </c>
      <c r="M821" s="240">
        <v>0</v>
      </c>
      <c r="N821" s="240">
        <v>0</v>
      </c>
      <c r="O821" s="240">
        <v>0</v>
      </c>
      <c r="P821" s="240">
        <v>0</v>
      </c>
      <c r="Q821" s="240">
        <v>0</v>
      </c>
      <c r="R821" s="240">
        <v>0</v>
      </c>
      <c r="S821" s="240">
        <v>0</v>
      </c>
      <c r="T821" s="240">
        <v>0</v>
      </c>
      <c r="U821" s="240">
        <v>0</v>
      </c>
      <c r="V821" s="240">
        <v>0</v>
      </c>
      <c r="W821" s="240">
        <v>0</v>
      </c>
    </row>
    <row r="822" spans="2:23" x14ac:dyDescent="0.35">
      <c r="B822" s="17" t="s">
        <v>1279</v>
      </c>
      <c r="C822" s="445" t="s">
        <v>2130</v>
      </c>
      <c r="D822" s="435" t="s">
        <v>1367</v>
      </c>
      <c r="E822" s="436" t="s">
        <v>1368</v>
      </c>
      <c r="F822" s="240">
        <v>1.2304600000000001</v>
      </c>
      <c r="G822" s="240">
        <v>0</v>
      </c>
      <c r="H822" s="240">
        <v>0</v>
      </c>
      <c r="I822" s="240">
        <v>0</v>
      </c>
      <c r="J822" s="240">
        <v>0</v>
      </c>
      <c r="K822" s="240">
        <v>0</v>
      </c>
      <c r="L822" s="240">
        <v>0</v>
      </c>
      <c r="M822" s="240">
        <v>0</v>
      </c>
      <c r="N822" s="240">
        <v>0</v>
      </c>
      <c r="O822" s="240">
        <v>0</v>
      </c>
      <c r="P822" s="240">
        <v>0</v>
      </c>
      <c r="Q822" s="240">
        <v>0</v>
      </c>
      <c r="R822" s="240">
        <v>0</v>
      </c>
      <c r="S822" s="240">
        <v>0</v>
      </c>
      <c r="T822" s="240">
        <v>0</v>
      </c>
      <c r="U822" s="240">
        <v>0</v>
      </c>
      <c r="V822" s="240">
        <v>0</v>
      </c>
      <c r="W822" s="240">
        <v>0</v>
      </c>
    </row>
    <row r="823" spans="2:23" x14ac:dyDescent="0.35">
      <c r="B823" s="17" t="s">
        <v>1279</v>
      </c>
      <c r="C823" s="445" t="s">
        <v>2130</v>
      </c>
      <c r="D823" s="435" t="s">
        <v>1282</v>
      </c>
      <c r="E823" s="436" t="s">
        <v>1326</v>
      </c>
      <c r="F823" s="240">
        <v>-5.8280000000000003</v>
      </c>
      <c r="G823" s="240">
        <v>0</v>
      </c>
      <c r="H823" s="240">
        <v>0</v>
      </c>
      <c r="I823" s="240">
        <v>0</v>
      </c>
      <c r="J823" s="240">
        <v>0</v>
      </c>
      <c r="K823" s="240">
        <v>0</v>
      </c>
      <c r="L823" s="240">
        <v>0</v>
      </c>
      <c r="M823" s="240">
        <v>0</v>
      </c>
      <c r="N823" s="240">
        <v>0</v>
      </c>
      <c r="O823" s="240">
        <v>0</v>
      </c>
      <c r="P823" s="240">
        <v>0</v>
      </c>
      <c r="Q823" s="240">
        <v>0</v>
      </c>
      <c r="R823" s="240">
        <v>0</v>
      </c>
      <c r="S823" s="240">
        <v>0</v>
      </c>
      <c r="T823" s="240">
        <v>0</v>
      </c>
      <c r="U823" s="240">
        <v>0</v>
      </c>
      <c r="V823" s="240">
        <v>0</v>
      </c>
      <c r="W823" s="240">
        <v>0</v>
      </c>
    </row>
    <row r="824" spans="2:23" x14ac:dyDescent="0.35">
      <c r="B824" s="17" t="s">
        <v>1279</v>
      </c>
      <c r="C824" s="445" t="s">
        <v>2130</v>
      </c>
      <c r="D824" s="435" t="s">
        <v>1367</v>
      </c>
      <c r="E824" s="436" t="s">
        <v>1368</v>
      </c>
      <c r="F824" s="240">
        <v>599.27648999999997</v>
      </c>
      <c r="G824" s="240">
        <v>1417</v>
      </c>
      <c r="H824" s="240">
        <v>0</v>
      </c>
      <c r="I824" s="240">
        <v>0</v>
      </c>
      <c r="J824" s="240">
        <v>0</v>
      </c>
      <c r="K824" s="240">
        <v>0</v>
      </c>
      <c r="L824" s="240">
        <v>0</v>
      </c>
      <c r="M824" s="240">
        <v>0</v>
      </c>
      <c r="N824" s="240">
        <v>0</v>
      </c>
      <c r="O824" s="240">
        <v>0</v>
      </c>
      <c r="P824" s="240">
        <v>0</v>
      </c>
      <c r="Q824" s="240">
        <v>0</v>
      </c>
      <c r="R824" s="240">
        <v>0</v>
      </c>
      <c r="S824" s="240">
        <v>0</v>
      </c>
      <c r="T824" s="240">
        <v>0</v>
      </c>
      <c r="U824" s="240">
        <v>0</v>
      </c>
      <c r="V824" s="240">
        <v>0</v>
      </c>
      <c r="W824" s="240">
        <v>0</v>
      </c>
    </row>
    <row r="825" spans="2:23" x14ac:dyDescent="0.35">
      <c r="B825" s="17" t="s">
        <v>1279</v>
      </c>
      <c r="C825" s="445" t="s">
        <v>2130</v>
      </c>
      <c r="D825" s="435" t="s">
        <v>1282</v>
      </c>
      <c r="E825" s="436" t="s">
        <v>1326</v>
      </c>
      <c r="F825" s="240">
        <v>535.03012000000001</v>
      </c>
      <c r="G825" s="240">
        <v>1158</v>
      </c>
      <c r="H825" s="240">
        <v>0</v>
      </c>
      <c r="I825" s="240">
        <v>0</v>
      </c>
      <c r="J825" s="240">
        <v>0</v>
      </c>
      <c r="K825" s="240">
        <v>0</v>
      </c>
      <c r="L825" s="240">
        <v>0</v>
      </c>
      <c r="M825" s="240">
        <v>0</v>
      </c>
      <c r="N825" s="240">
        <v>0</v>
      </c>
      <c r="O825" s="240">
        <v>0</v>
      </c>
      <c r="P825" s="240">
        <v>0</v>
      </c>
      <c r="Q825" s="240">
        <v>0</v>
      </c>
      <c r="R825" s="240">
        <v>0</v>
      </c>
      <c r="S825" s="240">
        <v>0</v>
      </c>
      <c r="T825" s="240">
        <v>0</v>
      </c>
      <c r="U825" s="240">
        <v>0</v>
      </c>
      <c r="V825" s="240">
        <v>0</v>
      </c>
      <c r="W825" s="240">
        <v>0</v>
      </c>
    </row>
    <row r="826" spans="2:23" x14ac:dyDescent="0.35">
      <c r="B826" s="17" t="s">
        <v>1279</v>
      </c>
      <c r="C826" s="445" t="s">
        <v>2130</v>
      </c>
      <c r="D826" s="435" t="s">
        <v>1367</v>
      </c>
      <c r="E826" s="436" t="s">
        <v>1368</v>
      </c>
      <c r="F826" s="240">
        <v>-0.71799999999999997</v>
      </c>
      <c r="G826" s="240">
        <v>0</v>
      </c>
      <c r="H826" s="240">
        <v>0</v>
      </c>
      <c r="I826" s="240">
        <v>0</v>
      </c>
      <c r="J826" s="240">
        <v>0</v>
      </c>
      <c r="K826" s="240">
        <v>0</v>
      </c>
      <c r="L826" s="240">
        <v>0</v>
      </c>
      <c r="M826" s="240">
        <v>0</v>
      </c>
      <c r="N826" s="240">
        <v>0</v>
      </c>
      <c r="O826" s="240">
        <v>0</v>
      </c>
      <c r="P826" s="240">
        <v>0</v>
      </c>
      <c r="Q826" s="240">
        <v>0</v>
      </c>
      <c r="R826" s="240">
        <v>0</v>
      </c>
      <c r="S826" s="240">
        <v>0</v>
      </c>
      <c r="T826" s="240">
        <v>0</v>
      </c>
      <c r="U826" s="240">
        <v>0</v>
      </c>
      <c r="V826" s="240">
        <v>0</v>
      </c>
      <c r="W826" s="240">
        <v>0</v>
      </c>
    </row>
    <row r="827" spans="2:23" x14ac:dyDescent="0.35">
      <c r="B827" s="17" t="s">
        <v>1279</v>
      </c>
      <c r="C827" s="445" t="s">
        <v>2130</v>
      </c>
      <c r="D827" s="435" t="s">
        <v>1282</v>
      </c>
      <c r="E827" s="436" t="s">
        <v>1326</v>
      </c>
      <c r="F827" s="240">
        <v>0</v>
      </c>
      <c r="G827" s="240">
        <v>812</v>
      </c>
      <c r="H827" s="240">
        <v>0</v>
      </c>
      <c r="I827" s="240">
        <v>0</v>
      </c>
      <c r="J827" s="240">
        <v>0</v>
      </c>
      <c r="K827" s="240">
        <v>0</v>
      </c>
      <c r="L827" s="240">
        <v>0</v>
      </c>
      <c r="M827" s="240">
        <v>0</v>
      </c>
      <c r="N827" s="240">
        <v>0</v>
      </c>
      <c r="O827" s="240">
        <v>0</v>
      </c>
      <c r="P827" s="240">
        <v>0</v>
      </c>
      <c r="Q827" s="240">
        <v>0</v>
      </c>
      <c r="R827" s="240">
        <v>0</v>
      </c>
      <c r="S827" s="240">
        <v>0</v>
      </c>
      <c r="T827" s="240">
        <v>0</v>
      </c>
      <c r="U827" s="240">
        <v>0</v>
      </c>
      <c r="V827" s="240">
        <v>0</v>
      </c>
      <c r="W827" s="240">
        <v>0</v>
      </c>
    </row>
    <row r="828" spans="2:23" x14ac:dyDescent="0.35">
      <c r="B828" s="17" t="s">
        <v>1279</v>
      </c>
      <c r="C828" s="445" t="s">
        <v>2130</v>
      </c>
      <c r="D828" s="435" t="s">
        <v>1367</v>
      </c>
      <c r="E828" s="436" t="s">
        <v>1368</v>
      </c>
      <c r="F828" s="240">
        <v>0</v>
      </c>
      <c r="G828" s="240">
        <v>2041</v>
      </c>
      <c r="H828" s="240">
        <v>0</v>
      </c>
      <c r="I828" s="240">
        <v>0</v>
      </c>
      <c r="J828" s="240">
        <v>0</v>
      </c>
      <c r="K828" s="240">
        <v>0</v>
      </c>
      <c r="L828" s="240">
        <v>0</v>
      </c>
      <c r="M828" s="240">
        <v>0</v>
      </c>
      <c r="N828" s="240">
        <v>0</v>
      </c>
      <c r="O828" s="240">
        <v>0</v>
      </c>
      <c r="P828" s="240">
        <v>0</v>
      </c>
      <c r="Q828" s="240">
        <v>0</v>
      </c>
      <c r="R828" s="240">
        <v>0</v>
      </c>
      <c r="S828" s="240">
        <v>0</v>
      </c>
      <c r="T828" s="240">
        <v>0</v>
      </c>
      <c r="U828" s="240">
        <v>0</v>
      </c>
      <c r="V828" s="240">
        <v>0</v>
      </c>
      <c r="W828" s="240">
        <v>0</v>
      </c>
    </row>
    <row r="829" spans="2:23" x14ac:dyDescent="0.35">
      <c r="B829" s="17" t="s">
        <v>1279</v>
      </c>
      <c r="C829" s="445" t="s">
        <v>2131</v>
      </c>
      <c r="D829" s="435" t="s">
        <v>1283</v>
      </c>
      <c r="E829" s="436" t="s">
        <v>220</v>
      </c>
      <c r="F829" s="240">
        <v>0</v>
      </c>
      <c r="G829" s="240">
        <v>609</v>
      </c>
      <c r="H829" s="240">
        <v>0</v>
      </c>
      <c r="I829" s="240">
        <v>0</v>
      </c>
      <c r="J829" s="240">
        <v>0</v>
      </c>
      <c r="K829" s="240">
        <v>0</v>
      </c>
      <c r="L829" s="240">
        <v>0</v>
      </c>
      <c r="M829" s="240">
        <v>0</v>
      </c>
      <c r="N829" s="240">
        <v>0</v>
      </c>
      <c r="O829" s="240">
        <v>0</v>
      </c>
      <c r="P829" s="240">
        <v>0</v>
      </c>
      <c r="Q829" s="240">
        <v>0</v>
      </c>
      <c r="R829" s="240">
        <v>0</v>
      </c>
      <c r="S829" s="240">
        <v>0</v>
      </c>
      <c r="T829" s="240">
        <v>0</v>
      </c>
      <c r="U829" s="240">
        <v>0</v>
      </c>
      <c r="V829" s="240">
        <v>0</v>
      </c>
      <c r="W829" s="240">
        <v>0</v>
      </c>
    </row>
    <row r="830" spans="2:23" x14ac:dyDescent="0.35">
      <c r="B830" s="17" t="s">
        <v>1279</v>
      </c>
      <c r="C830" s="445" t="s">
        <v>2131</v>
      </c>
      <c r="D830" s="435" t="s">
        <v>1283</v>
      </c>
      <c r="E830" s="436" t="s">
        <v>1325</v>
      </c>
      <c r="F830" s="240">
        <v>877.72348</v>
      </c>
      <c r="G830" s="240">
        <v>0</v>
      </c>
      <c r="H830" s="240">
        <v>0</v>
      </c>
      <c r="I830" s="240">
        <v>0</v>
      </c>
      <c r="J830" s="240">
        <v>0</v>
      </c>
      <c r="K830" s="240">
        <v>0</v>
      </c>
      <c r="L830" s="240">
        <v>0</v>
      </c>
      <c r="M830" s="240">
        <v>0</v>
      </c>
      <c r="N830" s="240">
        <v>0</v>
      </c>
      <c r="O830" s="240">
        <v>0</v>
      </c>
      <c r="P830" s="240">
        <v>0</v>
      </c>
      <c r="Q830" s="240">
        <v>0</v>
      </c>
      <c r="R830" s="240">
        <v>0</v>
      </c>
      <c r="S830" s="240">
        <v>0</v>
      </c>
      <c r="T830" s="240">
        <v>0</v>
      </c>
      <c r="U830" s="240">
        <v>0</v>
      </c>
      <c r="V830" s="240">
        <v>0</v>
      </c>
      <c r="W830" s="240">
        <v>0</v>
      </c>
    </row>
    <row r="831" spans="2:23" x14ac:dyDescent="0.35">
      <c r="B831" s="17" t="s">
        <v>1279</v>
      </c>
      <c r="C831" s="445" t="s">
        <v>2131</v>
      </c>
      <c r="D831" s="435" t="s">
        <v>1338</v>
      </c>
      <c r="E831" s="436" t="s">
        <v>1339</v>
      </c>
      <c r="F831" s="240">
        <v>2332.1185699999996</v>
      </c>
      <c r="G831" s="240">
        <v>2041</v>
      </c>
      <c r="H831" s="240">
        <v>0</v>
      </c>
      <c r="I831" s="240">
        <v>0</v>
      </c>
      <c r="J831" s="240">
        <v>0</v>
      </c>
      <c r="K831" s="240">
        <v>0</v>
      </c>
      <c r="L831" s="240">
        <v>0</v>
      </c>
      <c r="M831" s="240">
        <v>0</v>
      </c>
      <c r="N831" s="240">
        <v>0</v>
      </c>
      <c r="O831" s="240">
        <v>0</v>
      </c>
      <c r="P831" s="240">
        <v>0</v>
      </c>
      <c r="Q831" s="240">
        <v>0</v>
      </c>
      <c r="R831" s="240">
        <v>0</v>
      </c>
      <c r="S831" s="240">
        <v>0</v>
      </c>
      <c r="T831" s="240">
        <v>0</v>
      </c>
      <c r="U831" s="240">
        <v>0</v>
      </c>
      <c r="V831" s="240">
        <v>0</v>
      </c>
      <c r="W831" s="240">
        <v>0</v>
      </c>
    </row>
    <row r="832" spans="2:23" x14ac:dyDescent="0.35">
      <c r="B832" s="17" t="s">
        <v>1279</v>
      </c>
      <c r="C832" s="445" t="s">
        <v>2131</v>
      </c>
      <c r="D832" s="435" t="s">
        <v>1356</v>
      </c>
      <c r="E832" s="436" t="s">
        <v>1357</v>
      </c>
      <c r="F832" s="240">
        <v>10.439830000000001</v>
      </c>
      <c r="G832" s="240">
        <v>0</v>
      </c>
      <c r="H832" s="240">
        <v>0</v>
      </c>
      <c r="I832" s="240">
        <v>0</v>
      </c>
      <c r="J832" s="240">
        <v>0</v>
      </c>
      <c r="K832" s="240">
        <v>0</v>
      </c>
      <c r="L832" s="240">
        <v>0</v>
      </c>
      <c r="M832" s="240">
        <v>0</v>
      </c>
      <c r="N832" s="240">
        <v>0</v>
      </c>
      <c r="O832" s="240">
        <v>0</v>
      </c>
      <c r="P832" s="240">
        <v>0</v>
      </c>
      <c r="Q832" s="240">
        <v>0</v>
      </c>
      <c r="R832" s="240">
        <v>0</v>
      </c>
      <c r="S832" s="240">
        <v>0</v>
      </c>
      <c r="T832" s="240">
        <v>0</v>
      </c>
      <c r="U832" s="240">
        <v>0</v>
      </c>
      <c r="V832" s="240">
        <v>0</v>
      </c>
      <c r="W832" s="240">
        <v>0</v>
      </c>
    </row>
    <row r="833" spans="2:23" x14ac:dyDescent="0.35">
      <c r="B833" s="17" t="s">
        <v>1279</v>
      </c>
      <c r="C833" s="445" t="s">
        <v>2131</v>
      </c>
      <c r="D833" s="435" t="s">
        <v>1358</v>
      </c>
      <c r="E833" s="436" t="s">
        <v>1357</v>
      </c>
      <c r="F833" s="240">
        <v>382.58067999999997</v>
      </c>
      <c r="G833" s="240">
        <v>889</v>
      </c>
      <c r="H833" s="240">
        <v>0</v>
      </c>
      <c r="I833" s="240">
        <v>0</v>
      </c>
      <c r="J833" s="240">
        <v>0</v>
      </c>
      <c r="K833" s="240">
        <v>0</v>
      </c>
      <c r="L833" s="240">
        <v>0</v>
      </c>
      <c r="M833" s="240">
        <v>0</v>
      </c>
      <c r="N833" s="240">
        <v>0</v>
      </c>
      <c r="O833" s="240">
        <v>0</v>
      </c>
      <c r="P833" s="240">
        <v>0</v>
      </c>
      <c r="Q833" s="240">
        <v>0</v>
      </c>
      <c r="R833" s="240">
        <v>0</v>
      </c>
      <c r="S833" s="240">
        <v>0</v>
      </c>
      <c r="T833" s="240">
        <v>0</v>
      </c>
      <c r="U833" s="240">
        <v>0</v>
      </c>
      <c r="V833" s="240">
        <v>0</v>
      </c>
      <c r="W833" s="240">
        <v>0</v>
      </c>
    </row>
    <row r="834" spans="2:23" x14ac:dyDescent="0.35">
      <c r="B834" s="17" t="s">
        <v>1279</v>
      </c>
      <c r="C834" s="445" t="s">
        <v>2131</v>
      </c>
      <c r="D834" s="435" t="s">
        <v>1283</v>
      </c>
      <c r="E834" s="436" t="s">
        <v>1325</v>
      </c>
      <c r="F834" s="240">
        <v>0</v>
      </c>
      <c r="G834" s="240">
        <v>601</v>
      </c>
      <c r="H834" s="240">
        <v>0</v>
      </c>
      <c r="I834" s="240">
        <v>0</v>
      </c>
      <c r="J834" s="240">
        <v>0</v>
      </c>
      <c r="K834" s="240">
        <v>0</v>
      </c>
      <c r="L834" s="240">
        <v>0</v>
      </c>
      <c r="M834" s="240">
        <v>0</v>
      </c>
      <c r="N834" s="240">
        <v>0</v>
      </c>
      <c r="O834" s="240">
        <v>0</v>
      </c>
      <c r="P834" s="240">
        <v>0</v>
      </c>
      <c r="Q834" s="240">
        <v>0</v>
      </c>
      <c r="R834" s="240">
        <v>0</v>
      </c>
      <c r="S834" s="240">
        <v>0</v>
      </c>
      <c r="T834" s="240">
        <v>0</v>
      </c>
      <c r="U834" s="240">
        <v>0</v>
      </c>
      <c r="V834" s="240">
        <v>0</v>
      </c>
      <c r="W834" s="240">
        <v>0</v>
      </c>
    </row>
    <row r="835" spans="2:23" x14ac:dyDescent="0.35">
      <c r="B835" s="17" t="s">
        <v>1279</v>
      </c>
      <c r="C835" s="445" t="s">
        <v>2131</v>
      </c>
      <c r="D835" s="435" t="s">
        <v>1356</v>
      </c>
      <c r="E835" s="436" t="s">
        <v>1357</v>
      </c>
      <c r="F835" s="240">
        <v>187.60122000000001</v>
      </c>
      <c r="G835" s="240">
        <v>0</v>
      </c>
      <c r="H835" s="240">
        <v>0</v>
      </c>
      <c r="I835" s="240">
        <v>0</v>
      </c>
      <c r="J835" s="240">
        <v>0</v>
      </c>
      <c r="K835" s="240">
        <v>0</v>
      </c>
      <c r="L835" s="240">
        <v>0</v>
      </c>
      <c r="M835" s="240">
        <v>0</v>
      </c>
      <c r="N835" s="240">
        <v>0</v>
      </c>
      <c r="O835" s="240">
        <v>0</v>
      </c>
      <c r="P835" s="240">
        <v>0</v>
      </c>
      <c r="Q835" s="240">
        <v>0</v>
      </c>
      <c r="R835" s="240">
        <v>0</v>
      </c>
      <c r="S835" s="240">
        <v>0</v>
      </c>
      <c r="T835" s="240">
        <v>0</v>
      </c>
      <c r="U835" s="240">
        <v>0</v>
      </c>
      <c r="V835" s="240">
        <v>0</v>
      </c>
      <c r="W835" s="240">
        <v>0</v>
      </c>
    </row>
    <row r="836" spans="2:23" x14ac:dyDescent="0.35">
      <c r="B836" s="17" t="s">
        <v>1279</v>
      </c>
      <c r="C836" s="445" t="s">
        <v>2131</v>
      </c>
      <c r="D836" s="435" t="s">
        <v>1358</v>
      </c>
      <c r="E836" s="436" t="s">
        <v>1357</v>
      </c>
      <c r="F836" s="240">
        <v>2320.4702000000002</v>
      </c>
      <c r="G836" s="240">
        <v>7343</v>
      </c>
      <c r="H836" s="240">
        <v>0</v>
      </c>
      <c r="I836" s="240">
        <v>0</v>
      </c>
      <c r="J836" s="240">
        <v>0</v>
      </c>
      <c r="K836" s="240">
        <v>0</v>
      </c>
      <c r="L836" s="240">
        <v>0</v>
      </c>
      <c r="M836" s="240">
        <v>0</v>
      </c>
      <c r="N836" s="240">
        <v>0</v>
      </c>
      <c r="O836" s="240">
        <v>0</v>
      </c>
      <c r="P836" s="240">
        <v>0</v>
      </c>
      <c r="Q836" s="240">
        <v>0</v>
      </c>
      <c r="R836" s="240">
        <v>0</v>
      </c>
      <c r="S836" s="240">
        <v>0</v>
      </c>
      <c r="T836" s="240">
        <v>0</v>
      </c>
      <c r="U836" s="240">
        <v>0</v>
      </c>
      <c r="V836" s="240">
        <v>0</v>
      </c>
      <c r="W836" s="240">
        <v>0</v>
      </c>
    </row>
    <row r="837" spans="2:23" x14ac:dyDescent="0.35">
      <c r="B837" s="17" t="s">
        <v>1279</v>
      </c>
      <c r="C837" s="445" t="s">
        <v>2131</v>
      </c>
      <c r="D837" s="435" t="s">
        <v>1283</v>
      </c>
      <c r="E837" s="436" t="s">
        <v>1325</v>
      </c>
      <c r="F837" s="240">
        <v>-0.39959</v>
      </c>
      <c r="G837" s="240">
        <v>0</v>
      </c>
      <c r="H837" s="240">
        <v>0</v>
      </c>
      <c r="I837" s="240">
        <v>0</v>
      </c>
      <c r="J837" s="240">
        <v>0</v>
      </c>
      <c r="K837" s="240">
        <v>0</v>
      </c>
      <c r="L837" s="240">
        <v>0</v>
      </c>
      <c r="M837" s="240">
        <v>0</v>
      </c>
      <c r="N837" s="240">
        <v>0</v>
      </c>
      <c r="O837" s="240">
        <v>0</v>
      </c>
      <c r="P837" s="240">
        <v>0</v>
      </c>
      <c r="Q837" s="240">
        <v>0</v>
      </c>
      <c r="R837" s="240">
        <v>0</v>
      </c>
      <c r="S837" s="240">
        <v>0</v>
      </c>
      <c r="T837" s="240">
        <v>0</v>
      </c>
      <c r="U837" s="240">
        <v>0</v>
      </c>
      <c r="V837" s="240">
        <v>0</v>
      </c>
      <c r="W837" s="240">
        <v>0</v>
      </c>
    </row>
    <row r="838" spans="2:23" x14ac:dyDescent="0.35">
      <c r="B838" s="17" t="s">
        <v>1279</v>
      </c>
      <c r="C838" s="445" t="s">
        <v>2131</v>
      </c>
      <c r="D838" s="435" t="s">
        <v>1358</v>
      </c>
      <c r="E838" s="436" t="s">
        <v>1357</v>
      </c>
      <c r="F838" s="240">
        <v>3187.8954900000003</v>
      </c>
      <c r="G838" s="240">
        <v>2725</v>
      </c>
      <c r="H838" s="240">
        <v>0</v>
      </c>
      <c r="I838" s="240">
        <v>0</v>
      </c>
      <c r="J838" s="240">
        <v>0</v>
      </c>
      <c r="K838" s="240">
        <v>0</v>
      </c>
      <c r="L838" s="240">
        <v>0</v>
      </c>
      <c r="M838" s="240">
        <v>0</v>
      </c>
      <c r="N838" s="240">
        <v>0</v>
      </c>
      <c r="O838" s="240">
        <v>0</v>
      </c>
      <c r="P838" s="240">
        <v>0</v>
      </c>
      <c r="Q838" s="240">
        <v>0</v>
      </c>
      <c r="R838" s="240">
        <v>0</v>
      </c>
      <c r="S838" s="240">
        <v>0</v>
      </c>
      <c r="T838" s="240">
        <v>0</v>
      </c>
      <c r="U838" s="240">
        <v>0</v>
      </c>
      <c r="V838" s="240">
        <v>0</v>
      </c>
      <c r="W838" s="240">
        <v>0</v>
      </c>
    </row>
    <row r="839" spans="2:23" x14ac:dyDescent="0.35">
      <c r="B839" s="17" t="s">
        <v>1279</v>
      </c>
      <c r="C839" s="445" t="s">
        <v>2131</v>
      </c>
      <c r="D839" s="435" t="s">
        <v>1283</v>
      </c>
      <c r="E839" s="436" t="s">
        <v>1325</v>
      </c>
      <c r="F839" s="240">
        <v>1141.24974</v>
      </c>
      <c r="G839" s="240">
        <v>1707</v>
      </c>
      <c r="H839" s="240">
        <v>0</v>
      </c>
      <c r="I839" s="240">
        <v>0</v>
      </c>
      <c r="J839" s="240">
        <v>0</v>
      </c>
      <c r="K839" s="240">
        <v>0</v>
      </c>
      <c r="L839" s="240">
        <v>0</v>
      </c>
      <c r="M839" s="240">
        <v>0</v>
      </c>
      <c r="N839" s="240">
        <v>0</v>
      </c>
      <c r="O839" s="240">
        <v>0</v>
      </c>
      <c r="P839" s="240">
        <v>0</v>
      </c>
      <c r="Q839" s="240">
        <v>0</v>
      </c>
      <c r="R839" s="240">
        <v>0</v>
      </c>
      <c r="S839" s="240">
        <v>0</v>
      </c>
      <c r="T839" s="240">
        <v>0</v>
      </c>
      <c r="U839" s="240">
        <v>0</v>
      </c>
      <c r="V839" s="240">
        <v>0</v>
      </c>
      <c r="W839" s="240">
        <v>0</v>
      </c>
    </row>
    <row r="840" spans="2:23" x14ac:dyDescent="0.35">
      <c r="B840" s="17" t="s">
        <v>1279</v>
      </c>
      <c r="C840" s="445" t="s">
        <v>2131</v>
      </c>
      <c r="D840" s="435" t="s">
        <v>1356</v>
      </c>
      <c r="E840" s="436" t="s">
        <v>1357</v>
      </c>
      <c r="F840" s="240">
        <v>292.43072999999998</v>
      </c>
      <c r="G840" s="240">
        <v>2354</v>
      </c>
      <c r="H840" s="240">
        <v>0</v>
      </c>
      <c r="I840" s="240">
        <v>0</v>
      </c>
      <c r="J840" s="240">
        <v>0</v>
      </c>
      <c r="K840" s="240">
        <v>0</v>
      </c>
      <c r="L840" s="240">
        <v>0</v>
      </c>
      <c r="M840" s="240">
        <v>0</v>
      </c>
      <c r="N840" s="240">
        <v>0</v>
      </c>
      <c r="O840" s="240">
        <v>0</v>
      </c>
      <c r="P840" s="240">
        <v>0</v>
      </c>
      <c r="Q840" s="240">
        <v>0</v>
      </c>
      <c r="R840" s="240">
        <v>0</v>
      </c>
      <c r="S840" s="240">
        <v>0</v>
      </c>
      <c r="T840" s="240">
        <v>0</v>
      </c>
      <c r="U840" s="240">
        <v>0</v>
      </c>
      <c r="V840" s="240">
        <v>0</v>
      </c>
      <c r="W840" s="240">
        <v>0</v>
      </c>
    </row>
    <row r="841" spans="2:23" x14ac:dyDescent="0.35">
      <c r="B841" s="17" t="s">
        <v>1279</v>
      </c>
      <c r="C841" s="445" t="s">
        <v>2131</v>
      </c>
      <c r="D841" s="435" t="s">
        <v>1358</v>
      </c>
      <c r="E841" s="436" t="s">
        <v>1357</v>
      </c>
      <c r="F841" s="240">
        <v>16348.357960000001</v>
      </c>
      <c r="G841" s="240">
        <v>9423.8619999999992</v>
      </c>
      <c r="H841" s="240">
        <v>0</v>
      </c>
      <c r="I841" s="240">
        <v>0</v>
      </c>
      <c r="J841" s="240">
        <v>0</v>
      </c>
      <c r="K841" s="240">
        <v>0</v>
      </c>
      <c r="L841" s="240">
        <v>0</v>
      </c>
      <c r="M841" s="240">
        <v>0</v>
      </c>
      <c r="N841" s="240">
        <v>0</v>
      </c>
      <c r="O841" s="240">
        <v>0</v>
      </c>
      <c r="P841" s="240">
        <v>0</v>
      </c>
      <c r="Q841" s="240">
        <v>0</v>
      </c>
      <c r="R841" s="240">
        <v>0</v>
      </c>
      <c r="S841" s="240">
        <v>0</v>
      </c>
      <c r="T841" s="240">
        <v>0</v>
      </c>
      <c r="U841" s="240">
        <v>0</v>
      </c>
      <c r="V841" s="240">
        <v>0</v>
      </c>
      <c r="W841" s="240">
        <v>0</v>
      </c>
    </row>
    <row r="842" spans="2:23" x14ac:dyDescent="0.35">
      <c r="B842" s="17" t="s">
        <v>1279</v>
      </c>
      <c r="C842" s="445" t="s">
        <v>2131</v>
      </c>
      <c r="D842" s="435" t="s">
        <v>1283</v>
      </c>
      <c r="E842" s="436" t="s">
        <v>1325</v>
      </c>
      <c r="F842" s="240">
        <v>16.184339999999999</v>
      </c>
      <c r="G842" s="240">
        <v>300</v>
      </c>
      <c r="H842" s="240">
        <v>0</v>
      </c>
      <c r="I842" s="240">
        <v>0</v>
      </c>
      <c r="J842" s="240">
        <v>0</v>
      </c>
      <c r="K842" s="240">
        <v>0</v>
      </c>
      <c r="L842" s="240">
        <v>0</v>
      </c>
      <c r="M842" s="240">
        <v>0</v>
      </c>
      <c r="N842" s="240">
        <v>0</v>
      </c>
      <c r="O842" s="240">
        <v>0</v>
      </c>
      <c r="P842" s="240">
        <v>0</v>
      </c>
      <c r="Q842" s="240">
        <v>0</v>
      </c>
      <c r="R842" s="240">
        <v>0</v>
      </c>
      <c r="S842" s="240">
        <v>0</v>
      </c>
      <c r="T842" s="240">
        <v>0</v>
      </c>
      <c r="U842" s="240">
        <v>0</v>
      </c>
      <c r="V842" s="240">
        <v>0</v>
      </c>
      <c r="W842" s="240">
        <v>0</v>
      </c>
    </row>
    <row r="843" spans="2:23" x14ac:dyDescent="0.35">
      <c r="B843" s="17" t="s">
        <v>1279</v>
      </c>
      <c r="C843" s="445" t="s">
        <v>2131</v>
      </c>
      <c r="D843" s="435" t="s">
        <v>1356</v>
      </c>
      <c r="E843" s="436" t="s">
        <v>1357</v>
      </c>
      <c r="F843" s="240">
        <v>0</v>
      </c>
      <c r="G843" s="240">
        <v>609</v>
      </c>
      <c r="H843" s="240">
        <v>0</v>
      </c>
      <c r="I843" s="240">
        <v>0</v>
      </c>
      <c r="J843" s="240">
        <v>0</v>
      </c>
      <c r="K843" s="240">
        <v>0</v>
      </c>
      <c r="L843" s="240">
        <v>0</v>
      </c>
      <c r="M843" s="240">
        <v>0</v>
      </c>
      <c r="N843" s="240">
        <v>0</v>
      </c>
      <c r="O843" s="240">
        <v>0</v>
      </c>
      <c r="P843" s="240">
        <v>0</v>
      </c>
      <c r="Q843" s="240">
        <v>0</v>
      </c>
      <c r="R843" s="240">
        <v>0</v>
      </c>
      <c r="S843" s="240">
        <v>0</v>
      </c>
      <c r="T843" s="240">
        <v>0</v>
      </c>
      <c r="U843" s="240">
        <v>0</v>
      </c>
      <c r="V843" s="240">
        <v>0</v>
      </c>
      <c r="W843" s="240">
        <v>0</v>
      </c>
    </row>
    <row r="844" spans="2:23" x14ac:dyDescent="0.35">
      <c r="B844" s="17" t="s">
        <v>1279</v>
      </c>
      <c r="C844" s="445" t="s">
        <v>2131</v>
      </c>
      <c r="D844" s="435" t="s">
        <v>1358</v>
      </c>
      <c r="E844" s="436" t="s">
        <v>1357</v>
      </c>
      <c r="F844" s="240">
        <v>11.934940000000001</v>
      </c>
      <c r="G844" s="240">
        <v>0</v>
      </c>
      <c r="H844" s="240">
        <v>0</v>
      </c>
      <c r="I844" s="240">
        <v>0</v>
      </c>
      <c r="J844" s="240">
        <v>0</v>
      </c>
      <c r="K844" s="240">
        <v>0</v>
      </c>
      <c r="L844" s="240">
        <v>0</v>
      </c>
      <c r="M844" s="240">
        <v>0</v>
      </c>
      <c r="N844" s="240">
        <v>0</v>
      </c>
      <c r="O844" s="240">
        <v>0</v>
      </c>
      <c r="P844" s="240">
        <v>0</v>
      </c>
      <c r="Q844" s="240">
        <v>0</v>
      </c>
      <c r="R844" s="240">
        <v>0</v>
      </c>
      <c r="S844" s="240">
        <v>0</v>
      </c>
      <c r="T844" s="240">
        <v>0</v>
      </c>
      <c r="U844" s="240">
        <v>0</v>
      </c>
      <c r="V844" s="240">
        <v>0</v>
      </c>
      <c r="W844" s="240">
        <v>0</v>
      </c>
    </row>
    <row r="845" spans="2:23" x14ac:dyDescent="0.35">
      <c r="B845" s="17" t="s">
        <v>1279</v>
      </c>
      <c r="C845" s="445" t="s">
        <v>2131</v>
      </c>
      <c r="D845" s="435" t="s">
        <v>1283</v>
      </c>
      <c r="E845" s="436" t="s">
        <v>1325</v>
      </c>
      <c r="F845" s="240">
        <v>-3.2600500000000001</v>
      </c>
      <c r="G845" s="240">
        <v>0</v>
      </c>
      <c r="H845" s="240">
        <v>0</v>
      </c>
      <c r="I845" s="240">
        <v>0</v>
      </c>
      <c r="J845" s="240">
        <v>0</v>
      </c>
      <c r="K845" s="240">
        <v>0</v>
      </c>
      <c r="L845" s="240">
        <v>0</v>
      </c>
      <c r="M845" s="240">
        <v>0</v>
      </c>
      <c r="N845" s="240">
        <v>0</v>
      </c>
      <c r="O845" s="240">
        <v>0</v>
      </c>
      <c r="P845" s="240">
        <v>0</v>
      </c>
      <c r="Q845" s="240">
        <v>0</v>
      </c>
      <c r="R845" s="240">
        <v>0</v>
      </c>
      <c r="S845" s="240">
        <v>0</v>
      </c>
      <c r="T845" s="240">
        <v>0</v>
      </c>
      <c r="U845" s="240">
        <v>0</v>
      </c>
      <c r="V845" s="240">
        <v>0</v>
      </c>
      <c r="W845" s="240">
        <v>0</v>
      </c>
    </row>
    <row r="846" spans="2:23" x14ac:dyDescent="0.35">
      <c r="B846" s="17" t="s">
        <v>1279</v>
      </c>
      <c r="C846" s="445" t="s">
        <v>2131</v>
      </c>
      <c r="D846" s="435" t="s">
        <v>1358</v>
      </c>
      <c r="E846" s="436" t="s">
        <v>1357</v>
      </c>
      <c r="F846" s="240">
        <v>1291.5632800000001</v>
      </c>
      <c r="G846" s="240">
        <v>0</v>
      </c>
      <c r="H846" s="240">
        <v>0</v>
      </c>
      <c r="I846" s="240">
        <v>0</v>
      </c>
      <c r="J846" s="240">
        <v>0</v>
      </c>
      <c r="K846" s="240">
        <v>0</v>
      </c>
      <c r="L846" s="240">
        <v>0</v>
      </c>
      <c r="M846" s="240">
        <v>0</v>
      </c>
      <c r="N846" s="240">
        <v>0</v>
      </c>
      <c r="O846" s="240">
        <v>0</v>
      </c>
      <c r="P846" s="240">
        <v>0</v>
      </c>
      <c r="Q846" s="240">
        <v>0</v>
      </c>
      <c r="R846" s="240">
        <v>0</v>
      </c>
      <c r="S846" s="240">
        <v>0</v>
      </c>
      <c r="T846" s="240">
        <v>0</v>
      </c>
      <c r="U846" s="240">
        <v>0</v>
      </c>
      <c r="V846" s="240">
        <v>0</v>
      </c>
      <c r="W846" s="240">
        <v>0</v>
      </c>
    </row>
    <row r="847" spans="2:23" x14ac:dyDescent="0.35">
      <c r="B847" s="17" t="s">
        <v>1279</v>
      </c>
      <c r="C847" s="445" t="s">
        <v>2132</v>
      </c>
      <c r="D847" s="435" t="s">
        <v>1284</v>
      </c>
      <c r="E847" s="436" t="s">
        <v>221</v>
      </c>
      <c r="F847" s="240">
        <v>-16.57704</v>
      </c>
      <c r="G847" s="240">
        <v>0</v>
      </c>
      <c r="H847" s="240">
        <v>0</v>
      </c>
      <c r="I847" s="240">
        <v>0</v>
      </c>
      <c r="J847" s="240">
        <v>0</v>
      </c>
      <c r="K847" s="240">
        <v>0</v>
      </c>
      <c r="L847" s="240">
        <v>0</v>
      </c>
      <c r="M847" s="240">
        <v>0</v>
      </c>
      <c r="N847" s="240">
        <v>0</v>
      </c>
      <c r="O847" s="240">
        <v>0</v>
      </c>
      <c r="P847" s="240">
        <v>0</v>
      </c>
      <c r="Q847" s="240">
        <v>0</v>
      </c>
      <c r="R847" s="240">
        <v>0</v>
      </c>
      <c r="S847" s="240">
        <v>0</v>
      </c>
      <c r="T847" s="240">
        <v>0</v>
      </c>
      <c r="U847" s="240">
        <v>0</v>
      </c>
      <c r="V847" s="240">
        <v>0</v>
      </c>
      <c r="W847" s="240">
        <v>0</v>
      </c>
    </row>
    <row r="848" spans="2:23" x14ac:dyDescent="0.35">
      <c r="B848" s="17" t="s">
        <v>1279</v>
      </c>
      <c r="C848" s="445" t="s">
        <v>2132</v>
      </c>
      <c r="D848" s="435" t="s">
        <v>1284</v>
      </c>
      <c r="E848" s="436" t="s">
        <v>1382</v>
      </c>
      <c r="F848" s="240">
        <v>54.604320000000001</v>
      </c>
      <c r="G848" s="240">
        <v>0</v>
      </c>
      <c r="H848" s="240">
        <v>0</v>
      </c>
      <c r="I848" s="240">
        <v>0</v>
      </c>
      <c r="J848" s="240">
        <v>0</v>
      </c>
      <c r="K848" s="240">
        <v>0</v>
      </c>
      <c r="L848" s="240">
        <v>0</v>
      </c>
      <c r="M848" s="240">
        <v>0</v>
      </c>
      <c r="N848" s="240">
        <v>0</v>
      </c>
      <c r="O848" s="240">
        <v>0</v>
      </c>
      <c r="P848" s="240">
        <v>0</v>
      </c>
      <c r="Q848" s="240">
        <v>0</v>
      </c>
      <c r="R848" s="240">
        <v>0</v>
      </c>
      <c r="S848" s="240">
        <v>0</v>
      </c>
      <c r="T848" s="240">
        <v>0</v>
      </c>
      <c r="U848" s="240">
        <v>0</v>
      </c>
      <c r="V848" s="240">
        <v>0</v>
      </c>
      <c r="W848" s="240">
        <v>0</v>
      </c>
    </row>
    <row r="849" spans="2:23" x14ac:dyDescent="0.35">
      <c r="B849" s="17" t="s">
        <v>1279</v>
      </c>
      <c r="C849" s="445" t="s">
        <v>2132</v>
      </c>
      <c r="D849" s="435" t="s">
        <v>1388</v>
      </c>
      <c r="E849" s="436" t="s">
        <v>1389</v>
      </c>
      <c r="F849" s="240">
        <v>-0.92342999999999997</v>
      </c>
      <c r="G849" s="240">
        <v>0</v>
      </c>
      <c r="H849" s="240">
        <v>0</v>
      </c>
      <c r="I849" s="240">
        <v>0</v>
      </c>
      <c r="J849" s="240">
        <v>0</v>
      </c>
      <c r="K849" s="240">
        <v>0</v>
      </c>
      <c r="L849" s="240">
        <v>0</v>
      </c>
      <c r="M849" s="240">
        <v>0</v>
      </c>
      <c r="N849" s="240">
        <v>0</v>
      </c>
      <c r="O849" s="240">
        <v>0</v>
      </c>
      <c r="P849" s="240">
        <v>0</v>
      </c>
      <c r="Q849" s="240">
        <v>0</v>
      </c>
      <c r="R849" s="240">
        <v>0</v>
      </c>
      <c r="S849" s="240">
        <v>0</v>
      </c>
      <c r="T849" s="240">
        <v>0</v>
      </c>
      <c r="U849" s="240">
        <v>0</v>
      </c>
      <c r="V849" s="240">
        <v>0</v>
      </c>
      <c r="W849" s="240">
        <v>0</v>
      </c>
    </row>
    <row r="850" spans="2:23" x14ac:dyDescent="0.35">
      <c r="B850" s="17" t="s">
        <v>1279</v>
      </c>
      <c r="C850" s="445" t="s">
        <v>2132</v>
      </c>
      <c r="D850" s="435" t="s">
        <v>1390</v>
      </c>
      <c r="E850" s="436" t="s">
        <v>1391</v>
      </c>
      <c r="F850" s="240">
        <v>1.0105599999999999</v>
      </c>
      <c r="G850" s="240">
        <v>0</v>
      </c>
      <c r="H850" s="240">
        <v>0</v>
      </c>
      <c r="I850" s="240">
        <v>0</v>
      </c>
      <c r="J850" s="240">
        <v>0</v>
      </c>
      <c r="K850" s="240">
        <v>0</v>
      </c>
      <c r="L850" s="240">
        <v>0</v>
      </c>
      <c r="M850" s="240">
        <v>0</v>
      </c>
      <c r="N850" s="240">
        <v>0</v>
      </c>
      <c r="O850" s="240">
        <v>0</v>
      </c>
      <c r="P850" s="240">
        <v>0</v>
      </c>
      <c r="Q850" s="240">
        <v>0</v>
      </c>
      <c r="R850" s="240">
        <v>0</v>
      </c>
      <c r="S850" s="240">
        <v>0</v>
      </c>
      <c r="T850" s="240">
        <v>0</v>
      </c>
      <c r="U850" s="240">
        <v>0</v>
      </c>
      <c r="V850" s="240">
        <v>0</v>
      </c>
      <c r="W850" s="240">
        <v>0</v>
      </c>
    </row>
    <row r="851" spans="2:23" x14ac:dyDescent="0.35">
      <c r="B851" s="17" t="s">
        <v>1279</v>
      </c>
      <c r="C851" s="445" t="s">
        <v>2132</v>
      </c>
      <c r="D851" s="435" t="s">
        <v>1284</v>
      </c>
      <c r="E851" s="436" t="s">
        <v>1382</v>
      </c>
      <c r="F851" s="240">
        <v>410.56470000000002</v>
      </c>
      <c r="G851" s="240">
        <v>0</v>
      </c>
      <c r="H851" s="240">
        <v>0</v>
      </c>
      <c r="I851" s="240">
        <v>0</v>
      </c>
      <c r="J851" s="240">
        <v>0</v>
      </c>
      <c r="K851" s="240">
        <v>0</v>
      </c>
      <c r="L851" s="240">
        <v>0</v>
      </c>
      <c r="M851" s="240">
        <v>0</v>
      </c>
      <c r="N851" s="240">
        <v>0</v>
      </c>
      <c r="O851" s="240">
        <v>0</v>
      </c>
      <c r="P851" s="240">
        <v>0</v>
      </c>
      <c r="Q851" s="240">
        <v>0</v>
      </c>
      <c r="R851" s="240">
        <v>0</v>
      </c>
      <c r="S851" s="240">
        <v>0</v>
      </c>
      <c r="T851" s="240">
        <v>0</v>
      </c>
      <c r="U851" s="240">
        <v>0</v>
      </c>
      <c r="V851" s="240">
        <v>0</v>
      </c>
      <c r="W851" s="240">
        <v>0</v>
      </c>
    </row>
    <row r="852" spans="2:23" x14ac:dyDescent="0.35">
      <c r="B852" s="17" t="s">
        <v>1279</v>
      </c>
      <c r="C852" s="445" t="s">
        <v>2132</v>
      </c>
      <c r="D852" s="435" t="s">
        <v>1388</v>
      </c>
      <c r="E852" s="436" t="s">
        <v>1389</v>
      </c>
      <c r="F852" s="240">
        <v>-46.553220000000003</v>
      </c>
      <c r="G852" s="240">
        <v>0</v>
      </c>
      <c r="H852" s="240">
        <v>0</v>
      </c>
      <c r="I852" s="240">
        <v>0</v>
      </c>
      <c r="J852" s="240">
        <v>0</v>
      </c>
      <c r="K852" s="240">
        <v>0</v>
      </c>
      <c r="L852" s="240">
        <v>0</v>
      </c>
      <c r="M852" s="240">
        <v>0</v>
      </c>
      <c r="N852" s="240">
        <v>0</v>
      </c>
      <c r="O852" s="240">
        <v>0</v>
      </c>
      <c r="P852" s="240">
        <v>0</v>
      </c>
      <c r="Q852" s="240">
        <v>0</v>
      </c>
      <c r="R852" s="240">
        <v>0</v>
      </c>
      <c r="S852" s="240">
        <v>0</v>
      </c>
      <c r="T852" s="240">
        <v>0</v>
      </c>
      <c r="U852" s="240">
        <v>0</v>
      </c>
      <c r="V852" s="240">
        <v>0</v>
      </c>
      <c r="W852" s="240">
        <v>0</v>
      </c>
    </row>
    <row r="853" spans="2:23" x14ac:dyDescent="0.35">
      <c r="B853" s="17" t="s">
        <v>1279</v>
      </c>
      <c r="C853" s="445" t="s">
        <v>2132</v>
      </c>
      <c r="D853" s="435" t="s">
        <v>1284</v>
      </c>
      <c r="E853" s="436" t="s">
        <v>1382</v>
      </c>
      <c r="F853" s="240">
        <v>-3.5339999999999998</v>
      </c>
      <c r="G853" s="240">
        <v>0</v>
      </c>
      <c r="H853" s="240">
        <v>0</v>
      </c>
      <c r="I853" s="240">
        <v>0</v>
      </c>
      <c r="J853" s="240">
        <v>0</v>
      </c>
      <c r="K853" s="240">
        <v>0</v>
      </c>
      <c r="L853" s="240">
        <v>0</v>
      </c>
      <c r="M853" s="240">
        <v>0</v>
      </c>
      <c r="N853" s="240">
        <v>0</v>
      </c>
      <c r="O853" s="240">
        <v>0</v>
      </c>
      <c r="P853" s="240">
        <v>0</v>
      </c>
      <c r="Q853" s="240">
        <v>0</v>
      </c>
      <c r="R853" s="240">
        <v>0</v>
      </c>
      <c r="S853" s="240">
        <v>0</v>
      </c>
      <c r="T853" s="240">
        <v>0</v>
      </c>
      <c r="U853" s="240">
        <v>0</v>
      </c>
      <c r="V853" s="240">
        <v>0</v>
      </c>
      <c r="W853" s="240">
        <v>0</v>
      </c>
    </row>
    <row r="854" spans="2:23" x14ac:dyDescent="0.35">
      <c r="B854" s="17" t="s">
        <v>1279</v>
      </c>
      <c r="C854" s="445" t="s">
        <v>2132</v>
      </c>
      <c r="D854" s="435" t="s">
        <v>1284</v>
      </c>
      <c r="E854" s="436" t="s">
        <v>1382</v>
      </c>
      <c r="F854" s="240">
        <v>0.72799999999999998</v>
      </c>
      <c r="G854" s="240">
        <v>0</v>
      </c>
      <c r="H854" s="240">
        <v>0</v>
      </c>
      <c r="I854" s="240">
        <v>0</v>
      </c>
      <c r="J854" s="240">
        <v>0</v>
      </c>
      <c r="K854" s="240">
        <v>0</v>
      </c>
      <c r="L854" s="240">
        <v>0</v>
      </c>
      <c r="M854" s="240">
        <v>0</v>
      </c>
      <c r="N854" s="240">
        <v>0</v>
      </c>
      <c r="O854" s="240">
        <v>0</v>
      </c>
      <c r="P854" s="240">
        <v>0</v>
      </c>
      <c r="Q854" s="240">
        <v>0</v>
      </c>
      <c r="R854" s="240">
        <v>0</v>
      </c>
      <c r="S854" s="240">
        <v>0</v>
      </c>
      <c r="T854" s="240">
        <v>0</v>
      </c>
      <c r="U854" s="240">
        <v>0</v>
      </c>
      <c r="V854" s="240">
        <v>0</v>
      </c>
      <c r="W854" s="240">
        <v>0</v>
      </c>
    </row>
    <row r="855" spans="2:23" x14ac:dyDescent="0.35">
      <c r="B855" s="17" t="s">
        <v>1279</v>
      </c>
      <c r="C855" s="445" t="s">
        <v>2132</v>
      </c>
      <c r="D855" s="435" t="s">
        <v>1284</v>
      </c>
      <c r="E855" s="436" t="s">
        <v>1382</v>
      </c>
      <c r="F855" s="240">
        <v>-18.975189999999998</v>
      </c>
      <c r="G855" s="240">
        <v>0</v>
      </c>
      <c r="H855" s="240">
        <v>0</v>
      </c>
      <c r="I855" s="240">
        <v>0</v>
      </c>
      <c r="J855" s="240">
        <v>0</v>
      </c>
      <c r="K855" s="240">
        <v>0</v>
      </c>
      <c r="L855" s="240">
        <v>0</v>
      </c>
      <c r="M855" s="240">
        <v>0</v>
      </c>
      <c r="N855" s="240">
        <v>0</v>
      </c>
      <c r="O855" s="240">
        <v>0</v>
      </c>
      <c r="P855" s="240">
        <v>0</v>
      </c>
      <c r="Q855" s="240">
        <v>0</v>
      </c>
      <c r="R855" s="240">
        <v>0</v>
      </c>
      <c r="S855" s="240">
        <v>0</v>
      </c>
      <c r="T855" s="240">
        <v>0</v>
      </c>
      <c r="U855" s="240">
        <v>0</v>
      </c>
      <c r="V855" s="240">
        <v>0</v>
      </c>
      <c r="W855" s="240">
        <v>0</v>
      </c>
    </row>
    <row r="856" spans="2:23" x14ac:dyDescent="0.35">
      <c r="B856" s="17" t="s">
        <v>1279</v>
      </c>
      <c r="C856" s="445" t="s">
        <v>2132</v>
      </c>
      <c r="D856" s="435" t="s">
        <v>1284</v>
      </c>
      <c r="E856" s="436" t="s">
        <v>1382</v>
      </c>
      <c r="F856" s="240">
        <v>98.837479999999999</v>
      </c>
      <c r="G856" s="240">
        <v>0</v>
      </c>
      <c r="H856" s="240">
        <v>0</v>
      </c>
      <c r="I856" s="240">
        <v>0</v>
      </c>
      <c r="J856" s="240">
        <v>0</v>
      </c>
      <c r="K856" s="240">
        <v>0</v>
      </c>
      <c r="L856" s="240">
        <v>0</v>
      </c>
      <c r="M856" s="240">
        <v>0</v>
      </c>
      <c r="N856" s="240">
        <v>0</v>
      </c>
      <c r="O856" s="240">
        <v>0</v>
      </c>
      <c r="P856" s="240">
        <v>0</v>
      </c>
      <c r="Q856" s="240">
        <v>0</v>
      </c>
      <c r="R856" s="240">
        <v>0</v>
      </c>
      <c r="S856" s="240">
        <v>0</v>
      </c>
      <c r="T856" s="240">
        <v>0</v>
      </c>
      <c r="U856" s="240">
        <v>0</v>
      </c>
      <c r="V856" s="240">
        <v>0</v>
      </c>
      <c r="W856" s="240">
        <v>0</v>
      </c>
    </row>
    <row r="857" spans="2:23" x14ac:dyDescent="0.35">
      <c r="B857" s="17" t="s">
        <v>1279</v>
      </c>
      <c r="C857" s="445" t="s">
        <v>2133</v>
      </c>
      <c r="D857" s="435" t="s">
        <v>1285</v>
      </c>
      <c r="E857" s="436" t="s">
        <v>222</v>
      </c>
      <c r="F857" s="240">
        <v>0.43887999999999999</v>
      </c>
      <c r="G857" s="240">
        <v>0</v>
      </c>
      <c r="H857" s="240">
        <v>0</v>
      </c>
      <c r="I857" s="240">
        <v>0</v>
      </c>
      <c r="J857" s="240">
        <v>0</v>
      </c>
      <c r="K857" s="240">
        <v>0</v>
      </c>
      <c r="L857" s="240">
        <v>0</v>
      </c>
      <c r="M857" s="240">
        <v>0</v>
      </c>
      <c r="N857" s="240">
        <v>0</v>
      </c>
      <c r="O857" s="240">
        <v>0</v>
      </c>
      <c r="P857" s="240">
        <v>0</v>
      </c>
      <c r="Q857" s="240">
        <v>0</v>
      </c>
      <c r="R857" s="240">
        <v>0</v>
      </c>
      <c r="S857" s="240">
        <v>0</v>
      </c>
      <c r="T857" s="240">
        <v>0</v>
      </c>
      <c r="U857" s="240">
        <v>0</v>
      </c>
      <c r="V857" s="240">
        <v>0</v>
      </c>
      <c r="W857" s="240">
        <v>0</v>
      </c>
    </row>
    <row r="858" spans="2:23" x14ac:dyDescent="0.35">
      <c r="B858" s="17" t="s">
        <v>1279</v>
      </c>
      <c r="C858" s="445" t="s">
        <v>2133</v>
      </c>
      <c r="D858" s="435" t="s">
        <v>1310</v>
      </c>
      <c r="E858" s="436" t="s">
        <v>1311</v>
      </c>
      <c r="F858" s="240">
        <v>-15.924299999999999</v>
      </c>
      <c r="G858" s="240">
        <v>0</v>
      </c>
      <c r="H858" s="240">
        <v>0</v>
      </c>
      <c r="I858" s="240">
        <v>0</v>
      </c>
      <c r="J858" s="240">
        <v>0</v>
      </c>
      <c r="K858" s="240">
        <v>0</v>
      </c>
      <c r="L858" s="240">
        <v>0</v>
      </c>
      <c r="M858" s="240">
        <v>0</v>
      </c>
      <c r="N858" s="240">
        <v>0</v>
      </c>
      <c r="O858" s="240">
        <v>0</v>
      </c>
      <c r="P858" s="240">
        <v>0</v>
      </c>
      <c r="Q858" s="240">
        <v>0</v>
      </c>
      <c r="R858" s="240">
        <v>0</v>
      </c>
      <c r="S858" s="240">
        <v>0</v>
      </c>
      <c r="T858" s="240">
        <v>0</v>
      </c>
      <c r="U858" s="240">
        <v>0</v>
      </c>
      <c r="V858" s="240">
        <v>0</v>
      </c>
      <c r="W858" s="240">
        <v>0</v>
      </c>
    </row>
    <row r="859" spans="2:23" x14ac:dyDescent="0.35">
      <c r="B859" s="17" t="s">
        <v>1279</v>
      </c>
      <c r="C859" s="445" t="s">
        <v>2133</v>
      </c>
      <c r="D859" s="435" t="s">
        <v>1285</v>
      </c>
      <c r="E859" s="436" t="s">
        <v>1311</v>
      </c>
      <c r="F859" s="240">
        <v>36.552889999999998</v>
      </c>
      <c r="G859" s="240">
        <v>0</v>
      </c>
      <c r="H859" s="240">
        <v>0</v>
      </c>
      <c r="I859" s="240">
        <v>0</v>
      </c>
      <c r="J859" s="240">
        <v>0</v>
      </c>
      <c r="K859" s="240">
        <v>0</v>
      </c>
      <c r="L859" s="240">
        <v>0</v>
      </c>
      <c r="M859" s="240">
        <v>0</v>
      </c>
      <c r="N859" s="240">
        <v>0</v>
      </c>
      <c r="O859" s="240">
        <v>0</v>
      </c>
      <c r="P859" s="240">
        <v>0</v>
      </c>
      <c r="Q859" s="240">
        <v>0</v>
      </c>
      <c r="R859" s="240">
        <v>0</v>
      </c>
      <c r="S859" s="240">
        <v>0</v>
      </c>
      <c r="T859" s="240">
        <v>0</v>
      </c>
      <c r="U859" s="240">
        <v>0</v>
      </c>
      <c r="V859" s="240">
        <v>0</v>
      </c>
      <c r="W859" s="240">
        <v>0</v>
      </c>
    </row>
    <row r="860" spans="2:23" x14ac:dyDescent="0.35">
      <c r="B860" s="17" t="s">
        <v>1279</v>
      </c>
      <c r="C860" s="445" t="s">
        <v>2133</v>
      </c>
      <c r="D860" s="435" t="s">
        <v>1347</v>
      </c>
      <c r="E860" s="436" t="s">
        <v>1348</v>
      </c>
      <c r="F860" s="240">
        <v>0.57999999999999996</v>
      </c>
      <c r="G860" s="240">
        <v>0</v>
      </c>
      <c r="H860" s="240">
        <v>0</v>
      </c>
      <c r="I860" s="240">
        <v>0</v>
      </c>
      <c r="J860" s="240">
        <v>0</v>
      </c>
      <c r="K860" s="240">
        <v>0</v>
      </c>
      <c r="L860" s="240">
        <v>0</v>
      </c>
      <c r="M860" s="240">
        <v>0</v>
      </c>
      <c r="N860" s="240">
        <v>0</v>
      </c>
      <c r="O860" s="240">
        <v>0</v>
      </c>
      <c r="P860" s="240">
        <v>0</v>
      </c>
      <c r="Q860" s="240">
        <v>0</v>
      </c>
      <c r="R860" s="240">
        <v>0</v>
      </c>
      <c r="S860" s="240">
        <v>0</v>
      </c>
      <c r="T860" s="240">
        <v>0</v>
      </c>
      <c r="U860" s="240">
        <v>0</v>
      </c>
      <c r="V860" s="240">
        <v>0</v>
      </c>
      <c r="W860" s="240">
        <v>0</v>
      </c>
    </row>
    <row r="861" spans="2:23" x14ac:dyDescent="0.35">
      <c r="B861" s="17" t="s">
        <v>1279</v>
      </c>
      <c r="C861" s="445" t="s">
        <v>2133</v>
      </c>
      <c r="D861" s="435" t="s">
        <v>1349</v>
      </c>
      <c r="E861" s="436" t="s">
        <v>1348</v>
      </c>
      <c r="F861" s="240">
        <v>11.251059999999999</v>
      </c>
      <c r="G861" s="240">
        <v>0</v>
      </c>
      <c r="H861" s="240">
        <v>0</v>
      </c>
      <c r="I861" s="240">
        <v>0</v>
      </c>
      <c r="J861" s="240">
        <v>0</v>
      </c>
      <c r="K861" s="240">
        <v>0</v>
      </c>
      <c r="L861" s="240">
        <v>0</v>
      </c>
      <c r="M861" s="240">
        <v>0</v>
      </c>
      <c r="N861" s="240">
        <v>0</v>
      </c>
      <c r="O861" s="240">
        <v>0</v>
      </c>
      <c r="P861" s="240">
        <v>0</v>
      </c>
      <c r="Q861" s="240">
        <v>0</v>
      </c>
      <c r="R861" s="240">
        <v>0</v>
      </c>
      <c r="S861" s="240">
        <v>0</v>
      </c>
      <c r="T861" s="240">
        <v>0</v>
      </c>
      <c r="U861" s="240">
        <v>0</v>
      </c>
      <c r="V861" s="240">
        <v>0</v>
      </c>
      <c r="W861" s="240">
        <v>0</v>
      </c>
    </row>
    <row r="862" spans="2:23" x14ac:dyDescent="0.35">
      <c r="B862" s="17" t="s">
        <v>1279</v>
      </c>
      <c r="C862" s="445" t="s">
        <v>2133</v>
      </c>
      <c r="D862" s="435" t="s">
        <v>1310</v>
      </c>
      <c r="E862" s="436" t="s">
        <v>1311</v>
      </c>
      <c r="F862" s="240">
        <v>24.107560000000003</v>
      </c>
      <c r="G862" s="240">
        <v>0</v>
      </c>
      <c r="H862" s="240">
        <v>0</v>
      </c>
      <c r="I862" s="240">
        <v>0</v>
      </c>
      <c r="J862" s="240">
        <v>0</v>
      </c>
      <c r="K862" s="240">
        <v>0</v>
      </c>
      <c r="L862" s="240">
        <v>0</v>
      </c>
      <c r="M862" s="240">
        <v>0</v>
      </c>
      <c r="N862" s="240">
        <v>0</v>
      </c>
      <c r="O862" s="240">
        <v>0</v>
      </c>
      <c r="P862" s="240">
        <v>0</v>
      </c>
      <c r="Q862" s="240">
        <v>0</v>
      </c>
      <c r="R862" s="240">
        <v>0</v>
      </c>
      <c r="S862" s="240">
        <v>0</v>
      </c>
      <c r="T862" s="240">
        <v>0</v>
      </c>
      <c r="U862" s="240">
        <v>0</v>
      </c>
      <c r="V862" s="240">
        <v>0</v>
      </c>
      <c r="W862" s="240">
        <v>0</v>
      </c>
    </row>
    <row r="863" spans="2:23" x14ac:dyDescent="0.35">
      <c r="B863" s="17" t="s">
        <v>1279</v>
      </c>
      <c r="C863" s="445" t="s">
        <v>2133</v>
      </c>
      <c r="D863" s="435" t="s">
        <v>1285</v>
      </c>
      <c r="E863" s="436" t="s">
        <v>1311</v>
      </c>
      <c r="F863" s="240">
        <v>0.72794000000000003</v>
      </c>
      <c r="G863" s="240">
        <v>0</v>
      </c>
      <c r="H863" s="240">
        <v>0</v>
      </c>
      <c r="I863" s="240">
        <v>0</v>
      </c>
      <c r="J863" s="240">
        <v>0</v>
      </c>
      <c r="K863" s="240">
        <v>0</v>
      </c>
      <c r="L863" s="240">
        <v>0</v>
      </c>
      <c r="M863" s="240">
        <v>0</v>
      </c>
      <c r="N863" s="240">
        <v>0</v>
      </c>
      <c r="O863" s="240">
        <v>0</v>
      </c>
      <c r="P863" s="240">
        <v>0</v>
      </c>
      <c r="Q863" s="240">
        <v>0</v>
      </c>
      <c r="R863" s="240">
        <v>0</v>
      </c>
      <c r="S863" s="240">
        <v>0</v>
      </c>
      <c r="T863" s="240">
        <v>0</v>
      </c>
      <c r="U863" s="240">
        <v>0</v>
      </c>
      <c r="V863" s="240">
        <v>0</v>
      </c>
      <c r="W863" s="240">
        <v>0</v>
      </c>
    </row>
    <row r="864" spans="2:23" x14ac:dyDescent="0.35">
      <c r="B864" s="17" t="s">
        <v>1279</v>
      </c>
      <c r="C864" s="445" t="s">
        <v>2133</v>
      </c>
      <c r="D864" s="435" t="s">
        <v>1349</v>
      </c>
      <c r="E864" s="436" t="s">
        <v>1348</v>
      </c>
      <c r="F864" s="240">
        <v>-20.292279999999998</v>
      </c>
      <c r="G864" s="240">
        <v>0</v>
      </c>
      <c r="H864" s="240">
        <v>0</v>
      </c>
      <c r="I864" s="240">
        <v>0</v>
      </c>
      <c r="J864" s="240">
        <v>0</v>
      </c>
      <c r="K864" s="240">
        <v>0</v>
      </c>
      <c r="L864" s="240">
        <v>0</v>
      </c>
      <c r="M864" s="240">
        <v>0</v>
      </c>
      <c r="N864" s="240">
        <v>0</v>
      </c>
      <c r="O864" s="240">
        <v>0</v>
      </c>
      <c r="P864" s="240">
        <v>0</v>
      </c>
      <c r="Q864" s="240">
        <v>0</v>
      </c>
      <c r="R864" s="240">
        <v>0</v>
      </c>
      <c r="S864" s="240">
        <v>0</v>
      </c>
      <c r="T864" s="240">
        <v>0</v>
      </c>
      <c r="U864" s="240">
        <v>0</v>
      </c>
      <c r="V864" s="240">
        <v>0</v>
      </c>
      <c r="W864" s="240">
        <v>0</v>
      </c>
    </row>
    <row r="865" spans="2:23" x14ac:dyDescent="0.35">
      <c r="B865" s="17" t="s">
        <v>1279</v>
      </c>
      <c r="C865" s="445" t="s">
        <v>2133</v>
      </c>
      <c r="D865" s="435" t="s">
        <v>1310</v>
      </c>
      <c r="E865" s="436" t="s">
        <v>1311</v>
      </c>
      <c r="F865" s="240">
        <v>5.944</v>
      </c>
      <c r="G865" s="240">
        <v>0</v>
      </c>
      <c r="H865" s="240">
        <v>0</v>
      </c>
      <c r="I865" s="240">
        <v>0</v>
      </c>
      <c r="J865" s="240">
        <v>0</v>
      </c>
      <c r="K865" s="240">
        <v>0</v>
      </c>
      <c r="L865" s="240">
        <v>0</v>
      </c>
      <c r="M865" s="240">
        <v>0</v>
      </c>
      <c r="N865" s="240">
        <v>0</v>
      </c>
      <c r="O865" s="240">
        <v>0</v>
      </c>
      <c r="P865" s="240">
        <v>0</v>
      </c>
      <c r="Q865" s="240">
        <v>0</v>
      </c>
      <c r="R865" s="240">
        <v>0</v>
      </c>
      <c r="S865" s="240">
        <v>0</v>
      </c>
      <c r="T865" s="240">
        <v>0</v>
      </c>
      <c r="U865" s="240">
        <v>0</v>
      </c>
      <c r="V865" s="240">
        <v>0</v>
      </c>
      <c r="W865" s="240">
        <v>0</v>
      </c>
    </row>
    <row r="866" spans="2:23" x14ac:dyDescent="0.35">
      <c r="B866" s="17" t="s">
        <v>1279</v>
      </c>
      <c r="C866" s="445" t="s">
        <v>2133</v>
      </c>
      <c r="D866" s="435" t="s">
        <v>1285</v>
      </c>
      <c r="E866" s="436" t="s">
        <v>1311</v>
      </c>
      <c r="F866" s="240">
        <v>553.83832999999993</v>
      </c>
      <c r="G866" s="240">
        <v>2653</v>
      </c>
      <c r="H866" s="240">
        <v>0</v>
      </c>
      <c r="I866" s="240">
        <v>0</v>
      </c>
      <c r="J866" s="240">
        <v>0</v>
      </c>
      <c r="K866" s="240">
        <v>0</v>
      </c>
      <c r="L866" s="240">
        <v>0</v>
      </c>
      <c r="M866" s="240">
        <v>0</v>
      </c>
      <c r="N866" s="240">
        <v>0</v>
      </c>
      <c r="O866" s="240">
        <v>0</v>
      </c>
      <c r="P866" s="240">
        <v>0</v>
      </c>
      <c r="Q866" s="240">
        <v>0</v>
      </c>
      <c r="R866" s="240">
        <v>0</v>
      </c>
      <c r="S866" s="240">
        <v>0</v>
      </c>
      <c r="T866" s="240">
        <v>0</v>
      </c>
      <c r="U866" s="240">
        <v>0</v>
      </c>
      <c r="V866" s="240">
        <v>0</v>
      </c>
      <c r="W866" s="240">
        <v>0</v>
      </c>
    </row>
    <row r="867" spans="2:23" x14ac:dyDescent="0.35">
      <c r="B867" s="17" t="s">
        <v>1279</v>
      </c>
      <c r="C867" s="445" t="s">
        <v>2133</v>
      </c>
      <c r="D867" s="435" t="s">
        <v>1347</v>
      </c>
      <c r="E867" s="436" t="s">
        <v>1348</v>
      </c>
      <c r="F867" s="240">
        <v>0.65413999999999994</v>
      </c>
      <c r="G867" s="240">
        <v>0</v>
      </c>
      <c r="H867" s="240">
        <v>0</v>
      </c>
      <c r="I867" s="240">
        <v>0</v>
      </c>
      <c r="J867" s="240">
        <v>0</v>
      </c>
      <c r="K867" s="240">
        <v>0</v>
      </c>
      <c r="L867" s="240">
        <v>0</v>
      </c>
      <c r="M867" s="240">
        <v>0</v>
      </c>
      <c r="N867" s="240">
        <v>0</v>
      </c>
      <c r="O867" s="240">
        <v>0</v>
      </c>
      <c r="P867" s="240">
        <v>0</v>
      </c>
      <c r="Q867" s="240">
        <v>0</v>
      </c>
      <c r="R867" s="240">
        <v>0</v>
      </c>
      <c r="S867" s="240">
        <v>0</v>
      </c>
      <c r="T867" s="240">
        <v>0</v>
      </c>
      <c r="U867" s="240">
        <v>0</v>
      </c>
      <c r="V867" s="240">
        <v>0</v>
      </c>
      <c r="W867" s="240">
        <v>0</v>
      </c>
    </row>
    <row r="868" spans="2:23" x14ac:dyDescent="0.35">
      <c r="B868" s="17" t="s">
        <v>1279</v>
      </c>
      <c r="C868" s="445" t="s">
        <v>2133</v>
      </c>
      <c r="D868" s="435" t="s">
        <v>1349</v>
      </c>
      <c r="E868" s="436" t="s">
        <v>1348</v>
      </c>
      <c r="F868" s="240">
        <v>0.85424</v>
      </c>
      <c r="G868" s="240">
        <v>0</v>
      </c>
      <c r="H868" s="240">
        <v>0</v>
      </c>
      <c r="I868" s="240">
        <v>0</v>
      </c>
      <c r="J868" s="240">
        <v>0</v>
      </c>
      <c r="K868" s="240">
        <v>0</v>
      </c>
      <c r="L868" s="240">
        <v>0</v>
      </c>
      <c r="M868" s="240">
        <v>0</v>
      </c>
      <c r="N868" s="240">
        <v>0</v>
      </c>
      <c r="O868" s="240">
        <v>0</v>
      </c>
      <c r="P868" s="240">
        <v>0</v>
      </c>
      <c r="Q868" s="240">
        <v>0</v>
      </c>
      <c r="R868" s="240">
        <v>0</v>
      </c>
      <c r="S868" s="240">
        <v>0</v>
      </c>
      <c r="T868" s="240">
        <v>0</v>
      </c>
      <c r="U868" s="240">
        <v>0</v>
      </c>
      <c r="V868" s="240">
        <v>0</v>
      </c>
      <c r="W868" s="240">
        <v>0</v>
      </c>
    </row>
    <row r="869" spans="2:23" x14ac:dyDescent="0.35">
      <c r="B869" s="17" t="s">
        <v>1279</v>
      </c>
      <c r="C869" s="445" t="s">
        <v>2133</v>
      </c>
      <c r="D869" s="435" t="s">
        <v>1310</v>
      </c>
      <c r="E869" s="436" t="s">
        <v>1311</v>
      </c>
      <c r="F869" s="240">
        <v>0.33900000000000002</v>
      </c>
      <c r="G869" s="240">
        <v>0</v>
      </c>
      <c r="H869" s="240">
        <v>0</v>
      </c>
      <c r="I869" s="240">
        <v>0</v>
      </c>
      <c r="J869" s="240">
        <v>0</v>
      </c>
      <c r="K869" s="240">
        <v>0</v>
      </c>
      <c r="L869" s="240">
        <v>0</v>
      </c>
      <c r="M869" s="240">
        <v>0</v>
      </c>
      <c r="N869" s="240">
        <v>0</v>
      </c>
      <c r="O869" s="240">
        <v>0</v>
      </c>
      <c r="P869" s="240">
        <v>0</v>
      </c>
      <c r="Q869" s="240">
        <v>0</v>
      </c>
      <c r="R869" s="240">
        <v>0</v>
      </c>
      <c r="S869" s="240">
        <v>0</v>
      </c>
      <c r="T869" s="240">
        <v>0</v>
      </c>
      <c r="U869" s="240">
        <v>0</v>
      </c>
      <c r="V869" s="240">
        <v>0</v>
      </c>
      <c r="W869" s="240">
        <v>0</v>
      </c>
    </row>
    <row r="870" spans="2:23" x14ac:dyDescent="0.35">
      <c r="B870" s="17" t="s">
        <v>1279</v>
      </c>
      <c r="C870" s="445" t="s">
        <v>2133</v>
      </c>
      <c r="D870" s="435" t="s">
        <v>1285</v>
      </c>
      <c r="E870" s="436" t="s">
        <v>1311</v>
      </c>
      <c r="F870" s="240">
        <v>0.91200000000000003</v>
      </c>
      <c r="G870" s="240">
        <v>0</v>
      </c>
      <c r="H870" s="240">
        <v>0</v>
      </c>
      <c r="I870" s="240">
        <v>0</v>
      </c>
      <c r="J870" s="240">
        <v>0</v>
      </c>
      <c r="K870" s="240">
        <v>0</v>
      </c>
      <c r="L870" s="240">
        <v>0</v>
      </c>
      <c r="M870" s="240">
        <v>0</v>
      </c>
      <c r="N870" s="240">
        <v>0</v>
      </c>
      <c r="O870" s="240">
        <v>0</v>
      </c>
      <c r="P870" s="240">
        <v>0</v>
      </c>
      <c r="Q870" s="240">
        <v>0</v>
      </c>
      <c r="R870" s="240">
        <v>0</v>
      </c>
      <c r="S870" s="240">
        <v>0</v>
      </c>
      <c r="T870" s="240">
        <v>0</v>
      </c>
      <c r="U870" s="240">
        <v>0</v>
      </c>
      <c r="V870" s="240">
        <v>0</v>
      </c>
      <c r="W870" s="240">
        <v>0</v>
      </c>
    </row>
    <row r="871" spans="2:23" x14ac:dyDescent="0.35">
      <c r="B871" s="17" t="s">
        <v>1279</v>
      </c>
      <c r="C871" s="445" t="s">
        <v>2133</v>
      </c>
      <c r="D871" s="435" t="s">
        <v>1349</v>
      </c>
      <c r="E871" s="436" t="s">
        <v>1348</v>
      </c>
      <c r="F871" s="240">
        <v>0.97699999999999998</v>
      </c>
      <c r="G871" s="240">
        <v>0</v>
      </c>
      <c r="H871" s="240">
        <v>0</v>
      </c>
      <c r="I871" s="240">
        <v>0</v>
      </c>
      <c r="J871" s="240">
        <v>0</v>
      </c>
      <c r="K871" s="240">
        <v>0</v>
      </c>
      <c r="L871" s="240">
        <v>0</v>
      </c>
      <c r="M871" s="240">
        <v>0</v>
      </c>
      <c r="N871" s="240">
        <v>0</v>
      </c>
      <c r="O871" s="240">
        <v>0</v>
      </c>
      <c r="P871" s="240">
        <v>0</v>
      </c>
      <c r="Q871" s="240">
        <v>0</v>
      </c>
      <c r="R871" s="240">
        <v>0</v>
      </c>
      <c r="S871" s="240">
        <v>0</v>
      </c>
      <c r="T871" s="240">
        <v>0</v>
      </c>
      <c r="U871" s="240">
        <v>0</v>
      </c>
      <c r="V871" s="240">
        <v>0</v>
      </c>
      <c r="W871" s="240">
        <v>0</v>
      </c>
    </row>
    <row r="872" spans="2:23" x14ac:dyDescent="0.35">
      <c r="B872" s="17" t="s">
        <v>1279</v>
      </c>
      <c r="C872" s="445" t="s">
        <v>2133</v>
      </c>
      <c r="D872" s="435" t="s">
        <v>1310</v>
      </c>
      <c r="E872" s="436" t="s">
        <v>1311</v>
      </c>
      <c r="F872" s="240">
        <v>232.70401000000001</v>
      </c>
      <c r="G872" s="240">
        <v>0</v>
      </c>
      <c r="H872" s="240">
        <v>0</v>
      </c>
      <c r="I872" s="240">
        <v>0</v>
      </c>
      <c r="J872" s="240">
        <v>0</v>
      </c>
      <c r="K872" s="240">
        <v>0</v>
      </c>
      <c r="L872" s="240">
        <v>0</v>
      </c>
      <c r="M872" s="240">
        <v>0</v>
      </c>
      <c r="N872" s="240">
        <v>0</v>
      </c>
      <c r="O872" s="240">
        <v>0</v>
      </c>
      <c r="P872" s="240">
        <v>0</v>
      </c>
      <c r="Q872" s="240">
        <v>0</v>
      </c>
      <c r="R872" s="240">
        <v>0</v>
      </c>
      <c r="S872" s="240">
        <v>0</v>
      </c>
      <c r="T872" s="240">
        <v>0</v>
      </c>
      <c r="U872" s="240">
        <v>0</v>
      </c>
      <c r="V872" s="240">
        <v>0</v>
      </c>
      <c r="W872" s="240">
        <v>0</v>
      </c>
    </row>
    <row r="873" spans="2:23" x14ac:dyDescent="0.35">
      <c r="B873" s="17" t="s">
        <v>1279</v>
      </c>
      <c r="C873" s="445" t="s">
        <v>2133</v>
      </c>
      <c r="D873" s="435" t="s">
        <v>1285</v>
      </c>
      <c r="E873" s="436" t="s">
        <v>1311</v>
      </c>
      <c r="F873" s="240">
        <v>2.31046</v>
      </c>
      <c r="G873" s="240">
        <v>0</v>
      </c>
      <c r="H873" s="240">
        <v>0</v>
      </c>
      <c r="I873" s="240">
        <v>0</v>
      </c>
      <c r="J873" s="240">
        <v>0</v>
      </c>
      <c r="K873" s="240">
        <v>0</v>
      </c>
      <c r="L873" s="240">
        <v>0</v>
      </c>
      <c r="M873" s="240">
        <v>0</v>
      </c>
      <c r="N873" s="240">
        <v>0</v>
      </c>
      <c r="O873" s="240">
        <v>0</v>
      </c>
      <c r="P873" s="240">
        <v>0</v>
      </c>
      <c r="Q873" s="240">
        <v>0</v>
      </c>
      <c r="R873" s="240">
        <v>0</v>
      </c>
      <c r="S873" s="240">
        <v>0</v>
      </c>
      <c r="T873" s="240">
        <v>0</v>
      </c>
      <c r="U873" s="240">
        <v>0</v>
      </c>
      <c r="V873" s="240">
        <v>0</v>
      </c>
      <c r="W873" s="240">
        <v>0</v>
      </c>
    </row>
    <row r="874" spans="2:23" x14ac:dyDescent="0.35">
      <c r="B874" s="17" t="s">
        <v>1279</v>
      </c>
      <c r="C874" s="445" t="s">
        <v>2133</v>
      </c>
      <c r="D874" s="435" t="s">
        <v>1349</v>
      </c>
      <c r="E874" s="436" t="s">
        <v>1348</v>
      </c>
      <c r="F874" s="240">
        <v>605.07456999999999</v>
      </c>
      <c r="G874" s="240">
        <v>0</v>
      </c>
      <c r="H874" s="240">
        <v>0</v>
      </c>
      <c r="I874" s="240">
        <v>0</v>
      </c>
      <c r="J874" s="240">
        <v>0</v>
      </c>
      <c r="K874" s="240">
        <v>0</v>
      </c>
      <c r="L874" s="240">
        <v>0</v>
      </c>
      <c r="M874" s="240">
        <v>0</v>
      </c>
      <c r="N874" s="240">
        <v>0</v>
      </c>
      <c r="O874" s="240">
        <v>0</v>
      </c>
      <c r="P874" s="240">
        <v>0</v>
      </c>
      <c r="Q874" s="240">
        <v>0</v>
      </c>
      <c r="R874" s="240">
        <v>0</v>
      </c>
      <c r="S874" s="240">
        <v>0</v>
      </c>
      <c r="T874" s="240">
        <v>0</v>
      </c>
      <c r="U874" s="240">
        <v>0</v>
      </c>
      <c r="V874" s="240">
        <v>0</v>
      </c>
      <c r="W874" s="240">
        <v>0</v>
      </c>
    </row>
    <row r="875" spans="2:23" x14ac:dyDescent="0.35">
      <c r="B875" s="17" t="s">
        <v>1279</v>
      </c>
      <c r="C875" s="445" t="s">
        <v>2133</v>
      </c>
      <c r="D875" s="435" t="s">
        <v>1310</v>
      </c>
      <c r="E875" s="436" t="s">
        <v>1311</v>
      </c>
      <c r="F875" s="240">
        <v>-2.4489999999999998</v>
      </c>
      <c r="G875" s="240">
        <v>0</v>
      </c>
      <c r="H875" s="240">
        <v>0</v>
      </c>
      <c r="I875" s="240">
        <v>0</v>
      </c>
      <c r="J875" s="240">
        <v>0</v>
      </c>
      <c r="K875" s="240">
        <v>0</v>
      </c>
      <c r="L875" s="240">
        <v>0</v>
      </c>
      <c r="M875" s="240">
        <v>0</v>
      </c>
      <c r="N875" s="240">
        <v>0</v>
      </c>
      <c r="O875" s="240">
        <v>0</v>
      </c>
      <c r="P875" s="240">
        <v>0</v>
      </c>
      <c r="Q875" s="240">
        <v>0</v>
      </c>
      <c r="R875" s="240">
        <v>0</v>
      </c>
      <c r="S875" s="240">
        <v>0</v>
      </c>
      <c r="T875" s="240">
        <v>0</v>
      </c>
      <c r="U875" s="240">
        <v>0</v>
      </c>
      <c r="V875" s="240">
        <v>0</v>
      </c>
      <c r="W875" s="240">
        <v>0</v>
      </c>
    </row>
    <row r="876" spans="2:23" x14ac:dyDescent="0.35">
      <c r="B876" s="17" t="s">
        <v>1279</v>
      </c>
      <c r="C876" s="445" t="s">
        <v>2133</v>
      </c>
      <c r="D876" s="435" t="s">
        <v>1285</v>
      </c>
      <c r="E876" s="436" t="s">
        <v>1311</v>
      </c>
      <c r="F876" s="240">
        <v>-7.2069999999999999</v>
      </c>
      <c r="G876" s="240">
        <v>0</v>
      </c>
      <c r="H876" s="240">
        <v>0</v>
      </c>
      <c r="I876" s="240">
        <v>0</v>
      </c>
      <c r="J876" s="240">
        <v>0</v>
      </c>
      <c r="K876" s="240">
        <v>0</v>
      </c>
      <c r="L876" s="240">
        <v>0</v>
      </c>
      <c r="M876" s="240">
        <v>0</v>
      </c>
      <c r="N876" s="240">
        <v>0</v>
      </c>
      <c r="O876" s="240">
        <v>0</v>
      </c>
      <c r="P876" s="240">
        <v>0</v>
      </c>
      <c r="Q876" s="240">
        <v>0</v>
      </c>
      <c r="R876" s="240">
        <v>0</v>
      </c>
      <c r="S876" s="240">
        <v>0</v>
      </c>
      <c r="T876" s="240">
        <v>0</v>
      </c>
      <c r="U876" s="240">
        <v>0</v>
      </c>
      <c r="V876" s="240">
        <v>0</v>
      </c>
      <c r="W876" s="240">
        <v>0</v>
      </c>
    </row>
    <row r="877" spans="2:23" x14ac:dyDescent="0.35">
      <c r="B877" s="17" t="s">
        <v>1279</v>
      </c>
      <c r="C877" s="445" t="s">
        <v>2133</v>
      </c>
      <c r="D877" s="435" t="s">
        <v>1349</v>
      </c>
      <c r="E877" s="436" t="s">
        <v>1348</v>
      </c>
      <c r="F877" s="240">
        <v>-5.8449999999999998</v>
      </c>
      <c r="G877" s="240">
        <v>0</v>
      </c>
      <c r="H877" s="240">
        <v>0</v>
      </c>
      <c r="I877" s="240">
        <v>0</v>
      </c>
      <c r="J877" s="240">
        <v>0</v>
      </c>
      <c r="K877" s="240">
        <v>0</v>
      </c>
      <c r="L877" s="240">
        <v>0</v>
      </c>
      <c r="M877" s="240">
        <v>0</v>
      </c>
      <c r="N877" s="240">
        <v>0</v>
      </c>
      <c r="O877" s="240">
        <v>0</v>
      </c>
      <c r="P877" s="240">
        <v>0</v>
      </c>
      <c r="Q877" s="240">
        <v>0</v>
      </c>
      <c r="R877" s="240">
        <v>0</v>
      </c>
      <c r="S877" s="240">
        <v>0</v>
      </c>
      <c r="T877" s="240">
        <v>0</v>
      </c>
      <c r="U877" s="240">
        <v>0</v>
      </c>
      <c r="V877" s="240">
        <v>0</v>
      </c>
      <c r="W877" s="240">
        <v>0</v>
      </c>
    </row>
    <row r="878" spans="2:23" x14ac:dyDescent="0.35">
      <c r="B878" s="17" t="s">
        <v>1279</v>
      </c>
      <c r="C878" s="445" t="s">
        <v>2134</v>
      </c>
      <c r="D878" s="435" t="s">
        <v>1289</v>
      </c>
      <c r="E878" s="436" t="s">
        <v>227</v>
      </c>
      <c r="F878" s="240">
        <v>515.62743999999998</v>
      </c>
      <c r="G878" s="240">
        <v>759</v>
      </c>
      <c r="H878" s="240">
        <v>0</v>
      </c>
      <c r="I878" s="240">
        <v>0</v>
      </c>
      <c r="J878" s="240">
        <v>0</v>
      </c>
      <c r="K878" s="240">
        <v>0</v>
      </c>
      <c r="L878" s="240">
        <v>0</v>
      </c>
      <c r="M878" s="240">
        <v>0</v>
      </c>
      <c r="N878" s="240">
        <v>0</v>
      </c>
      <c r="O878" s="240">
        <v>0</v>
      </c>
      <c r="P878" s="240">
        <v>0</v>
      </c>
      <c r="Q878" s="240">
        <v>0</v>
      </c>
      <c r="R878" s="240">
        <v>0</v>
      </c>
      <c r="S878" s="240">
        <v>0</v>
      </c>
      <c r="T878" s="240">
        <v>0</v>
      </c>
      <c r="U878" s="240">
        <v>0</v>
      </c>
      <c r="V878" s="240">
        <v>0</v>
      </c>
      <c r="W878" s="240">
        <v>0</v>
      </c>
    </row>
    <row r="879" spans="2:23" x14ac:dyDescent="0.35">
      <c r="B879" s="17" t="s">
        <v>1279</v>
      </c>
      <c r="C879" s="445" t="s">
        <v>2134</v>
      </c>
      <c r="D879" s="435" t="s">
        <v>1289</v>
      </c>
      <c r="E879" s="436" t="s">
        <v>1323</v>
      </c>
      <c r="F879" s="240">
        <v>0.2092</v>
      </c>
      <c r="G879" s="240">
        <v>0</v>
      </c>
      <c r="H879" s="240">
        <v>0</v>
      </c>
      <c r="I879" s="240">
        <v>0</v>
      </c>
      <c r="J879" s="240">
        <v>0</v>
      </c>
      <c r="K879" s="240">
        <v>0</v>
      </c>
      <c r="L879" s="240">
        <v>0</v>
      </c>
      <c r="M879" s="240">
        <v>0</v>
      </c>
      <c r="N879" s="240">
        <v>0</v>
      </c>
      <c r="O879" s="240">
        <v>0</v>
      </c>
      <c r="P879" s="240">
        <v>0</v>
      </c>
      <c r="Q879" s="240">
        <v>0</v>
      </c>
      <c r="R879" s="240">
        <v>0</v>
      </c>
      <c r="S879" s="240">
        <v>0</v>
      </c>
      <c r="T879" s="240">
        <v>0</v>
      </c>
      <c r="U879" s="240">
        <v>0</v>
      </c>
      <c r="V879" s="240">
        <v>0</v>
      </c>
      <c r="W879" s="240">
        <v>0</v>
      </c>
    </row>
    <row r="880" spans="2:23" x14ac:dyDescent="0.35">
      <c r="B880" s="17" t="s">
        <v>1279</v>
      </c>
      <c r="C880" s="445" t="s">
        <v>2134</v>
      </c>
      <c r="D880" s="435" t="s">
        <v>1336</v>
      </c>
      <c r="E880" s="436" t="s">
        <v>1337</v>
      </c>
      <c r="F880" s="240">
        <v>22.68863</v>
      </c>
      <c r="G880" s="240">
        <v>202</v>
      </c>
      <c r="H880" s="240">
        <v>0</v>
      </c>
      <c r="I880" s="240">
        <v>0</v>
      </c>
      <c r="J880" s="240">
        <v>0</v>
      </c>
      <c r="K880" s="240">
        <v>0</v>
      </c>
      <c r="L880" s="240">
        <v>0</v>
      </c>
      <c r="M880" s="240">
        <v>0</v>
      </c>
      <c r="N880" s="240">
        <v>0</v>
      </c>
      <c r="O880" s="240">
        <v>0</v>
      </c>
      <c r="P880" s="240">
        <v>0</v>
      </c>
      <c r="Q880" s="240">
        <v>0</v>
      </c>
      <c r="R880" s="240">
        <v>0</v>
      </c>
      <c r="S880" s="240">
        <v>0</v>
      </c>
      <c r="T880" s="240">
        <v>0</v>
      </c>
      <c r="U880" s="240">
        <v>0</v>
      </c>
      <c r="V880" s="240">
        <v>0</v>
      </c>
      <c r="W880" s="240">
        <v>0</v>
      </c>
    </row>
    <row r="881" spans="2:23" x14ac:dyDescent="0.35">
      <c r="B881" s="17" t="s">
        <v>1279</v>
      </c>
      <c r="C881" s="445" t="s">
        <v>2134</v>
      </c>
      <c r="D881" s="435" t="s">
        <v>1350</v>
      </c>
      <c r="E881" s="436" t="s">
        <v>1348</v>
      </c>
      <c r="F881" s="240">
        <v>-1.0169999999999999</v>
      </c>
      <c r="G881" s="240">
        <v>0</v>
      </c>
      <c r="H881" s="240">
        <v>0</v>
      </c>
      <c r="I881" s="240">
        <v>0</v>
      </c>
      <c r="J881" s="240">
        <v>0</v>
      </c>
      <c r="K881" s="240">
        <v>0</v>
      </c>
      <c r="L881" s="240">
        <v>0</v>
      </c>
      <c r="M881" s="240">
        <v>0</v>
      </c>
      <c r="N881" s="240">
        <v>0</v>
      </c>
      <c r="O881" s="240">
        <v>0</v>
      </c>
      <c r="P881" s="240">
        <v>0</v>
      </c>
      <c r="Q881" s="240">
        <v>0</v>
      </c>
      <c r="R881" s="240">
        <v>0</v>
      </c>
      <c r="S881" s="240">
        <v>0</v>
      </c>
      <c r="T881" s="240">
        <v>0</v>
      </c>
      <c r="U881" s="240">
        <v>0</v>
      </c>
      <c r="V881" s="240">
        <v>0</v>
      </c>
      <c r="W881" s="240">
        <v>0</v>
      </c>
    </row>
    <row r="882" spans="2:23" x14ac:dyDescent="0.35">
      <c r="B882" s="17" t="s">
        <v>1279</v>
      </c>
      <c r="C882" s="445" t="s">
        <v>2134</v>
      </c>
      <c r="D882" s="435" t="s">
        <v>1351</v>
      </c>
      <c r="E882" s="436" t="s">
        <v>1348</v>
      </c>
      <c r="F882" s="240">
        <v>9.0922000000000001</v>
      </c>
      <c r="G882" s="240">
        <v>0</v>
      </c>
      <c r="H882" s="240">
        <v>0</v>
      </c>
      <c r="I882" s="240">
        <v>0</v>
      </c>
      <c r="J882" s="240">
        <v>0</v>
      </c>
      <c r="K882" s="240">
        <v>0</v>
      </c>
      <c r="L882" s="240">
        <v>0</v>
      </c>
      <c r="M882" s="240">
        <v>0</v>
      </c>
      <c r="N882" s="240">
        <v>0</v>
      </c>
      <c r="O882" s="240">
        <v>0</v>
      </c>
      <c r="P882" s="240">
        <v>0</v>
      </c>
      <c r="Q882" s="240">
        <v>0</v>
      </c>
      <c r="R882" s="240">
        <v>0</v>
      </c>
      <c r="S882" s="240">
        <v>0</v>
      </c>
      <c r="T882" s="240">
        <v>0</v>
      </c>
      <c r="U882" s="240">
        <v>0</v>
      </c>
      <c r="V882" s="240">
        <v>0</v>
      </c>
      <c r="W882" s="240">
        <v>0</v>
      </c>
    </row>
    <row r="883" spans="2:23" x14ac:dyDescent="0.35">
      <c r="B883" s="17" t="s">
        <v>1279</v>
      </c>
      <c r="C883" s="445" t="s">
        <v>2134</v>
      </c>
      <c r="D883" s="435" t="s">
        <v>1352</v>
      </c>
      <c r="E883" s="436" t="s">
        <v>1348</v>
      </c>
      <c r="F883" s="240">
        <v>-1.7230000000000001</v>
      </c>
      <c r="G883" s="240">
        <v>0</v>
      </c>
      <c r="H883" s="240">
        <v>0</v>
      </c>
      <c r="I883" s="240">
        <v>0</v>
      </c>
      <c r="J883" s="240">
        <v>0</v>
      </c>
      <c r="K883" s="240">
        <v>0</v>
      </c>
      <c r="L883" s="240">
        <v>0</v>
      </c>
      <c r="M883" s="240">
        <v>0</v>
      </c>
      <c r="N883" s="240">
        <v>0</v>
      </c>
      <c r="O883" s="240">
        <v>0</v>
      </c>
      <c r="P883" s="240">
        <v>0</v>
      </c>
      <c r="Q883" s="240">
        <v>0</v>
      </c>
      <c r="R883" s="240">
        <v>0</v>
      </c>
      <c r="S883" s="240">
        <v>0</v>
      </c>
      <c r="T883" s="240">
        <v>0</v>
      </c>
      <c r="U883" s="240">
        <v>0</v>
      </c>
      <c r="V883" s="240">
        <v>0</v>
      </c>
      <c r="W883" s="240">
        <v>0</v>
      </c>
    </row>
    <row r="884" spans="2:23" x14ac:dyDescent="0.35">
      <c r="B884" s="17" t="s">
        <v>1279</v>
      </c>
      <c r="C884" s="445" t="s">
        <v>2134</v>
      </c>
      <c r="D884" s="435" t="s">
        <v>1289</v>
      </c>
      <c r="E884" s="436" t="s">
        <v>1323</v>
      </c>
      <c r="F884" s="240">
        <v>0.30687999999999999</v>
      </c>
      <c r="G884" s="240">
        <v>0</v>
      </c>
      <c r="H884" s="240">
        <v>0</v>
      </c>
      <c r="I884" s="240">
        <v>0</v>
      </c>
      <c r="J884" s="240">
        <v>0</v>
      </c>
      <c r="K884" s="240">
        <v>0</v>
      </c>
      <c r="L884" s="240">
        <v>0</v>
      </c>
      <c r="M884" s="240">
        <v>0</v>
      </c>
      <c r="N884" s="240">
        <v>0</v>
      </c>
      <c r="O884" s="240">
        <v>0</v>
      </c>
      <c r="P884" s="240">
        <v>0</v>
      </c>
      <c r="Q884" s="240">
        <v>0</v>
      </c>
      <c r="R884" s="240">
        <v>0</v>
      </c>
      <c r="S884" s="240">
        <v>0</v>
      </c>
      <c r="T884" s="240">
        <v>0</v>
      </c>
      <c r="U884" s="240">
        <v>0</v>
      </c>
      <c r="V884" s="240">
        <v>0</v>
      </c>
      <c r="W884" s="240">
        <v>0</v>
      </c>
    </row>
    <row r="885" spans="2:23" x14ac:dyDescent="0.35">
      <c r="B885" s="17" t="s">
        <v>1279</v>
      </c>
      <c r="C885" s="445" t="s">
        <v>2134</v>
      </c>
      <c r="D885" s="435" t="s">
        <v>1352</v>
      </c>
      <c r="E885" s="436" t="s">
        <v>1348</v>
      </c>
      <c r="F885" s="240">
        <v>0.24199999999999999</v>
      </c>
      <c r="G885" s="240">
        <v>0</v>
      </c>
      <c r="H885" s="240">
        <v>0</v>
      </c>
      <c r="I885" s="240">
        <v>0</v>
      </c>
      <c r="J885" s="240">
        <v>0</v>
      </c>
      <c r="K885" s="240">
        <v>0</v>
      </c>
      <c r="L885" s="240">
        <v>0</v>
      </c>
      <c r="M885" s="240">
        <v>0</v>
      </c>
      <c r="N885" s="240">
        <v>0</v>
      </c>
      <c r="O885" s="240">
        <v>0</v>
      </c>
      <c r="P885" s="240">
        <v>0</v>
      </c>
      <c r="Q885" s="240">
        <v>0</v>
      </c>
      <c r="R885" s="240">
        <v>0</v>
      </c>
      <c r="S885" s="240">
        <v>0</v>
      </c>
      <c r="T885" s="240">
        <v>0</v>
      </c>
      <c r="U885" s="240">
        <v>0</v>
      </c>
      <c r="V885" s="240">
        <v>0</v>
      </c>
      <c r="W885" s="240">
        <v>0</v>
      </c>
    </row>
    <row r="886" spans="2:23" x14ac:dyDescent="0.35">
      <c r="B886" s="17" t="s">
        <v>1279</v>
      </c>
      <c r="C886" s="445" t="s">
        <v>2134</v>
      </c>
      <c r="D886" s="435" t="s">
        <v>1289</v>
      </c>
      <c r="E886" s="436" t="s">
        <v>1323</v>
      </c>
      <c r="F886" s="240">
        <v>0.23200000000000001</v>
      </c>
      <c r="G886" s="240">
        <v>0</v>
      </c>
      <c r="H886" s="240">
        <v>0</v>
      </c>
      <c r="I886" s="240">
        <v>0</v>
      </c>
      <c r="J886" s="240">
        <v>0</v>
      </c>
      <c r="K886" s="240">
        <v>0</v>
      </c>
      <c r="L886" s="240">
        <v>0</v>
      </c>
      <c r="M886" s="240">
        <v>0</v>
      </c>
      <c r="N886" s="240">
        <v>0</v>
      </c>
      <c r="O886" s="240">
        <v>0</v>
      </c>
      <c r="P886" s="240">
        <v>0</v>
      </c>
      <c r="Q886" s="240">
        <v>0</v>
      </c>
      <c r="R886" s="240">
        <v>0</v>
      </c>
      <c r="S886" s="240">
        <v>0</v>
      </c>
      <c r="T886" s="240">
        <v>0</v>
      </c>
      <c r="U886" s="240">
        <v>0</v>
      </c>
      <c r="V886" s="240">
        <v>0</v>
      </c>
      <c r="W886" s="240">
        <v>0</v>
      </c>
    </row>
    <row r="887" spans="2:23" x14ac:dyDescent="0.35">
      <c r="B887" s="17" t="s">
        <v>1279</v>
      </c>
      <c r="C887" s="445" t="s">
        <v>2134</v>
      </c>
      <c r="D887" s="435" t="s">
        <v>1352</v>
      </c>
      <c r="E887" s="436" t="s">
        <v>1348</v>
      </c>
      <c r="F887" s="240">
        <v>144.85307</v>
      </c>
      <c r="G887" s="240">
        <v>1396</v>
      </c>
      <c r="H887" s="240">
        <v>0</v>
      </c>
      <c r="I887" s="240">
        <v>0</v>
      </c>
      <c r="J887" s="240">
        <v>0</v>
      </c>
      <c r="K887" s="240">
        <v>0</v>
      </c>
      <c r="L887" s="240">
        <v>0</v>
      </c>
      <c r="M887" s="240">
        <v>0</v>
      </c>
      <c r="N887" s="240">
        <v>0</v>
      </c>
      <c r="O887" s="240">
        <v>0</v>
      </c>
      <c r="P887" s="240">
        <v>0</v>
      </c>
      <c r="Q887" s="240">
        <v>0</v>
      </c>
      <c r="R887" s="240">
        <v>0</v>
      </c>
      <c r="S887" s="240">
        <v>0</v>
      </c>
      <c r="T887" s="240">
        <v>0</v>
      </c>
      <c r="U887" s="240">
        <v>0</v>
      </c>
      <c r="V887" s="240">
        <v>0</v>
      </c>
      <c r="W887" s="240">
        <v>0</v>
      </c>
    </row>
    <row r="888" spans="2:23" x14ac:dyDescent="0.35">
      <c r="B888" s="17" t="s">
        <v>1279</v>
      </c>
      <c r="C888" s="445" t="s">
        <v>2134</v>
      </c>
      <c r="D888" s="435" t="s">
        <v>1289</v>
      </c>
      <c r="E888" s="436" t="s">
        <v>1323</v>
      </c>
      <c r="F888" s="240">
        <v>-0.31072000000000005</v>
      </c>
      <c r="G888" s="240">
        <v>0</v>
      </c>
      <c r="H888" s="240">
        <v>0</v>
      </c>
      <c r="I888" s="240">
        <v>0</v>
      </c>
      <c r="J888" s="240">
        <v>0</v>
      </c>
      <c r="K888" s="240">
        <v>0</v>
      </c>
      <c r="L888" s="240">
        <v>0</v>
      </c>
      <c r="M888" s="240">
        <v>0</v>
      </c>
      <c r="N888" s="240">
        <v>0</v>
      </c>
      <c r="O888" s="240">
        <v>0</v>
      </c>
      <c r="P888" s="240">
        <v>0</v>
      </c>
      <c r="Q888" s="240">
        <v>0</v>
      </c>
      <c r="R888" s="240">
        <v>0</v>
      </c>
      <c r="S888" s="240">
        <v>0</v>
      </c>
      <c r="T888" s="240">
        <v>0</v>
      </c>
      <c r="U888" s="240">
        <v>0</v>
      </c>
      <c r="V888" s="240">
        <v>0</v>
      </c>
      <c r="W888" s="240">
        <v>0</v>
      </c>
    </row>
    <row r="889" spans="2:23" x14ac:dyDescent="0.35">
      <c r="B889" s="17" t="s">
        <v>1279</v>
      </c>
      <c r="C889" s="445" t="s">
        <v>2134</v>
      </c>
      <c r="D889" s="435" t="s">
        <v>1352</v>
      </c>
      <c r="E889" s="436" t="s">
        <v>1348</v>
      </c>
      <c r="F889" s="240">
        <v>354.77421999999996</v>
      </c>
      <c r="G889" s="240">
        <v>0</v>
      </c>
      <c r="H889" s="240">
        <v>0</v>
      </c>
      <c r="I889" s="240">
        <v>0</v>
      </c>
      <c r="J889" s="240">
        <v>0</v>
      </c>
      <c r="K889" s="240">
        <v>0</v>
      </c>
      <c r="L889" s="240">
        <v>0</v>
      </c>
      <c r="M889" s="240">
        <v>0</v>
      </c>
      <c r="N889" s="240">
        <v>0</v>
      </c>
      <c r="O889" s="240">
        <v>0</v>
      </c>
      <c r="P889" s="240">
        <v>0</v>
      </c>
      <c r="Q889" s="240">
        <v>0</v>
      </c>
      <c r="R889" s="240">
        <v>0</v>
      </c>
      <c r="S889" s="240">
        <v>0</v>
      </c>
      <c r="T889" s="240">
        <v>0</v>
      </c>
      <c r="U889" s="240">
        <v>0</v>
      </c>
      <c r="V889" s="240">
        <v>0</v>
      </c>
      <c r="W889" s="240">
        <v>0</v>
      </c>
    </row>
    <row r="890" spans="2:23" x14ac:dyDescent="0.35">
      <c r="B890" s="17" t="s">
        <v>1279</v>
      </c>
      <c r="C890" s="445" t="s">
        <v>2134</v>
      </c>
      <c r="D890" s="435" t="s">
        <v>1289</v>
      </c>
      <c r="E890" s="436" t="s">
        <v>1323</v>
      </c>
      <c r="F890" s="240">
        <v>0</v>
      </c>
      <c r="G890" s="240">
        <v>0</v>
      </c>
      <c r="H890" s="240">
        <v>-0.115</v>
      </c>
      <c r="I890" s="240">
        <v>0</v>
      </c>
      <c r="J890" s="240">
        <v>0</v>
      </c>
      <c r="K890" s="240">
        <v>0</v>
      </c>
      <c r="L890" s="240">
        <v>0</v>
      </c>
      <c r="M890" s="240">
        <v>0</v>
      </c>
      <c r="N890" s="240">
        <v>0</v>
      </c>
      <c r="O890" s="240">
        <v>0</v>
      </c>
      <c r="P890" s="240">
        <v>0</v>
      </c>
      <c r="Q890" s="240">
        <v>0</v>
      </c>
      <c r="R890" s="240">
        <v>0</v>
      </c>
      <c r="S890" s="240">
        <v>0</v>
      </c>
      <c r="T890" s="240">
        <v>0</v>
      </c>
      <c r="U890" s="240">
        <v>0</v>
      </c>
      <c r="V890" s="240">
        <v>0</v>
      </c>
      <c r="W890" s="240">
        <v>0</v>
      </c>
    </row>
    <row r="891" spans="2:23" x14ac:dyDescent="0.35">
      <c r="B891" s="17" t="s">
        <v>1279</v>
      </c>
      <c r="C891" s="445" t="s">
        <v>2134</v>
      </c>
      <c r="D891" s="435" t="s">
        <v>1352</v>
      </c>
      <c r="E891" s="436" t="s">
        <v>1348</v>
      </c>
      <c r="F891" s="240">
        <v>0</v>
      </c>
      <c r="G891" s="240">
        <v>0</v>
      </c>
      <c r="H891" s="240">
        <v>3115.2136</v>
      </c>
      <c r="I891" s="240">
        <v>1747</v>
      </c>
      <c r="J891" s="240">
        <v>0</v>
      </c>
      <c r="K891" s="240">
        <v>0</v>
      </c>
      <c r="L891" s="240">
        <v>0</v>
      </c>
      <c r="M891" s="240">
        <v>0</v>
      </c>
      <c r="N891" s="240">
        <v>0</v>
      </c>
      <c r="O891" s="240">
        <v>0</v>
      </c>
      <c r="P891" s="240">
        <v>0</v>
      </c>
      <c r="Q891" s="240">
        <v>0</v>
      </c>
      <c r="R891" s="240">
        <v>0</v>
      </c>
      <c r="S891" s="240">
        <v>0</v>
      </c>
      <c r="T891" s="240">
        <v>0</v>
      </c>
      <c r="U891" s="240">
        <v>0</v>
      </c>
      <c r="V891" s="240">
        <v>0</v>
      </c>
      <c r="W891" s="240">
        <v>0</v>
      </c>
    </row>
    <row r="892" spans="2:23" x14ac:dyDescent="0.35">
      <c r="B892" s="17" t="s">
        <v>1279</v>
      </c>
      <c r="C892" s="445" t="s">
        <v>2134</v>
      </c>
      <c r="D892" s="435" t="s">
        <v>1289</v>
      </c>
      <c r="E892" s="436" t="s">
        <v>1323</v>
      </c>
      <c r="F892" s="240">
        <v>0</v>
      </c>
      <c r="G892" s="240">
        <v>0</v>
      </c>
      <c r="H892" s="240">
        <v>913.54</v>
      </c>
      <c r="I892" s="240">
        <v>502</v>
      </c>
      <c r="J892" s="240">
        <v>0</v>
      </c>
      <c r="K892" s="240">
        <v>0</v>
      </c>
      <c r="L892" s="240">
        <v>0</v>
      </c>
      <c r="M892" s="240">
        <v>0</v>
      </c>
      <c r="N892" s="240">
        <v>0</v>
      </c>
      <c r="O892" s="240">
        <v>0</v>
      </c>
      <c r="P892" s="240">
        <v>0</v>
      </c>
      <c r="Q892" s="240">
        <v>0</v>
      </c>
      <c r="R892" s="240">
        <v>0</v>
      </c>
      <c r="S892" s="240">
        <v>0</v>
      </c>
      <c r="T892" s="240">
        <v>0</v>
      </c>
      <c r="U892" s="240">
        <v>0</v>
      </c>
      <c r="V892" s="240">
        <v>0</v>
      </c>
      <c r="W892" s="240">
        <v>0</v>
      </c>
    </row>
    <row r="893" spans="2:23" x14ac:dyDescent="0.35">
      <c r="B893" s="17" t="s">
        <v>1279</v>
      </c>
      <c r="C893" s="445" t="s">
        <v>2135</v>
      </c>
      <c r="D893" s="435" t="s">
        <v>1290</v>
      </c>
      <c r="E893" s="436" t="s">
        <v>228</v>
      </c>
      <c r="F893" s="240">
        <v>0</v>
      </c>
      <c r="G893" s="240">
        <v>0</v>
      </c>
      <c r="H893" s="240">
        <v>-67.585660000000004</v>
      </c>
      <c r="I893" s="240">
        <v>50</v>
      </c>
      <c r="J893" s="240">
        <v>0</v>
      </c>
      <c r="K893" s="240">
        <v>0</v>
      </c>
      <c r="L893" s="240">
        <v>0</v>
      </c>
      <c r="M893" s="240">
        <v>0</v>
      </c>
      <c r="N893" s="240">
        <v>0</v>
      </c>
      <c r="O893" s="240">
        <v>0</v>
      </c>
      <c r="P893" s="240">
        <v>0</v>
      </c>
      <c r="Q893" s="240">
        <v>0</v>
      </c>
      <c r="R893" s="240">
        <v>0</v>
      </c>
      <c r="S893" s="240">
        <v>0</v>
      </c>
      <c r="T893" s="240">
        <v>0</v>
      </c>
      <c r="U893" s="240">
        <v>0</v>
      </c>
      <c r="V893" s="240">
        <v>0</v>
      </c>
      <c r="W893" s="240">
        <v>0</v>
      </c>
    </row>
    <row r="894" spans="2:23" x14ac:dyDescent="0.35">
      <c r="B894" s="17" t="s">
        <v>1279</v>
      </c>
      <c r="C894" s="445" t="s">
        <v>2135</v>
      </c>
      <c r="D894" s="435" t="s">
        <v>1290</v>
      </c>
      <c r="E894" s="436" t="s">
        <v>1322</v>
      </c>
      <c r="F894" s="240">
        <v>0</v>
      </c>
      <c r="G894" s="240">
        <v>0</v>
      </c>
      <c r="H894" s="240">
        <v>352.17778999999996</v>
      </c>
      <c r="I894" s="240">
        <v>1488</v>
      </c>
      <c r="J894" s="240">
        <v>0</v>
      </c>
      <c r="K894" s="240">
        <v>0</v>
      </c>
      <c r="L894" s="240">
        <v>0</v>
      </c>
      <c r="M894" s="240">
        <v>0</v>
      </c>
      <c r="N894" s="240">
        <v>0</v>
      </c>
      <c r="O894" s="240">
        <v>0</v>
      </c>
      <c r="P894" s="240">
        <v>0</v>
      </c>
      <c r="Q894" s="240">
        <v>0</v>
      </c>
      <c r="R894" s="240">
        <v>0</v>
      </c>
      <c r="S894" s="240">
        <v>0</v>
      </c>
      <c r="T894" s="240">
        <v>0</v>
      </c>
      <c r="U894" s="240">
        <v>0</v>
      </c>
      <c r="V894" s="240">
        <v>0</v>
      </c>
      <c r="W894" s="240">
        <v>0</v>
      </c>
    </row>
    <row r="895" spans="2:23" x14ac:dyDescent="0.35">
      <c r="B895" s="17" t="s">
        <v>1279</v>
      </c>
      <c r="C895" s="445" t="s">
        <v>2135</v>
      </c>
      <c r="D895" s="435" t="s">
        <v>1333</v>
      </c>
      <c r="E895" s="436" t="s">
        <v>1334</v>
      </c>
      <c r="F895" s="240">
        <v>0</v>
      </c>
      <c r="G895" s="240">
        <v>0</v>
      </c>
      <c r="H895" s="240">
        <v>0.16153999999999999</v>
      </c>
      <c r="I895" s="240">
        <v>0</v>
      </c>
      <c r="J895" s="240">
        <v>0</v>
      </c>
      <c r="K895" s="240">
        <v>0</v>
      </c>
      <c r="L895" s="240">
        <v>0</v>
      </c>
      <c r="M895" s="240">
        <v>0</v>
      </c>
      <c r="N895" s="240">
        <v>0</v>
      </c>
      <c r="O895" s="240">
        <v>0</v>
      </c>
      <c r="P895" s="240">
        <v>0</v>
      </c>
      <c r="Q895" s="240">
        <v>0</v>
      </c>
      <c r="R895" s="240">
        <v>0</v>
      </c>
      <c r="S895" s="240">
        <v>0</v>
      </c>
      <c r="T895" s="240">
        <v>0</v>
      </c>
      <c r="U895" s="240">
        <v>0</v>
      </c>
      <c r="V895" s="240">
        <v>0</v>
      </c>
      <c r="W895" s="240">
        <v>0</v>
      </c>
    </row>
    <row r="896" spans="2:23" x14ac:dyDescent="0.35">
      <c r="B896" s="17" t="s">
        <v>1279</v>
      </c>
      <c r="C896" s="445" t="s">
        <v>2135</v>
      </c>
      <c r="D896" s="435" t="s">
        <v>1335</v>
      </c>
      <c r="E896" s="436" t="s">
        <v>1334</v>
      </c>
      <c r="F896" s="240">
        <v>0</v>
      </c>
      <c r="G896" s="240">
        <v>0</v>
      </c>
      <c r="H896" s="240">
        <v>32.446199999999997</v>
      </c>
      <c r="I896" s="240">
        <v>1059</v>
      </c>
      <c r="J896" s="240">
        <v>0</v>
      </c>
      <c r="K896" s="240">
        <v>0</v>
      </c>
      <c r="L896" s="240">
        <v>0</v>
      </c>
      <c r="M896" s="240">
        <v>0</v>
      </c>
      <c r="N896" s="240">
        <v>0</v>
      </c>
      <c r="O896" s="240">
        <v>0</v>
      </c>
      <c r="P896" s="240">
        <v>0</v>
      </c>
      <c r="Q896" s="240">
        <v>0</v>
      </c>
      <c r="R896" s="240">
        <v>0</v>
      </c>
      <c r="S896" s="240">
        <v>0</v>
      </c>
      <c r="T896" s="240">
        <v>0</v>
      </c>
      <c r="U896" s="240">
        <v>0</v>
      </c>
      <c r="V896" s="240">
        <v>0</v>
      </c>
      <c r="W896" s="240">
        <v>0</v>
      </c>
    </row>
    <row r="897" spans="2:23" x14ac:dyDescent="0.35">
      <c r="B897" s="17" t="s">
        <v>1279</v>
      </c>
      <c r="C897" s="445" t="s">
        <v>2135</v>
      </c>
      <c r="D897" s="435" t="s">
        <v>1290</v>
      </c>
      <c r="E897" s="436" t="s">
        <v>1322</v>
      </c>
      <c r="F897" s="240">
        <v>0</v>
      </c>
      <c r="G897" s="240">
        <v>0</v>
      </c>
      <c r="H897" s="240">
        <v>0</v>
      </c>
      <c r="I897" s="240">
        <v>609</v>
      </c>
      <c r="J897" s="240">
        <v>0</v>
      </c>
      <c r="K897" s="240">
        <v>0</v>
      </c>
      <c r="L897" s="240">
        <v>0</v>
      </c>
      <c r="M897" s="240">
        <v>0</v>
      </c>
      <c r="N897" s="240">
        <v>0</v>
      </c>
      <c r="O897" s="240">
        <v>0</v>
      </c>
      <c r="P897" s="240">
        <v>0</v>
      </c>
      <c r="Q897" s="240">
        <v>0</v>
      </c>
      <c r="R897" s="240">
        <v>0</v>
      </c>
      <c r="S897" s="240">
        <v>0</v>
      </c>
      <c r="T897" s="240">
        <v>0</v>
      </c>
      <c r="U897" s="240">
        <v>0</v>
      </c>
      <c r="V897" s="240">
        <v>0</v>
      </c>
      <c r="W897" s="240">
        <v>0</v>
      </c>
    </row>
    <row r="898" spans="2:23" x14ac:dyDescent="0.35">
      <c r="B898" s="17" t="s">
        <v>1279</v>
      </c>
      <c r="C898" s="445" t="s">
        <v>2135</v>
      </c>
      <c r="D898" s="435" t="s">
        <v>1335</v>
      </c>
      <c r="E898" s="436" t="s">
        <v>1334</v>
      </c>
      <c r="F898" s="240">
        <v>0</v>
      </c>
      <c r="G898" s="240">
        <v>0</v>
      </c>
      <c r="H898" s="240">
        <v>242.68579</v>
      </c>
      <c r="I898" s="240">
        <v>99</v>
      </c>
      <c r="J898" s="240">
        <v>0</v>
      </c>
      <c r="K898" s="240">
        <v>0</v>
      </c>
      <c r="L898" s="240">
        <v>0</v>
      </c>
      <c r="M898" s="240">
        <v>0</v>
      </c>
      <c r="N898" s="240">
        <v>0</v>
      </c>
      <c r="O898" s="240">
        <v>0</v>
      </c>
      <c r="P898" s="240">
        <v>0</v>
      </c>
      <c r="Q898" s="240">
        <v>0</v>
      </c>
      <c r="R898" s="240">
        <v>0</v>
      </c>
      <c r="S898" s="240">
        <v>0</v>
      </c>
      <c r="T898" s="240">
        <v>0</v>
      </c>
      <c r="U898" s="240">
        <v>0</v>
      </c>
      <c r="V898" s="240">
        <v>0</v>
      </c>
      <c r="W898" s="240">
        <v>0</v>
      </c>
    </row>
    <row r="899" spans="2:23" x14ac:dyDescent="0.35">
      <c r="B899" s="17" t="s">
        <v>1279</v>
      </c>
      <c r="C899" s="445" t="s">
        <v>2135</v>
      </c>
      <c r="D899" s="435" t="s">
        <v>1401</v>
      </c>
      <c r="E899" s="436" t="s">
        <v>1402</v>
      </c>
      <c r="F899" s="240">
        <v>0</v>
      </c>
      <c r="G899" s="240">
        <v>0</v>
      </c>
      <c r="H899" s="240">
        <v>2595.8139999999999</v>
      </c>
      <c r="I899" s="240">
        <v>6982</v>
      </c>
      <c r="J899" s="240">
        <v>0</v>
      </c>
      <c r="K899" s="240">
        <v>0</v>
      </c>
      <c r="L899" s="240">
        <v>0</v>
      </c>
      <c r="M899" s="240">
        <v>0</v>
      </c>
      <c r="N899" s="240">
        <v>0</v>
      </c>
      <c r="O899" s="240">
        <v>0</v>
      </c>
      <c r="P899" s="240">
        <v>0</v>
      </c>
      <c r="Q899" s="240">
        <v>0</v>
      </c>
      <c r="R899" s="240">
        <v>0</v>
      </c>
      <c r="S899" s="240">
        <v>0</v>
      </c>
      <c r="T899" s="240">
        <v>0</v>
      </c>
      <c r="U899" s="240">
        <v>0</v>
      </c>
      <c r="V899" s="240">
        <v>0</v>
      </c>
      <c r="W899" s="240">
        <v>0</v>
      </c>
    </row>
    <row r="900" spans="2:23" x14ac:dyDescent="0.35">
      <c r="B900" s="17" t="s">
        <v>1279</v>
      </c>
      <c r="C900" s="445" t="s">
        <v>2135</v>
      </c>
      <c r="D900" s="435" t="s">
        <v>1290</v>
      </c>
      <c r="E900" s="436" t="s">
        <v>1322</v>
      </c>
      <c r="F900" s="240">
        <v>0</v>
      </c>
      <c r="G900" s="240">
        <v>0</v>
      </c>
      <c r="H900" s="240">
        <v>739.98920999999996</v>
      </c>
      <c r="I900" s="240">
        <v>0</v>
      </c>
      <c r="J900" s="240">
        <v>0</v>
      </c>
      <c r="K900" s="240">
        <v>0</v>
      </c>
      <c r="L900" s="240">
        <v>0</v>
      </c>
      <c r="M900" s="240">
        <v>0</v>
      </c>
      <c r="N900" s="240">
        <v>0</v>
      </c>
      <c r="O900" s="240">
        <v>0</v>
      </c>
      <c r="P900" s="240">
        <v>0</v>
      </c>
      <c r="Q900" s="240">
        <v>0</v>
      </c>
      <c r="R900" s="240">
        <v>0</v>
      </c>
      <c r="S900" s="240">
        <v>0</v>
      </c>
      <c r="T900" s="240">
        <v>0</v>
      </c>
      <c r="U900" s="240">
        <v>0</v>
      </c>
      <c r="V900" s="240">
        <v>0</v>
      </c>
      <c r="W900" s="240">
        <v>0</v>
      </c>
    </row>
    <row r="901" spans="2:23" x14ac:dyDescent="0.35">
      <c r="B901" s="17" t="s">
        <v>1279</v>
      </c>
      <c r="C901" s="445" t="s">
        <v>2135</v>
      </c>
      <c r="D901" s="435" t="s">
        <v>1335</v>
      </c>
      <c r="E901" s="436" t="s">
        <v>1334</v>
      </c>
      <c r="F901" s="240">
        <v>0</v>
      </c>
      <c r="G901" s="240">
        <v>0</v>
      </c>
      <c r="H901" s="240">
        <v>3130.6995499999998</v>
      </c>
      <c r="I901" s="240">
        <v>3212</v>
      </c>
      <c r="J901" s="240">
        <v>0</v>
      </c>
      <c r="K901" s="240">
        <v>0</v>
      </c>
      <c r="L901" s="240">
        <v>0</v>
      </c>
      <c r="M901" s="240">
        <v>0</v>
      </c>
      <c r="N901" s="240">
        <v>0</v>
      </c>
      <c r="O901" s="240">
        <v>0</v>
      </c>
      <c r="P901" s="240">
        <v>0</v>
      </c>
      <c r="Q901" s="240">
        <v>0</v>
      </c>
      <c r="R901" s="240">
        <v>0</v>
      </c>
      <c r="S901" s="240">
        <v>0</v>
      </c>
      <c r="T901" s="240">
        <v>0</v>
      </c>
      <c r="U901" s="240">
        <v>0</v>
      </c>
      <c r="V901" s="240">
        <v>0</v>
      </c>
      <c r="W901" s="240">
        <v>0</v>
      </c>
    </row>
    <row r="902" spans="2:23" x14ac:dyDescent="0.35">
      <c r="B902" s="17" t="s">
        <v>1279</v>
      </c>
      <c r="C902" s="445" t="s">
        <v>2135</v>
      </c>
      <c r="D902" s="435" t="s">
        <v>1290</v>
      </c>
      <c r="E902" s="436" t="s">
        <v>1322</v>
      </c>
      <c r="F902" s="240">
        <v>0</v>
      </c>
      <c r="G902" s="240">
        <v>0</v>
      </c>
      <c r="H902" s="240">
        <v>1976.0340800000001</v>
      </c>
      <c r="I902" s="240">
        <v>2313</v>
      </c>
      <c r="J902" s="240">
        <v>0</v>
      </c>
      <c r="K902" s="240">
        <v>0</v>
      </c>
      <c r="L902" s="240">
        <v>0</v>
      </c>
      <c r="M902" s="240">
        <v>0</v>
      </c>
      <c r="N902" s="240">
        <v>0</v>
      </c>
      <c r="O902" s="240">
        <v>0</v>
      </c>
      <c r="P902" s="240">
        <v>0</v>
      </c>
      <c r="Q902" s="240">
        <v>0</v>
      </c>
      <c r="R902" s="240">
        <v>0</v>
      </c>
      <c r="S902" s="240">
        <v>0</v>
      </c>
      <c r="T902" s="240">
        <v>0</v>
      </c>
      <c r="U902" s="240">
        <v>0</v>
      </c>
      <c r="V902" s="240">
        <v>0</v>
      </c>
      <c r="W902" s="240">
        <v>0</v>
      </c>
    </row>
    <row r="903" spans="2:23" x14ac:dyDescent="0.35">
      <c r="B903" s="17" t="s">
        <v>1279</v>
      </c>
      <c r="C903" s="445" t="s">
        <v>2135</v>
      </c>
      <c r="D903" s="435" t="s">
        <v>1333</v>
      </c>
      <c r="E903" s="436" t="s">
        <v>1334</v>
      </c>
      <c r="F903" s="240">
        <v>0</v>
      </c>
      <c r="G903" s="240">
        <v>0</v>
      </c>
      <c r="H903" s="240">
        <v>578.30763000000002</v>
      </c>
      <c r="I903" s="240">
        <v>3796</v>
      </c>
      <c r="J903" s="240">
        <v>0</v>
      </c>
      <c r="K903" s="240">
        <v>0</v>
      </c>
      <c r="L903" s="240">
        <v>0</v>
      </c>
      <c r="M903" s="240">
        <v>0</v>
      </c>
      <c r="N903" s="240">
        <v>0</v>
      </c>
      <c r="O903" s="240">
        <v>0</v>
      </c>
      <c r="P903" s="240">
        <v>0</v>
      </c>
      <c r="Q903" s="240">
        <v>0</v>
      </c>
      <c r="R903" s="240">
        <v>0</v>
      </c>
      <c r="S903" s="240">
        <v>0</v>
      </c>
      <c r="T903" s="240">
        <v>0</v>
      </c>
      <c r="U903" s="240">
        <v>0</v>
      </c>
      <c r="V903" s="240">
        <v>0</v>
      </c>
      <c r="W903" s="240">
        <v>0</v>
      </c>
    </row>
    <row r="904" spans="2:23" x14ac:dyDescent="0.35">
      <c r="B904" s="17" t="s">
        <v>1279</v>
      </c>
      <c r="C904" s="445" t="s">
        <v>2135</v>
      </c>
      <c r="D904" s="435" t="s">
        <v>1290</v>
      </c>
      <c r="E904" s="436" t="s">
        <v>1322</v>
      </c>
      <c r="F904" s="240">
        <v>0</v>
      </c>
      <c r="G904" s="240">
        <v>0</v>
      </c>
      <c r="H904" s="240">
        <v>21268.054329999999</v>
      </c>
      <c r="I904" s="240">
        <v>7804.7849999999999</v>
      </c>
      <c r="J904" s="240">
        <v>0</v>
      </c>
      <c r="K904" s="240">
        <v>0</v>
      </c>
      <c r="L904" s="240">
        <v>0</v>
      </c>
      <c r="M904" s="240">
        <v>0</v>
      </c>
      <c r="N904" s="240">
        <v>0</v>
      </c>
      <c r="O904" s="240">
        <v>0</v>
      </c>
      <c r="P904" s="240">
        <v>0</v>
      </c>
      <c r="Q904" s="240">
        <v>0</v>
      </c>
      <c r="R904" s="240">
        <v>0</v>
      </c>
      <c r="S904" s="240">
        <v>0</v>
      </c>
      <c r="T904" s="240">
        <v>0</v>
      </c>
      <c r="U904" s="240">
        <v>0</v>
      </c>
      <c r="V904" s="240">
        <v>0</v>
      </c>
      <c r="W904" s="240">
        <v>0</v>
      </c>
    </row>
    <row r="905" spans="2:23" x14ac:dyDescent="0.35">
      <c r="B905" s="17" t="s">
        <v>1279</v>
      </c>
      <c r="C905" s="445" t="s">
        <v>2135</v>
      </c>
      <c r="D905" s="435" t="s">
        <v>1333</v>
      </c>
      <c r="E905" s="436" t="s">
        <v>1334</v>
      </c>
      <c r="F905" s="240">
        <v>0</v>
      </c>
      <c r="G905" s="240">
        <v>0</v>
      </c>
      <c r="H905" s="240">
        <v>497.53490000000005</v>
      </c>
      <c r="I905" s="240">
        <v>307</v>
      </c>
      <c r="J905" s="240">
        <v>0</v>
      </c>
      <c r="K905" s="240">
        <v>0</v>
      </c>
      <c r="L905" s="240">
        <v>0</v>
      </c>
      <c r="M905" s="240">
        <v>0</v>
      </c>
      <c r="N905" s="240">
        <v>0</v>
      </c>
      <c r="O905" s="240">
        <v>0</v>
      </c>
      <c r="P905" s="240">
        <v>0</v>
      </c>
      <c r="Q905" s="240">
        <v>0</v>
      </c>
      <c r="R905" s="240">
        <v>0</v>
      </c>
      <c r="S905" s="240">
        <v>0</v>
      </c>
      <c r="T905" s="240">
        <v>0</v>
      </c>
      <c r="U905" s="240">
        <v>0</v>
      </c>
      <c r="V905" s="240">
        <v>0</v>
      </c>
      <c r="W905" s="240">
        <v>0</v>
      </c>
    </row>
    <row r="906" spans="2:23" x14ac:dyDescent="0.35">
      <c r="B906" s="17" t="s">
        <v>1279</v>
      </c>
      <c r="C906" s="445" t="s">
        <v>2135</v>
      </c>
      <c r="D906" s="435" t="s">
        <v>1335</v>
      </c>
      <c r="E906" s="436" t="s">
        <v>1334</v>
      </c>
      <c r="F906" s="240">
        <v>0</v>
      </c>
      <c r="G906" s="240">
        <v>0</v>
      </c>
      <c r="H906" s="240">
        <v>0</v>
      </c>
      <c r="I906" s="240">
        <v>609</v>
      </c>
      <c r="J906" s="240">
        <v>0</v>
      </c>
      <c r="K906" s="240">
        <v>0</v>
      </c>
      <c r="L906" s="240">
        <v>0</v>
      </c>
      <c r="M906" s="240">
        <v>0</v>
      </c>
      <c r="N906" s="240">
        <v>0</v>
      </c>
      <c r="O906" s="240">
        <v>0</v>
      </c>
      <c r="P906" s="240">
        <v>0</v>
      </c>
      <c r="Q906" s="240">
        <v>0</v>
      </c>
      <c r="R906" s="240">
        <v>0</v>
      </c>
      <c r="S906" s="240">
        <v>0</v>
      </c>
      <c r="T906" s="240">
        <v>0</v>
      </c>
      <c r="U906" s="240">
        <v>0</v>
      </c>
      <c r="V906" s="240">
        <v>0</v>
      </c>
      <c r="W906" s="240">
        <v>0</v>
      </c>
    </row>
    <row r="907" spans="2:23" x14ac:dyDescent="0.35">
      <c r="B907" s="17" t="s">
        <v>1279</v>
      </c>
      <c r="C907" s="445" t="s">
        <v>2135</v>
      </c>
      <c r="D907" s="435" t="s">
        <v>1290</v>
      </c>
      <c r="E907" s="436" t="s">
        <v>1322</v>
      </c>
      <c r="F907" s="240">
        <v>0</v>
      </c>
      <c r="G907" s="240">
        <v>0</v>
      </c>
      <c r="H907" s="240">
        <v>0.35899999999999999</v>
      </c>
      <c r="I907" s="240">
        <v>0</v>
      </c>
      <c r="J907" s="240">
        <v>0</v>
      </c>
      <c r="K907" s="240">
        <v>0</v>
      </c>
      <c r="L907" s="240">
        <v>0</v>
      </c>
      <c r="M907" s="240">
        <v>0</v>
      </c>
      <c r="N907" s="240">
        <v>0</v>
      </c>
      <c r="O907" s="240">
        <v>0</v>
      </c>
      <c r="P907" s="240">
        <v>0</v>
      </c>
      <c r="Q907" s="240">
        <v>0</v>
      </c>
      <c r="R907" s="240">
        <v>0</v>
      </c>
      <c r="S907" s="240">
        <v>0</v>
      </c>
      <c r="T907" s="240">
        <v>0</v>
      </c>
      <c r="U907" s="240">
        <v>0</v>
      </c>
      <c r="V907" s="240">
        <v>0</v>
      </c>
      <c r="W907" s="240">
        <v>0</v>
      </c>
    </row>
    <row r="908" spans="2:23" x14ac:dyDescent="0.35">
      <c r="B908" s="17" t="s">
        <v>1279</v>
      </c>
      <c r="C908" s="445" t="s">
        <v>2136</v>
      </c>
      <c r="D908" s="435" t="s">
        <v>1291</v>
      </c>
      <c r="E908" s="436" t="s">
        <v>229</v>
      </c>
      <c r="F908" s="240">
        <v>0</v>
      </c>
      <c r="G908" s="240">
        <v>0</v>
      </c>
      <c r="H908" s="240">
        <v>24.053279999999997</v>
      </c>
      <c r="I908" s="240">
        <v>50</v>
      </c>
      <c r="J908" s="240">
        <v>0</v>
      </c>
      <c r="K908" s="240">
        <v>0</v>
      </c>
      <c r="L908" s="240">
        <v>0</v>
      </c>
      <c r="M908" s="240">
        <v>0</v>
      </c>
      <c r="N908" s="240">
        <v>0</v>
      </c>
      <c r="O908" s="240">
        <v>0</v>
      </c>
      <c r="P908" s="240">
        <v>0</v>
      </c>
      <c r="Q908" s="240">
        <v>0</v>
      </c>
      <c r="R908" s="240">
        <v>0</v>
      </c>
      <c r="S908" s="240">
        <v>0</v>
      </c>
      <c r="T908" s="240">
        <v>0</v>
      </c>
      <c r="U908" s="240">
        <v>0</v>
      </c>
      <c r="V908" s="240">
        <v>0</v>
      </c>
      <c r="W908" s="240">
        <v>0</v>
      </c>
    </row>
    <row r="909" spans="2:23" x14ac:dyDescent="0.35">
      <c r="B909" s="17" t="s">
        <v>1279</v>
      </c>
      <c r="C909" s="445" t="s">
        <v>2136</v>
      </c>
      <c r="D909" s="435" t="s">
        <v>1291</v>
      </c>
      <c r="E909" s="436" t="s">
        <v>1314</v>
      </c>
      <c r="F909" s="240">
        <v>0</v>
      </c>
      <c r="G909" s="240">
        <v>0</v>
      </c>
      <c r="H909" s="240">
        <v>359.31140999999997</v>
      </c>
      <c r="I909" s="240">
        <v>0</v>
      </c>
      <c r="J909" s="240">
        <v>0</v>
      </c>
      <c r="K909" s="240">
        <v>0</v>
      </c>
      <c r="L909" s="240">
        <v>0</v>
      </c>
      <c r="M909" s="240">
        <v>0</v>
      </c>
      <c r="N909" s="240">
        <v>0</v>
      </c>
      <c r="O909" s="240">
        <v>0</v>
      </c>
      <c r="P909" s="240">
        <v>0</v>
      </c>
      <c r="Q909" s="240">
        <v>0</v>
      </c>
      <c r="R909" s="240">
        <v>0</v>
      </c>
      <c r="S909" s="240">
        <v>0</v>
      </c>
      <c r="T909" s="240">
        <v>0</v>
      </c>
      <c r="U909" s="240">
        <v>0</v>
      </c>
      <c r="V909" s="240">
        <v>0</v>
      </c>
      <c r="W909" s="240">
        <v>0</v>
      </c>
    </row>
    <row r="910" spans="2:23" x14ac:dyDescent="0.35">
      <c r="B910" s="17" t="s">
        <v>1279</v>
      </c>
      <c r="C910" s="445" t="s">
        <v>2136</v>
      </c>
      <c r="D910" s="435" t="s">
        <v>1291</v>
      </c>
      <c r="E910" s="436" t="s">
        <v>1314</v>
      </c>
      <c r="F910" s="240">
        <v>0</v>
      </c>
      <c r="G910" s="240">
        <v>0</v>
      </c>
      <c r="H910" s="240">
        <v>11.480450000000001</v>
      </c>
      <c r="I910" s="240">
        <v>0</v>
      </c>
      <c r="J910" s="240">
        <v>0</v>
      </c>
      <c r="K910" s="240">
        <v>0</v>
      </c>
      <c r="L910" s="240">
        <v>0</v>
      </c>
      <c r="M910" s="240">
        <v>0</v>
      </c>
      <c r="N910" s="240">
        <v>0</v>
      </c>
      <c r="O910" s="240">
        <v>0</v>
      </c>
      <c r="P910" s="240">
        <v>0</v>
      </c>
      <c r="Q910" s="240">
        <v>0</v>
      </c>
      <c r="R910" s="240">
        <v>0</v>
      </c>
      <c r="S910" s="240">
        <v>0</v>
      </c>
      <c r="T910" s="240">
        <v>0</v>
      </c>
      <c r="U910" s="240">
        <v>0</v>
      </c>
      <c r="V910" s="240">
        <v>0</v>
      </c>
      <c r="W910" s="240">
        <v>0</v>
      </c>
    </row>
    <row r="911" spans="2:23" x14ac:dyDescent="0.35">
      <c r="B911" s="17" t="s">
        <v>1279</v>
      </c>
      <c r="C911" s="445" t="s">
        <v>2136</v>
      </c>
      <c r="D911" s="435" t="s">
        <v>1291</v>
      </c>
      <c r="E911" s="436" t="s">
        <v>1314</v>
      </c>
      <c r="F911" s="240">
        <v>0</v>
      </c>
      <c r="G911" s="240">
        <v>0</v>
      </c>
      <c r="H911" s="240">
        <v>144.03051000000002</v>
      </c>
      <c r="I911" s="240">
        <v>0</v>
      </c>
      <c r="J911" s="240">
        <v>0</v>
      </c>
      <c r="K911" s="240">
        <v>0</v>
      </c>
      <c r="L911" s="240">
        <v>0</v>
      </c>
      <c r="M911" s="240">
        <v>0</v>
      </c>
      <c r="N911" s="240">
        <v>0</v>
      </c>
      <c r="O911" s="240">
        <v>0</v>
      </c>
      <c r="P911" s="240">
        <v>0</v>
      </c>
      <c r="Q911" s="240">
        <v>0</v>
      </c>
      <c r="R911" s="240">
        <v>0</v>
      </c>
      <c r="S911" s="240">
        <v>0</v>
      </c>
      <c r="T911" s="240">
        <v>0</v>
      </c>
      <c r="U911" s="240">
        <v>0</v>
      </c>
      <c r="V911" s="240">
        <v>0</v>
      </c>
      <c r="W911" s="240">
        <v>0</v>
      </c>
    </row>
    <row r="912" spans="2:23" x14ac:dyDescent="0.35">
      <c r="B912" s="17" t="s">
        <v>1279</v>
      </c>
      <c r="C912" s="445" t="s">
        <v>2136</v>
      </c>
      <c r="D912" s="435" t="s">
        <v>1291</v>
      </c>
      <c r="E912" s="436" t="s">
        <v>1314</v>
      </c>
      <c r="F912" s="240">
        <v>0</v>
      </c>
      <c r="G912" s="240">
        <v>0</v>
      </c>
      <c r="H912" s="240">
        <v>3.1619000000000002</v>
      </c>
      <c r="I912" s="240">
        <v>0</v>
      </c>
      <c r="J912" s="240">
        <v>0</v>
      </c>
      <c r="K912" s="240">
        <v>0</v>
      </c>
      <c r="L912" s="240">
        <v>0</v>
      </c>
      <c r="M912" s="240">
        <v>0</v>
      </c>
      <c r="N912" s="240">
        <v>0</v>
      </c>
      <c r="O912" s="240">
        <v>0</v>
      </c>
      <c r="P912" s="240">
        <v>0</v>
      </c>
      <c r="Q912" s="240">
        <v>0</v>
      </c>
      <c r="R912" s="240">
        <v>0</v>
      </c>
      <c r="S912" s="240">
        <v>0</v>
      </c>
      <c r="T912" s="240">
        <v>0</v>
      </c>
      <c r="U912" s="240">
        <v>0</v>
      </c>
      <c r="V912" s="240">
        <v>0</v>
      </c>
      <c r="W912" s="240">
        <v>0</v>
      </c>
    </row>
    <row r="913" spans="2:23" x14ac:dyDescent="0.35">
      <c r="B913" s="17" t="s">
        <v>1279</v>
      </c>
      <c r="C913" s="445" t="s">
        <v>2136</v>
      </c>
      <c r="D913" s="435" t="s">
        <v>1291</v>
      </c>
      <c r="E913" s="436" t="s">
        <v>1314</v>
      </c>
      <c r="F913" s="240">
        <v>0</v>
      </c>
      <c r="G913" s="240">
        <v>0</v>
      </c>
      <c r="H913" s="240">
        <v>0</v>
      </c>
      <c r="I913" s="240">
        <v>0</v>
      </c>
      <c r="J913" s="240">
        <v>0</v>
      </c>
      <c r="K913" s="240">
        <v>0</v>
      </c>
      <c r="L913" s="240">
        <v>0</v>
      </c>
      <c r="M913" s="240">
        <v>0</v>
      </c>
      <c r="N913" s="240">
        <v>0</v>
      </c>
      <c r="O913" s="240">
        <v>0</v>
      </c>
      <c r="P913" s="240">
        <v>0</v>
      </c>
      <c r="Q913" s="240">
        <v>0</v>
      </c>
      <c r="R913" s="240">
        <v>0</v>
      </c>
      <c r="S913" s="240">
        <v>0</v>
      </c>
      <c r="T913" s="240">
        <v>0</v>
      </c>
      <c r="U913" s="240">
        <v>0</v>
      </c>
      <c r="V913" s="240">
        <v>0</v>
      </c>
      <c r="W913" s="240">
        <v>0</v>
      </c>
    </row>
    <row r="914" spans="2:23" x14ac:dyDescent="0.35">
      <c r="B914" s="17" t="s">
        <v>1279</v>
      </c>
      <c r="C914" s="445" t="s">
        <v>2136</v>
      </c>
      <c r="D914" s="435" t="s">
        <v>1291</v>
      </c>
      <c r="E914" s="436" t="s">
        <v>1314</v>
      </c>
      <c r="F914" s="240">
        <v>0</v>
      </c>
      <c r="G914" s="240">
        <v>0</v>
      </c>
      <c r="H914" s="240">
        <v>34.107239999999997</v>
      </c>
      <c r="I914" s="240">
        <v>0</v>
      </c>
      <c r="J914" s="240">
        <v>0</v>
      </c>
      <c r="K914" s="240">
        <v>0</v>
      </c>
      <c r="L914" s="240">
        <v>0</v>
      </c>
      <c r="M914" s="240">
        <v>0</v>
      </c>
      <c r="N914" s="240">
        <v>0</v>
      </c>
      <c r="O914" s="240">
        <v>0</v>
      </c>
      <c r="P914" s="240">
        <v>0</v>
      </c>
      <c r="Q914" s="240">
        <v>0</v>
      </c>
      <c r="R914" s="240">
        <v>0</v>
      </c>
      <c r="S914" s="240">
        <v>0</v>
      </c>
      <c r="T914" s="240">
        <v>0</v>
      </c>
      <c r="U914" s="240">
        <v>0</v>
      </c>
      <c r="V914" s="240">
        <v>0</v>
      </c>
      <c r="W914" s="240">
        <v>0</v>
      </c>
    </row>
    <row r="915" spans="2:23" x14ac:dyDescent="0.35">
      <c r="B915" s="17" t="s">
        <v>1279</v>
      </c>
      <c r="C915" s="445" t="s">
        <v>2137</v>
      </c>
      <c r="D915" s="435">
        <v>10404</v>
      </c>
      <c r="E915" s="436" t="s">
        <v>230</v>
      </c>
      <c r="F915" s="240">
        <v>0</v>
      </c>
      <c r="G915" s="240">
        <v>0</v>
      </c>
      <c r="H915" s="240">
        <v>599.85494999999992</v>
      </c>
      <c r="I915" s="240">
        <v>0</v>
      </c>
      <c r="J915" s="240">
        <v>0</v>
      </c>
      <c r="K915" s="240">
        <v>0</v>
      </c>
      <c r="L915" s="240">
        <v>0</v>
      </c>
      <c r="M915" s="240">
        <v>0</v>
      </c>
      <c r="N915" s="240">
        <v>0</v>
      </c>
      <c r="O915" s="240">
        <v>0</v>
      </c>
      <c r="P915" s="240">
        <v>0</v>
      </c>
      <c r="Q915" s="240">
        <v>0</v>
      </c>
      <c r="R915" s="240">
        <v>0</v>
      </c>
      <c r="S915" s="240">
        <v>0</v>
      </c>
      <c r="T915" s="240">
        <v>0</v>
      </c>
      <c r="U915" s="240">
        <v>0</v>
      </c>
      <c r="V915" s="240">
        <v>0</v>
      </c>
      <c r="W915" s="240">
        <v>0</v>
      </c>
    </row>
    <row r="916" spans="2:23" x14ac:dyDescent="0.35">
      <c r="B916" s="17" t="s">
        <v>1279</v>
      </c>
      <c r="C916" s="445" t="s">
        <v>2137</v>
      </c>
      <c r="D916" s="435">
        <v>10404</v>
      </c>
      <c r="E916" s="436" t="s">
        <v>1420</v>
      </c>
      <c r="F916" s="240">
        <v>0</v>
      </c>
      <c r="G916" s="240">
        <v>0</v>
      </c>
      <c r="H916" s="240">
        <v>0</v>
      </c>
      <c r="I916" s="240">
        <v>0</v>
      </c>
      <c r="J916" s="240">
        <v>0</v>
      </c>
      <c r="K916" s="240">
        <v>0</v>
      </c>
      <c r="L916" s="240">
        <v>0</v>
      </c>
      <c r="M916" s="240">
        <v>0</v>
      </c>
      <c r="N916" s="240">
        <v>0</v>
      </c>
      <c r="O916" s="240">
        <v>0</v>
      </c>
      <c r="P916" s="240">
        <v>0</v>
      </c>
      <c r="Q916" s="240">
        <v>0</v>
      </c>
      <c r="R916" s="240">
        <v>0</v>
      </c>
      <c r="S916" s="240">
        <v>0</v>
      </c>
      <c r="T916" s="240">
        <v>0</v>
      </c>
      <c r="U916" s="240">
        <v>0</v>
      </c>
      <c r="V916" s="240">
        <v>0</v>
      </c>
      <c r="W916" s="240">
        <v>0</v>
      </c>
    </row>
    <row r="917" spans="2:23" x14ac:dyDescent="0.35">
      <c r="B917" s="17" t="s">
        <v>1279</v>
      </c>
      <c r="C917" s="445" t="s">
        <v>2137</v>
      </c>
      <c r="D917" s="435">
        <v>10404</v>
      </c>
      <c r="E917" s="436" t="s">
        <v>1420</v>
      </c>
      <c r="F917" s="240">
        <v>0</v>
      </c>
      <c r="G917" s="240">
        <v>0</v>
      </c>
      <c r="H917" s="240">
        <v>2.0085299999999999</v>
      </c>
      <c r="I917" s="240">
        <v>0</v>
      </c>
      <c r="J917" s="240">
        <v>0</v>
      </c>
      <c r="K917" s="240">
        <v>0</v>
      </c>
      <c r="L917" s="240">
        <v>0</v>
      </c>
      <c r="M917" s="240">
        <v>0</v>
      </c>
      <c r="N917" s="240">
        <v>0</v>
      </c>
      <c r="O917" s="240">
        <v>0</v>
      </c>
      <c r="P917" s="240">
        <v>0</v>
      </c>
      <c r="Q917" s="240">
        <v>0</v>
      </c>
      <c r="R917" s="240">
        <v>0</v>
      </c>
      <c r="S917" s="240">
        <v>0</v>
      </c>
      <c r="T917" s="240">
        <v>0</v>
      </c>
      <c r="U917" s="240">
        <v>0</v>
      </c>
      <c r="V917" s="240">
        <v>0</v>
      </c>
      <c r="W917" s="240">
        <v>0</v>
      </c>
    </row>
    <row r="918" spans="2:23" x14ac:dyDescent="0.35">
      <c r="B918" s="17" t="s">
        <v>1279</v>
      </c>
      <c r="C918" s="445" t="s">
        <v>2138</v>
      </c>
      <c r="D918" s="435" t="s">
        <v>1292</v>
      </c>
      <c r="E918" s="436" t="s">
        <v>231</v>
      </c>
      <c r="F918" s="240">
        <v>0</v>
      </c>
      <c r="G918" s="240">
        <v>0</v>
      </c>
      <c r="H918" s="240">
        <v>1.484</v>
      </c>
      <c r="I918" s="240">
        <v>0</v>
      </c>
      <c r="J918" s="240">
        <v>0</v>
      </c>
      <c r="K918" s="240">
        <v>0</v>
      </c>
      <c r="L918" s="240">
        <v>0</v>
      </c>
      <c r="M918" s="240">
        <v>0</v>
      </c>
      <c r="N918" s="240">
        <v>0</v>
      </c>
      <c r="O918" s="240">
        <v>0</v>
      </c>
      <c r="P918" s="240">
        <v>0</v>
      </c>
      <c r="Q918" s="240">
        <v>0</v>
      </c>
      <c r="R918" s="240">
        <v>0</v>
      </c>
      <c r="S918" s="240">
        <v>0</v>
      </c>
      <c r="T918" s="240">
        <v>0</v>
      </c>
      <c r="U918" s="240">
        <v>0</v>
      </c>
      <c r="V918" s="240">
        <v>0</v>
      </c>
      <c r="W918" s="240">
        <v>0</v>
      </c>
    </row>
    <row r="919" spans="2:23" x14ac:dyDescent="0.35">
      <c r="B919" s="17" t="s">
        <v>1279</v>
      </c>
      <c r="C919" s="445" t="s">
        <v>2138</v>
      </c>
      <c r="D919" s="435" t="s">
        <v>1303</v>
      </c>
      <c r="E919" s="436" t="s">
        <v>1304</v>
      </c>
      <c r="F919" s="240">
        <v>0</v>
      </c>
      <c r="G919" s="240">
        <v>0</v>
      </c>
      <c r="H919" s="240">
        <v>19.044349999999998</v>
      </c>
      <c r="I919" s="240">
        <v>0</v>
      </c>
      <c r="J919" s="240">
        <v>0</v>
      </c>
      <c r="K919" s="240">
        <v>0</v>
      </c>
      <c r="L919" s="240">
        <v>0</v>
      </c>
      <c r="M919" s="240">
        <v>0</v>
      </c>
      <c r="N919" s="240">
        <v>0</v>
      </c>
      <c r="O919" s="240">
        <v>0</v>
      </c>
      <c r="P919" s="240">
        <v>0</v>
      </c>
      <c r="Q919" s="240">
        <v>0</v>
      </c>
      <c r="R919" s="240">
        <v>0</v>
      </c>
      <c r="S919" s="240">
        <v>0</v>
      </c>
      <c r="T919" s="240">
        <v>0</v>
      </c>
      <c r="U919" s="240">
        <v>0</v>
      </c>
      <c r="V919" s="240">
        <v>0</v>
      </c>
      <c r="W919" s="240">
        <v>0</v>
      </c>
    </row>
    <row r="920" spans="2:23" x14ac:dyDescent="0.35">
      <c r="B920" s="17" t="s">
        <v>1279</v>
      </c>
      <c r="C920" s="445" t="s">
        <v>2138</v>
      </c>
      <c r="D920" s="435" t="s">
        <v>1305</v>
      </c>
      <c r="E920" s="436" t="s">
        <v>1306</v>
      </c>
      <c r="F920" s="240">
        <v>0</v>
      </c>
      <c r="G920" s="240">
        <v>0</v>
      </c>
      <c r="H920" s="240">
        <v>2.3860999999999999</v>
      </c>
      <c r="I920" s="240">
        <v>0</v>
      </c>
      <c r="J920" s="240">
        <v>0</v>
      </c>
      <c r="K920" s="240">
        <v>0</v>
      </c>
      <c r="L920" s="240">
        <v>0</v>
      </c>
      <c r="M920" s="240">
        <v>0</v>
      </c>
      <c r="N920" s="240">
        <v>0</v>
      </c>
      <c r="O920" s="240">
        <v>0</v>
      </c>
      <c r="P920" s="240">
        <v>0</v>
      </c>
      <c r="Q920" s="240">
        <v>0</v>
      </c>
      <c r="R920" s="240">
        <v>0</v>
      </c>
      <c r="S920" s="240">
        <v>0</v>
      </c>
      <c r="T920" s="240">
        <v>0</v>
      </c>
      <c r="U920" s="240">
        <v>0</v>
      </c>
      <c r="V920" s="240">
        <v>0</v>
      </c>
      <c r="W920" s="240">
        <v>0</v>
      </c>
    </row>
    <row r="921" spans="2:23" x14ac:dyDescent="0.35">
      <c r="B921" s="17" t="s">
        <v>1279</v>
      </c>
      <c r="C921" s="445" t="s">
        <v>2138</v>
      </c>
      <c r="D921" s="435" t="s">
        <v>1307</v>
      </c>
      <c r="E921" s="436" t="s">
        <v>1308</v>
      </c>
      <c r="F921" s="240">
        <v>0</v>
      </c>
      <c r="G921" s="240">
        <v>0</v>
      </c>
      <c r="H921" s="240">
        <v>231.75582</v>
      </c>
      <c r="I921" s="240">
        <v>4053</v>
      </c>
      <c r="J921" s="240">
        <v>0</v>
      </c>
      <c r="K921" s="240">
        <v>0</v>
      </c>
      <c r="L921" s="240">
        <v>0</v>
      </c>
      <c r="M921" s="240">
        <v>0</v>
      </c>
      <c r="N921" s="240">
        <v>0</v>
      </c>
      <c r="O921" s="240">
        <v>0</v>
      </c>
      <c r="P921" s="240">
        <v>0</v>
      </c>
      <c r="Q921" s="240">
        <v>0</v>
      </c>
      <c r="R921" s="240">
        <v>0</v>
      </c>
      <c r="S921" s="240">
        <v>0</v>
      </c>
      <c r="T921" s="240">
        <v>0</v>
      </c>
      <c r="U921" s="240">
        <v>0</v>
      </c>
      <c r="V921" s="240">
        <v>0</v>
      </c>
      <c r="W921" s="240">
        <v>0</v>
      </c>
    </row>
    <row r="922" spans="2:23" x14ac:dyDescent="0.35">
      <c r="B922" s="17" t="s">
        <v>1279</v>
      </c>
      <c r="C922" s="445" t="s">
        <v>2138</v>
      </c>
      <c r="D922" s="435" t="s">
        <v>1292</v>
      </c>
      <c r="E922" s="436" t="s">
        <v>1321</v>
      </c>
      <c r="F922" s="240">
        <v>0</v>
      </c>
      <c r="G922" s="240">
        <v>0</v>
      </c>
      <c r="H922" s="240">
        <v>8.8863299999999992</v>
      </c>
      <c r="I922" s="240">
        <v>0</v>
      </c>
      <c r="J922" s="240">
        <v>0</v>
      </c>
      <c r="K922" s="240">
        <v>0</v>
      </c>
      <c r="L922" s="240">
        <v>0</v>
      </c>
      <c r="M922" s="240">
        <v>0</v>
      </c>
      <c r="N922" s="240">
        <v>0</v>
      </c>
      <c r="O922" s="240">
        <v>0</v>
      </c>
      <c r="P922" s="240">
        <v>0</v>
      </c>
      <c r="Q922" s="240">
        <v>0</v>
      </c>
      <c r="R922" s="240">
        <v>0</v>
      </c>
      <c r="S922" s="240">
        <v>0</v>
      </c>
      <c r="T922" s="240">
        <v>0</v>
      </c>
      <c r="U922" s="240">
        <v>0</v>
      </c>
      <c r="V922" s="240">
        <v>0</v>
      </c>
      <c r="W922" s="240">
        <v>0</v>
      </c>
    </row>
    <row r="923" spans="2:23" x14ac:dyDescent="0.35">
      <c r="B923" s="17" t="s">
        <v>1279</v>
      </c>
      <c r="C923" s="445" t="s">
        <v>2138</v>
      </c>
      <c r="D923" s="435" t="s">
        <v>1340</v>
      </c>
      <c r="E923" s="436" t="s">
        <v>1341</v>
      </c>
      <c r="F923" s="240">
        <v>0</v>
      </c>
      <c r="G923" s="240">
        <v>0</v>
      </c>
      <c r="H923" s="240">
        <v>779.44835999999998</v>
      </c>
      <c r="I923" s="240">
        <v>99</v>
      </c>
      <c r="J923" s="240">
        <v>0</v>
      </c>
      <c r="K923" s="240">
        <v>0</v>
      </c>
      <c r="L923" s="240">
        <v>0</v>
      </c>
      <c r="M923" s="240">
        <v>0</v>
      </c>
      <c r="N923" s="240">
        <v>0</v>
      </c>
      <c r="O923" s="240">
        <v>0</v>
      </c>
      <c r="P923" s="240">
        <v>0</v>
      </c>
      <c r="Q923" s="240">
        <v>0</v>
      </c>
      <c r="R923" s="240">
        <v>0</v>
      </c>
      <c r="S923" s="240">
        <v>0</v>
      </c>
      <c r="T923" s="240">
        <v>0</v>
      </c>
      <c r="U923" s="240">
        <v>0</v>
      </c>
      <c r="V923" s="240">
        <v>0</v>
      </c>
      <c r="W923" s="240">
        <v>0</v>
      </c>
    </row>
    <row r="924" spans="2:23" x14ac:dyDescent="0.35">
      <c r="B924" s="17" t="s">
        <v>1279</v>
      </c>
      <c r="C924" s="445" t="s">
        <v>2138</v>
      </c>
      <c r="D924" s="435" t="s">
        <v>1342</v>
      </c>
      <c r="E924" s="436" t="s">
        <v>1343</v>
      </c>
      <c r="F924" s="240">
        <v>0</v>
      </c>
      <c r="G924" s="240">
        <v>0</v>
      </c>
      <c r="H924" s="240">
        <v>1393.7610900000002</v>
      </c>
      <c r="I924" s="240">
        <v>200</v>
      </c>
      <c r="J924" s="240">
        <v>0</v>
      </c>
      <c r="K924" s="240">
        <v>0</v>
      </c>
      <c r="L924" s="240">
        <v>0</v>
      </c>
      <c r="M924" s="240">
        <v>0</v>
      </c>
      <c r="N924" s="240">
        <v>0</v>
      </c>
      <c r="O924" s="240">
        <v>0</v>
      </c>
      <c r="P924" s="240">
        <v>0</v>
      </c>
      <c r="Q924" s="240">
        <v>0</v>
      </c>
      <c r="R924" s="240">
        <v>0</v>
      </c>
      <c r="S924" s="240">
        <v>0</v>
      </c>
      <c r="T924" s="240">
        <v>0</v>
      </c>
      <c r="U924" s="240">
        <v>0</v>
      </c>
      <c r="V924" s="240">
        <v>0</v>
      </c>
      <c r="W924" s="240">
        <v>0</v>
      </c>
    </row>
    <row r="925" spans="2:23" x14ac:dyDescent="0.35">
      <c r="B925" s="17" t="s">
        <v>1279</v>
      </c>
      <c r="C925" s="445" t="s">
        <v>2138</v>
      </c>
      <c r="D925" s="435" t="s">
        <v>1353</v>
      </c>
      <c r="E925" s="436" t="s">
        <v>1348</v>
      </c>
      <c r="F925" s="240">
        <v>0</v>
      </c>
      <c r="G925" s="240">
        <v>0</v>
      </c>
      <c r="H925" s="240">
        <v>0.22359999999999999</v>
      </c>
      <c r="I925" s="240">
        <v>0</v>
      </c>
      <c r="J925" s="240">
        <v>0</v>
      </c>
      <c r="K925" s="240">
        <v>0</v>
      </c>
      <c r="L925" s="240">
        <v>0</v>
      </c>
      <c r="M925" s="240">
        <v>0</v>
      </c>
      <c r="N925" s="240">
        <v>0</v>
      </c>
      <c r="O925" s="240">
        <v>0</v>
      </c>
      <c r="P925" s="240">
        <v>0</v>
      </c>
      <c r="Q925" s="240">
        <v>0</v>
      </c>
      <c r="R925" s="240">
        <v>0</v>
      </c>
      <c r="S925" s="240">
        <v>0</v>
      </c>
      <c r="T925" s="240">
        <v>0</v>
      </c>
      <c r="U925" s="240">
        <v>0</v>
      </c>
      <c r="V925" s="240">
        <v>0</v>
      </c>
      <c r="W925" s="240">
        <v>0</v>
      </c>
    </row>
    <row r="926" spans="2:23" x14ac:dyDescent="0.35">
      <c r="B926" s="17" t="s">
        <v>1279</v>
      </c>
      <c r="C926" s="445" t="s">
        <v>2138</v>
      </c>
      <c r="D926" s="435" t="s">
        <v>1354</v>
      </c>
      <c r="E926" s="436" t="s">
        <v>1348</v>
      </c>
      <c r="F926" s="240">
        <v>0</v>
      </c>
      <c r="G926" s="240">
        <v>0</v>
      </c>
      <c r="H926" s="240">
        <v>1184.6164199999998</v>
      </c>
      <c r="I926" s="240">
        <v>307</v>
      </c>
      <c r="J926" s="240">
        <v>0</v>
      </c>
      <c r="K926" s="240">
        <v>0</v>
      </c>
      <c r="L926" s="240">
        <v>0</v>
      </c>
      <c r="M926" s="240">
        <v>0</v>
      </c>
      <c r="N926" s="240">
        <v>0</v>
      </c>
      <c r="O926" s="240">
        <v>0</v>
      </c>
      <c r="P926" s="240">
        <v>0</v>
      </c>
      <c r="Q926" s="240">
        <v>0</v>
      </c>
      <c r="R926" s="240">
        <v>0</v>
      </c>
      <c r="S926" s="240">
        <v>0</v>
      </c>
      <c r="T926" s="240">
        <v>0</v>
      </c>
      <c r="U926" s="240">
        <v>0</v>
      </c>
      <c r="V926" s="240">
        <v>0</v>
      </c>
      <c r="W926" s="240">
        <v>0</v>
      </c>
    </row>
    <row r="927" spans="2:23" x14ac:dyDescent="0.35">
      <c r="B927" s="17" t="s">
        <v>1279</v>
      </c>
      <c r="C927" s="445" t="s">
        <v>2138</v>
      </c>
      <c r="D927" s="435" t="s">
        <v>1355</v>
      </c>
      <c r="E927" s="436" t="s">
        <v>1348</v>
      </c>
      <c r="F927" s="240">
        <v>0</v>
      </c>
      <c r="G927" s="240">
        <v>0</v>
      </c>
      <c r="H927" s="240">
        <v>629.25770999999997</v>
      </c>
      <c r="I927" s="240">
        <v>3018</v>
      </c>
      <c r="J927" s="240">
        <v>0</v>
      </c>
      <c r="K927" s="240">
        <v>0</v>
      </c>
      <c r="L927" s="240">
        <v>0</v>
      </c>
      <c r="M927" s="240">
        <v>0</v>
      </c>
      <c r="N927" s="240">
        <v>0</v>
      </c>
      <c r="O927" s="240">
        <v>0</v>
      </c>
      <c r="P927" s="240">
        <v>0</v>
      </c>
      <c r="Q927" s="240">
        <v>0</v>
      </c>
      <c r="R927" s="240">
        <v>0</v>
      </c>
      <c r="S927" s="240">
        <v>0</v>
      </c>
      <c r="T927" s="240">
        <v>0</v>
      </c>
      <c r="U927" s="240">
        <v>0</v>
      </c>
      <c r="V927" s="240">
        <v>0</v>
      </c>
      <c r="W927" s="240">
        <v>0</v>
      </c>
    </row>
    <row r="928" spans="2:23" x14ac:dyDescent="0.35">
      <c r="B928" s="17" t="s">
        <v>1279</v>
      </c>
      <c r="C928" s="445" t="s">
        <v>2138</v>
      </c>
      <c r="D928" s="435" t="s">
        <v>1369</v>
      </c>
      <c r="E928" s="436" t="s">
        <v>1370</v>
      </c>
      <c r="F928" s="240">
        <v>0</v>
      </c>
      <c r="G928" s="240">
        <v>0</v>
      </c>
      <c r="H928" s="240">
        <v>0</v>
      </c>
      <c r="I928" s="240">
        <v>202</v>
      </c>
      <c r="J928" s="240">
        <v>0</v>
      </c>
      <c r="K928" s="240">
        <v>0</v>
      </c>
      <c r="L928" s="240">
        <v>0</v>
      </c>
      <c r="M928" s="240">
        <v>0</v>
      </c>
      <c r="N928" s="240">
        <v>0</v>
      </c>
      <c r="O928" s="240">
        <v>0</v>
      </c>
      <c r="P928" s="240">
        <v>0</v>
      </c>
      <c r="Q928" s="240">
        <v>0</v>
      </c>
      <c r="R928" s="240">
        <v>0</v>
      </c>
      <c r="S928" s="240">
        <v>0</v>
      </c>
      <c r="T928" s="240">
        <v>0</v>
      </c>
      <c r="U928" s="240">
        <v>0</v>
      </c>
      <c r="V928" s="240">
        <v>0</v>
      </c>
      <c r="W928" s="240">
        <v>0</v>
      </c>
    </row>
    <row r="929" spans="2:23" x14ac:dyDescent="0.35">
      <c r="B929" s="17" t="s">
        <v>1279</v>
      </c>
      <c r="C929" s="445" t="s">
        <v>2138</v>
      </c>
      <c r="D929" s="435" t="s">
        <v>1380</v>
      </c>
      <c r="E929" s="436" t="s">
        <v>1381</v>
      </c>
      <c r="F929" s="240">
        <v>0</v>
      </c>
      <c r="G929" s="240">
        <v>0</v>
      </c>
      <c r="H929" s="240">
        <v>0.58499999999999996</v>
      </c>
      <c r="I929" s="240">
        <v>0</v>
      </c>
      <c r="J929" s="240">
        <v>0</v>
      </c>
      <c r="K929" s="240">
        <v>0</v>
      </c>
      <c r="L929" s="240">
        <v>0</v>
      </c>
      <c r="M929" s="240">
        <v>0</v>
      </c>
      <c r="N929" s="240">
        <v>0</v>
      </c>
      <c r="O929" s="240">
        <v>0</v>
      </c>
      <c r="P929" s="240">
        <v>0</v>
      </c>
      <c r="Q929" s="240">
        <v>0</v>
      </c>
      <c r="R929" s="240">
        <v>0</v>
      </c>
      <c r="S929" s="240">
        <v>0</v>
      </c>
      <c r="T929" s="240">
        <v>0</v>
      </c>
      <c r="U929" s="240">
        <v>0</v>
      </c>
      <c r="V929" s="240">
        <v>0</v>
      </c>
      <c r="W929" s="240">
        <v>0</v>
      </c>
    </row>
    <row r="930" spans="2:23" x14ac:dyDescent="0.35">
      <c r="B930" s="17" t="s">
        <v>1279</v>
      </c>
      <c r="C930" s="445" t="s">
        <v>2138</v>
      </c>
      <c r="D930" s="435" t="s">
        <v>1386</v>
      </c>
      <c r="E930" s="436" t="s">
        <v>1387</v>
      </c>
      <c r="F930" s="240">
        <v>0</v>
      </c>
      <c r="G930" s="240">
        <v>0</v>
      </c>
      <c r="H930" s="240">
        <v>9.5799999999999996E-2</v>
      </c>
      <c r="I930" s="240">
        <v>0</v>
      </c>
      <c r="J930" s="240">
        <v>0</v>
      </c>
      <c r="K930" s="240">
        <v>0</v>
      </c>
      <c r="L930" s="240">
        <v>0</v>
      </c>
      <c r="M930" s="240">
        <v>0</v>
      </c>
      <c r="N930" s="240">
        <v>0</v>
      </c>
      <c r="O930" s="240">
        <v>0</v>
      </c>
      <c r="P930" s="240">
        <v>0</v>
      </c>
      <c r="Q930" s="240">
        <v>0</v>
      </c>
      <c r="R930" s="240">
        <v>0</v>
      </c>
      <c r="S930" s="240">
        <v>0</v>
      </c>
      <c r="T930" s="240">
        <v>0</v>
      </c>
      <c r="U930" s="240">
        <v>0</v>
      </c>
      <c r="V930" s="240">
        <v>0</v>
      </c>
      <c r="W930" s="240">
        <v>0</v>
      </c>
    </row>
    <row r="931" spans="2:23" x14ac:dyDescent="0.35">
      <c r="B931" s="17" t="s">
        <v>1279</v>
      </c>
      <c r="C931" s="445" t="s">
        <v>2138</v>
      </c>
      <c r="D931" s="435" t="s">
        <v>1303</v>
      </c>
      <c r="E931" s="436" t="s">
        <v>1304</v>
      </c>
      <c r="F931" s="240">
        <v>0</v>
      </c>
      <c r="G931" s="240">
        <v>0</v>
      </c>
      <c r="H931" s="240">
        <v>1513.0101399999999</v>
      </c>
      <c r="I931" s="240">
        <v>766</v>
      </c>
      <c r="J931" s="240">
        <v>0</v>
      </c>
      <c r="K931" s="240">
        <v>0</v>
      </c>
      <c r="L931" s="240">
        <v>0</v>
      </c>
      <c r="M931" s="240">
        <v>0</v>
      </c>
      <c r="N931" s="240">
        <v>0</v>
      </c>
      <c r="O931" s="240">
        <v>0</v>
      </c>
      <c r="P931" s="240">
        <v>0</v>
      </c>
      <c r="Q931" s="240">
        <v>0</v>
      </c>
      <c r="R931" s="240">
        <v>0</v>
      </c>
      <c r="S931" s="240">
        <v>0</v>
      </c>
      <c r="T931" s="240">
        <v>0</v>
      </c>
      <c r="U931" s="240">
        <v>0</v>
      </c>
      <c r="V931" s="240">
        <v>0</v>
      </c>
      <c r="W931" s="240">
        <v>0</v>
      </c>
    </row>
    <row r="932" spans="2:23" x14ac:dyDescent="0.35">
      <c r="B932" s="17" t="s">
        <v>1279</v>
      </c>
      <c r="C932" s="445" t="s">
        <v>2138</v>
      </c>
      <c r="D932" s="435" t="s">
        <v>1292</v>
      </c>
      <c r="E932" s="436" t="s">
        <v>1321</v>
      </c>
      <c r="F932" s="240">
        <v>0</v>
      </c>
      <c r="G932" s="240">
        <v>0</v>
      </c>
      <c r="H932" s="240">
        <v>79.336929999999995</v>
      </c>
      <c r="I932" s="240">
        <v>207</v>
      </c>
      <c r="J932" s="240">
        <v>0</v>
      </c>
      <c r="K932" s="240">
        <v>0</v>
      </c>
      <c r="L932" s="240">
        <v>0</v>
      </c>
      <c r="M932" s="240">
        <v>0</v>
      </c>
      <c r="N932" s="240">
        <v>0</v>
      </c>
      <c r="O932" s="240">
        <v>0</v>
      </c>
      <c r="P932" s="240">
        <v>0</v>
      </c>
      <c r="Q932" s="240">
        <v>0</v>
      </c>
      <c r="R932" s="240">
        <v>0</v>
      </c>
      <c r="S932" s="240">
        <v>0</v>
      </c>
      <c r="T932" s="240">
        <v>0</v>
      </c>
      <c r="U932" s="240">
        <v>0</v>
      </c>
      <c r="V932" s="240">
        <v>0</v>
      </c>
      <c r="W932" s="240">
        <v>0</v>
      </c>
    </row>
    <row r="933" spans="2:23" x14ac:dyDescent="0.35">
      <c r="B933" s="17" t="s">
        <v>1279</v>
      </c>
      <c r="C933" s="445" t="s">
        <v>2138</v>
      </c>
      <c r="D933" s="435" t="s">
        <v>1340</v>
      </c>
      <c r="E933" s="436" t="s">
        <v>1341</v>
      </c>
      <c r="F933" s="240">
        <v>0</v>
      </c>
      <c r="G933" s="240">
        <v>0</v>
      </c>
      <c r="H933" s="240">
        <v>-75.650100000000009</v>
      </c>
      <c r="I933" s="240">
        <v>0</v>
      </c>
      <c r="J933" s="240">
        <v>0</v>
      </c>
      <c r="K933" s="240">
        <v>0</v>
      </c>
      <c r="L933" s="240">
        <v>0</v>
      </c>
      <c r="M933" s="240">
        <v>0</v>
      </c>
      <c r="N933" s="240">
        <v>0</v>
      </c>
      <c r="O933" s="240">
        <v>0</v>
      </c>
      <c r="P933" s="240">
        <v>0</v>
      </c>
      <c r="Q933" s="240">
        <v>0</v>
      </c>
      <c r="R933" s="240">
        <v>0</v>
      </c>
      <c r="S933" s="240">
        <v>0</v>
      </c>
      <c r="T933" s="240">
        <v>0</v>
      </c>
      <c r="U933" s="240">
        <v>0</v>
      </c>
      <c r="V933" s="240">
        <v>0</v>
      </c>
      <c r="W933" s="240">
        <v>0</v>
      </c>
    </row>
    <row r="934" spans="2:23" x14ac:dyDescent="0.35">
      <c r="B934" s="17" t="s">
        <v>1279</v>
      </c>
      <c r="C934" s="445" t="s">
        <v>2138</v>
      </c>
      <c r="D934" s="435" t="s">
        <v>1353</v>
      </c>
      <c r="E934" s="436" t="s">
        <v>1348</v>
      </c>
      <c r="F934" s="240">
        <v>0</v>
      </c>
      <c r="G934" s="240">
        <v>0</v>
      </c>
      <c r="H934" s="240">
        <v>5.6418500000000007</v>
      </c>
      <c r="I934" s="240">
        <v>0</v>
      </c>
      <c r="J934" s="240">
        <v>0</v>
      </c>
      <c r="K934" s="240">
        <v>0</v>
      </c>
      <c r="L934" s="240">
        <v>0</v>
      </c>
      <c r="M934" s="240">
        <v>0</v>
      </c>
      <c r="N934" s="240">
        <v>0</v>
      </c>
      <c r="O934" s="240">
        <v>0</v>
      </c>
      <c r="P934" s="240">
        <v>0</v>
      </c>
      <c r="Q934" s="240">
        <v>0</v>
      </c>
      <c r="R934" s="240">
        <v>0</v>
      </c>
      <c r="S934" s="240">
        <v>0</v>
      </c>
      <c r="T934" s="240">
        <v>0</v>
      </c>
      <c r="U934" s="240">
        <v>0</v>
      </c>
      <c r="V934" s="240">
        <v>0</v>
      </c>
      <c r="W934" s="240">
        <v>0</v>
      </c>
    </row>
    <row r="935" spans="2:23" x14ac:dyDescent="0.35">
      <c r="B935" s="17" t="s">
        <v>1279</v>
      </c>
      <c r="C935" s="445" t="s">
        <v>2138</v>
      </c>
      <c r="D935" s="435" t="s">
        <v>1354</v>
      </c>
      <c r="E935" s="436" t="s">
        <v>1348</v>
      </c>
      <c r="F935" s="240">
        <v>0</v>
      </c>
      <c r="G935" s="240">
        <v>0</v>
      </c>
      <c r="H935" s="240">
        <v>288.83152000000001</v>
      </c>
      <c r="I935" s="240">
        <v>0</v>
      </c>
      <c r="J935" s="240">
        <v>0</v>
      </c>
      <c r="K935" s="240">
        <v>0</v>
      </c>
      <c r="L935" s="240">
        <v>0</v>
      </c>
      <c r="M935" s="240">
        <v>0</v>
      </c>
      <c r="N935" s="240">
        <v>0</v>
      </c>
      <c r="O935" s="240">
        <v>0</v>
      </c>
      <c r="P935" s="240">
        <v>0</v>
      </c>
      <c r="Q935" s="240">
        <v>0</v>
      </c>
      <c r="R935" s="240">
        <v>0</v>
      </c>
      <c r="S935" s="240">
        <v>0</v>
      </c>
      <c r="T935" s="240">
        <v>0</v>
      </c>
      <c r="U935" s="240">
        <v>0</v>
      </c>
      <c r="V935" s="240">
        <v>0</v>
      </c>
      <c r="W935" s="240">
        <v>0</v>
      </c>
    </row>
    <row r="936" spans="2:23" x14ac:dyDescent="0.35">
      <c r="B936" s="17" t="s">
        <v>1279</v>
      </c>
      <c r="C936" s="445" t="s">
        <v>2138</v>
      </c>
      <c r="D936" s="435" t="s">
        <v>1355</v>
      </c>
      <c r="E936" s="436" t="s">
        <v>1348</v>
      </c>
      <c r="F936" s="240">
        <v>0</v>
      </c>
      <c r="G936" s="240">
        <v>0</v>
      </c>
      <c r="H936" s="240">
        <v>0</v>
      </c>
      <c r="I936" s="240">
        <v>409</v>
      </c>
      <c r="J936" s="240">
        <v>0</v>
      </c>
      <c r="K936" s="240">
        <v>0</v>
      </c>
      <c r="L936" s="240">
        <v>0</v>
      </c>
      <c r="M936" s="240">
        <v>0</v>
      </c>
      <c r="N936" s="240">
        <v>0</v>
      </c>
      <c r="O936" s="240">
        <v>0</v>
      </c>
      <c r="P936" s="240">
        <v>0</v>
      </c>
      <c r="Q936" s="240">
        <v>0</v>
      </c>
      <c r="R936" s="240">
        <v>0</v>
      </c>
      <c r="S936" s="240">
        <v>0</v>
      </c>
      <c r="T936" s="240">
        <v>0</v>
      </c>
      <c r="U936" s="240">
        <v>0</v>
      </c>
      <c r="V936" s="240">
        <v>0</v>
      </c>
      <c r="W936" s="240">
        <v>0</v>
      </c>
    </row>
    <row r="937" spans="2:23" x14ac:dyDescent="0.35">
      <c r="B937" s="17" t="s">
        <v>1279</v>
      </c>
      <c r="C937" s="445" t="s">
        <v>2138</v>
      </c>
      <c r="D937" s="435" t="s">
        <v>1408</v>
      </c>
      <c r="E937" s="436" t="s">
        <v>1381</v>
      </c>
      <c r="F937" s="240">
        <v>0</v>
      </c>
      <c r="G937" s="240">
        <v>0</v>
      </c>
      <c r="H937" s="240">
        <v>1246.57548</v>
      </c>
      <c r="I937" s="240">
        <v>609</v>
      </c>
      <c r="J937" s="240">
        <v>0</v>
      </c>
      <c r="K937" s="240">
        <v>0</v>
      </c>
      <c r="L937" s="240">
        <v>0</v>
      </c>
      <c r="M937" s="240">
        <v>0</v>
      </c>
      <c r="N937" s="240">
        <v>0</v>
      </c>
      <c r="O937" s="240">
        <v>0</v>
      </c>
      <c r="P937" s="240">
        <v>0</v>
      </c>
      <c r="Q937" s="240">
        <v>0</v>
      </c>
      <c r="R937" s="240">
        <v>0</v>
      </c>
      <c r="S937" s="240">
        <v>0</v>
      </c>
      <c r="T937" s="240">
        <v>0</v>
      </c>
      <c r="U937" s="240">
        <v>0</v>
      </c>
      <c r="V937" s="240">
        <v>0</v>
      </c>
      <c r="W937" s="240">
        <v>0</v>
      </c>
    </row>
    <row r="938" spans="2:23" x14ac:dyDescent="0.35">
      <c r="B938" s="17" t="s">
        <v>1279</v>
      </c>
      <c r="C938" s="445" t="s">
        <v>2138</v>
      </c>
      <c r="D938" s="435" t="s">
        <v>1380</v>
      </c>
      <c r="E938" s="436" t="s">
        <v>1381</v>
      </c>
      <c r="F938" s="240">
        <v>0</v>
      </c>
      <c r="G938" s="240">
        <v>0</v>
      </c>
      <c r="H938" s="240">
        <v>60.301679999999998</v>
      </c>
      <c r="I938" s="240">
        <v>793</v>
      </c>
      <c r="J938" s="240">
        <v>0</v>
      </c>
      <c r="K938" s="240">
        <v>0</v>
      </c>
      <c r="L938" s="240">
        <v>0</v>
      </c>
      <c r="M938" s="240">
        <v>0</v>
      </c>
      <c r="N938" s="240">
        <v>0</v>
      </c>
      <c r="O938" s="240">
        <v>0</v>
      </c>
      <c r="P938" s="240">
        <v>0</v>
      </c>
      <c r="Q938" s="240">
        <v>0</v>
      </c>
      <c r="R938" s="240">
        <v>0</v>
      </c>
      <c r="S938" s="240">
        <v>0</v>
      </c>
      <c r="T938" s="240">
        <v>0</v>
      </c>
      <c r="U938" s="240">
        <v>0</v>
      </c>
      <c r="V938" s="240">
        <v>0</v>
      </c>
      <c r="W938" s="240">
        <v>0</v>
      </c>
    </row>
    <row r="939" spans="2:23" x14ac:dyDescent="0.35">
      <c r="B939" s="17" t="s">
        <v>1279</v>
      </c>
      <c r="C939" s="445" t="s">
        <v>2138</v>
      </c>
      <c r="D939" s="435" t="s">
        <v>1303</v>
      </c>
      <c r="E939" s="436" t="s">
        <v>1304</v>
      </c>
      <c r="F939" s="240">
        <v>0</v>
      </c>
      <c r="G939" s="240">
        <v>0</v>
      </c>
      <c r="H939" s="240">
        <v>0</v>
      </c>
      <c r="I939" s="240">
        <v>0</v>
      </c>
      <c r="J939" s="240">
        <v>649.70994999999994</v>
      </c>
      <c r="K939" s="240">
        <v>2167</v>
      </c>
      <c r="L939" s="240">
        <v>0</v>
      </c>
      <c r="M939" s="240">
        <v>0</v>
      </c>
      <c r="N939" s="240">
        <v>0</v>
      </c>
      <c r="O939" s="240">
        <v>0</v>
      </c>
      <c r="P939" s="240">
        <v>0</v>
      </c>
      <c r="Q939" s="240">
        <v>0</v>
      </c>
      <c r="R939" s="240">
        <v>0</v>
      </c>
      <c r="S939" s="240">
        <v>0</v>
      </c>
      <c r="T939" s="240">
        <v>0</v>
      </c>
      <c r="U939" s="240">
        <v>0</v>
      </c>
      <c r="V939" s="240">
        <v>0</v>
      </c>
      <c r="W939" s="240">
        <v>0</v>
      </c>
    </row>
    <row r="940" spans="2:23" x14ac:dyDescent="0.35">
      <c r="B940" s="17" t="s">
        <v>1279</v>
      </c>
      <c r="C940" s="445" t="s">
        <v>2138</v>
      </c>
      <c r="D940" s="435" t="s">
        <v>1292</v>
      </c>
      <c r="E940" s="436" t="s">
        <v>1321</v>
      </c>
      <c r="F940" s="240">
        <v>0</v>
      </c>
      <c r="G940" s="240">
        <v>0</v>
      </c>
      <c r="H940" s="240">
        <v>0</v>
      </c>
      <c r="I940" s="240">
        <v>0</v>
      </c>
      <c r="J940" s="240">
        <v>-44.583839999999995</v>
      </c>
      <c r="K940" s="240">
        <v>0</v>
      </c>
      <c r="L940" s="240">
        <v>0</v>
      </c>
      <c r="M940" s="240">
        <v>0</v>
      </c>
      <c r="N940" s="240">
        <v>0</v>
      </c>
      <c r="O940" s="240">
        <v>0</v>
      </c>
      <c r="P940" s="240">
        <v>0</v>
      </c>
      <c r="Q940" s="240">
        <v>0</v>
      </c>
      <c r="R940" s="240">
        <v>0</v>
      </c>
      <c r="S940" s="240">
        <v>0</v>
      </c>
      <c r="T940" s="240">
        <v>0</v>
      </c>
      <c r="U940" s="240">
        <v>0</v>
      </c>
      <c r="V940" s="240">
        <v>0</v>
      </c>
      <c r="W940" s="240">
        <v>0</v>
      </c>
    </row>
    <row r="941" spans="2:23" x14ac:dyDescent="0.35">
      <c r="B941" s="17" t="s">
        <v>1279</v>
      </c>
      <c r="C941" s="445" t="s">
        <v>2138</v>
      </c>
      <c r="D941" s="435" t="s">
        <v>1340</v>
      </c>
      <c r="E941" s="436" t="s">
        <v>1341</v>
      </c>
      <c r="F941" s="240">
        <v>0</v>
      </c>
      <c r="G941" s="240">
        <v>0</v>
      </c>
      <c r="H941" s="240">
        <v>0</v>
      </c>
      <c r="I941" s="240">
        <v>0</v>
      </c>
      <c r="J941" s="240">
        <v>0</v>
      </c>
      <c r="K941" s="240">
        <v>1444</v>
      </c>
      <c r="L941" s="240">
        <v>0</v>
      </c>
      <c r="M941" s="240">
        <v>0</v>
      </c>
      <c r="N941" s="240">
        <v>0</v>
      </c>
      <c r="O941" s="240">
        <v>0</v>
      </c>
      <c r="P941" s="240">
        <v>0</v>
      </c>
      <c r="Q941" s="240">
        <v>0</v>
      </c>
      <c r="R941" s="240">
        <v>0</v>
      </c>
      <c r="S941" s="240">
        <v>0</v>
      </c>
      <c r="T941" s="240">
        <v>0</v>
      </c>
      <c r="U941" s="240">
        <v>0</v>
      </c>
      <c r="V941" s="240">
        <v>0</v>
      </c>
      <c r="W941" s="240">
        <v>0</v>
      </c>
    </row>
    <row r="942" spans="2:23" x14ac:dyDescent="0.35">
      <c r="B942" s="17" t="s">
        <v>1279</v>
      </c>
      <c r="C942" s="445" t="s">
        <v>2138</v>
      </c>
      <c r="D942" s="435" t="s">
        <v>1354</v>
      </c>
      <c r="E942" s="436" t="s">
        <v>1348</v>
      </c>
      <c r="F942" s="240">
        <v>0</v>
      </c>
      <c r="G942" s="240">
        <v>0</v>
      </c>
      <c r="H942" s="240">
        <v>0</v>
      </c>
      <c r="I942" s="240">
        <v>0</v>
      </c>
      <c r="J942" s="240">
        <v>98.459240000000008</v>
      </c>
      <c r="K942" s="240">
        <v>0</v>
      </c>
      <c r="L942" s="240">
        <v>0</v>
      </c>
      <c r="M942" s="240">
        <v>0</v>
      </c>
      <c r="N942" s="240">
        <v>0</v>
      </c>
      <c r="O942" s="240">
        <v>0</v>
      </c>
      <c r="P942" s="240">
        <v>0</v>
      </c>
      <c r="Q942" s="240">
        <v>0</v>
      </c>
      <c r="R942" s="240">
        <v>0</v>
      </c>
      <c r="S942" s="240">
        <v>0</v>
      </c>
      <c r="T942" s="240">
        <v>0</v>
      </c>
      <c r="U942" s="240">
        <v>0</v>
      </c>
      <c r="V942" s="240">
        <v>0</v>
      </c>
      <c r="W942" s="240">
        <v>0</v>
      </c>
    </row>
    <row r="943" spans="2:23" x14ac:dyDescent="0.35">
      <c r="B943" s="17" t="s">
        <v>1279</v>
      </c>
      <c r="C943" s="445" t="s">
        <v>2138</v>
      </c>
      <c r="D943" s="435" t="s">
        <v>1355</v>
      </c>
      <c r="E943" s="436" t="s">
        <v>1348</v>
      </c>
      <c r="F943" s="240">
        <v>0</v>
      </c>
      <c r="G943" s="240">
        <v>0</v>
      </c>
      <c r="H943" s="240">
        <v>0</v>
      </c>
      <c r="I943" s="240">
        <v>0</v>
      </c>
      <c r="J943" s="240">
        <v>889.89059999999995</v>
      </c>
      <c r="K943" s="240">
        <v>1028</v>
      </c>
      <c r="L943" s="240">
        <v>0</v>
      </c>
      <c r="M943" s="240">
        <v>0</v>
      </c>
      <c r="N943" s="240">
        <v>0</v>
      </c>
      <c r="O943" s="240">
        <v>0</v>
      </c>
      <c r="P943" s="240">
        <v>0</v>
      </c>
      <c r="Q943" s="240">
        <v>0</v>
      </c>
      <c r="R943" s="240">
        <v>0</v>
      </c>
      <c r="S943" s="240">
        <v>0</v>
      </c>
      <c r="T943" s="240">
        <v>0</v>
      </c>
      <c r="U943" s="240">
        <v>0</v>
      </c>
      <c r="V943" s="240">
        <v>0</v>
      </c>
      <c r="W943" s="240">
        <v>0</v>
      </c>
    </row>
    <row r="944" spans="2:23" x14ac:dyDescent="0.35">
      <c r="B944" s="17" t="s">
        <v>1279</v>
      </c>
      <c r="C944" s="445" t="s">
        <v>2138</v>
      </c>
      <c r="D944" s="435" t="s">
        <v>1408</v>
      </c>
      <c r="E944" s="436" t="s">
        <v>1381</v>
      </c>
      <c r="F944" s="240">
        <v>0</v>
      </c>
      <c r="G944" s="240">
        <v>0</v>
      </c>
      <c r="H944" s="240">
        <v>0</v>
      </c>
      <c r="I944" s="240">
        <v>0</v>
      </c>
      <c r="J944" s="240">
        <v>0.64875000000000005</v>
      </c>
      <c r="K944" s="240">
        <v>0</v>
      </c>
      <c r="L944" s="240">
        <v>0</v>
      </c>
      <c r="M944" s="240">
        <v>0</v>
      </c>
      <c r="N944" s="240">
        <v>0</v>
      </c>
      <c r="O944" s="240">
        <v>0</v>
      </c>
      <c r="P944" s="240">
        <v>0</v>
      </c>
      <c r="Q944" s="240">
        <v>0</v>
      </c>
      <c r="R944" s="240">
        <v>0</v>
      </c>
      <c r="S944" s="240">
        <v>0</v>
      </c>
      <c r="T944" s="240">
        <v>0</v>
      </c>
      <c r="U944" s="240">
        <v>0</v>
      </c>
      <c r="V944" s="240">
        <v>0</v>
      </c>
      <c r="W944" s="240">
        <v>0</v>
      </c>
    </row>
    <row r="945" spans="2:23" x14ac:dyDescent="0.35">
      <c r="B945" s="17" t="s">
        <v>1279</v>
      </c>
      <c r="C945" s="445" t="s">
        <v>2138</v>
      </c>
      <c r="D945" s="435" t="s">
        <v>1303</v>
      </c>
      <c r="E945" s="436" t="s">
        <v>1304</v>
      </c>
      <c r="F945" s="240">
        <v>0</v>
      </c>
      <c r="G945" s="240">
        <v>0</v>
      </c>
      <c r="H945" s="240">
        <v>0</v>
      </c>
      <c r="I945" s="240">
        <v>0</v>
      </c>
      <c r="J945" s="240">
        <v>10.927100000000001</v>
      </c>
      <c r="K945" s="240">
        <v>0</v>
      </c>
      <c r="L945" s="240">
        <v>0</v>
      </c>
      <c r="M945" s="240">
        <v>0</v>
      </c>
      <c r="N945" s="240">
        <v>0</v>
      </c>
      <c r="O945" s="240">
        <v>0</v>
      </c>
      <c r="P945" s="240">
        <v>0</v>
      </c>
      <c r="Q945" s="240">
        <v>0</v>
      </c>
      <c r="R945" s="240">
        <v>0</v>
      </c>
      <c r="S945" s="240">
        <v>0</v>
      </c>
      <c r="T945" s="240">
        <v>0</v>
      </c>
      <c r="U945" s="240">
        <v>0</v>
      </c>
      <c r="V945" s="240">
        <v>0</v>
      </c>
      <c r="W945" s="240">
        <v>0</v>
      </c>
    </row>
    <row r="946" spans="2:23" x14ac:dyDescent="0.35">
      <c r="B946" s="17" t="s">
        <v>1279</v>
      </c>
      <c r="C946" s="445" t="s">
        <v>2138</v>
      </c>
      <c r="D946" s="435" t="s">
        <v>1292</v>
      </c>
      <c r="E946" s="436" t="s">
        <v>1321</v>
      </c>
      <c r="F946" s="240">
        <v>0</v>
      </c>
      <c r="G946" s="240">
        <v>0</v>
      </c>
      <c r="H946" s="240">
        <v>0</v>
      </c>
      <c r="I946" s="240">
        <v>0</v>
      </c>
      <c r="J946" s="240">
        <v>495.29631999999998</v>
      </c>
      <c r="K946" s="240">
        <v>165</v>
      </c>
      <c r="L946" s="240">
        <v>0</v>
      </c>
      <c r="M946" s="240">
        <v>0</v>
      </c>
      <c r="N946" s="240">
        <v>0</v>
      </c>
      <c r="O946" s="240">
        <v>0</v>
      </c>
      <c r="P946" s="240">
        <v>0</v>
      </c>
      <c r="Q946" s="240">
        <v>0</v>
      </c>
      <c r="R946" s="240">
        <v>0</v>
      </c>
      <c r="S946" s="240">
        <v>0</v>
      </c>
      <c r="T946" s="240">
        <v>0</v>
      </c>
      <c r="U946" s="240">
        <v>0</v>
      </c>
      <c r="V946" s="240">
        <v>0</v>
      </c>
      <c r="W946" s="240">
        <v>0</v>
      </c>
    </row>
    <row r="947" spans="2:23" x14ac:dyDescent="0.35">
      <c r="B947" s="17" t="s">
        <v>1279</v>
      </c>
      <c r="C947" s="445" t="s">
        <v>2138</v>
      </c>
      <c r="D947" s="435" t="s">
        <v>1340</v>
      </c>
      <c r="E947" s="436" t="s">
        <v>1341</v>
      </c>
      <c r="F947" s="240">
        <v>0</v>
      </c>
      <c r="G947" s="240">
        <v>0</v>
      </c>
      <c r="H947" s="240">
        <v>0</v>
      </c>
      <c r="I947" s="240">
        <v>0</v>
      </c>
      <c r="J947" s="240">
        <v>0</v>
      </c>
      <c r="K947" s="240">
        <v>447</v>
      </c>
      <c r="L947" s="240">
        <v>0</v>
      </c>
      <c r="M947" s="240">
        <v>0</v>
      </c>
      <c r="N947" s="240">
        <v>0</v>
      </c>
      <c r="O947" s="240">
        <v>0</v>
      </c>
      <c r="P947" s="240">
        <v>0</v>
      </c>
      <c r="Q947" s="240">
        <v>0</v>
      </c>
      <c r="R947" s="240">
        <v>0</v>
      </c>
      <c r="S947" s="240">
        <v>0</v>
      </c>
      <c r="T947" s="240">
        <v>0</v>
      </c>
      <c r="U947" s="240">
        <v>0</v>
      </c>
      <c r="V947" s="240">
        <v>0</v>
      </c>
      <c r="W947" s="240">
        <v>0</v>
      </c>
    </row>
    <row r="948" spans="2:23" x14ac:dyDescent="0.35">
      <c r="B948" s="17" t="s">
        <v>1279</v>
      </c>
      <c r="C948" s="445" t="s">
        <v>2138</v>
      </c>
      <c r="D948" s="435" t="s">
        <v>1354</v>
      </c>
      <c r="E948" s="436" t="s">
        <v>1348</v>
      </c>
      <c r="F948" s="240">
        <v>0</v>
      </c>
      <c r="G948" s="240">
        <v>0</v>
      </c>
      <c r="H948" s="240">
        <v>0</v>
      </c>
      <c r="I948" s="240">
        <v>0</v>
      </c>
      <c r="J948" s="240">
        <v>153.55832999999998</v>
      </c>
      <c r="K948" s="240">
        <v>0</v>
      </c>
      <c r="L948" s="240">
        <v>0</v>
      </c>
      <c r="M948" s="240">
        <v>0</v>
      </c>
      <c r="N948" s="240">
        <v>0</v>
      </c>
      <c r="O948" s="240">
        <v>0</v>
      </c>
      <c r="P948" s="240">
        <v>0</v>
      </c>
      <c r="Q948" s="240">
        <v>0</v>
      </c>
      <c r="R948" s="240">
        <v>0</v>
      </c>
      <c r="S948" s="240">
        <v>0</v>
      </c>
      <c r="T948" s="240">
        <v>0</v>
      </c>
      <c r="U948" s="240">
        <v>0</v>
      </c>
      <c r="V948" s="240">
        <v>0</v>
      </c>
      <c r="W948" s="240">
        <v>0</v>
      </c>
    </row>
    <row r="949" spans="2:23" x14ac:dyDescent="0.35">
      <c r="B949" s="17" t="s">
        <v>1279</v>
      </c>
      <c r="C949" s="445" t="s">
        <v>2138</v>
      </c>
      <c r="D949" s="435" t="s">
        <v>1355</v>
      </c>
      <c r="E949" s="436" t="s">
        <v>1348</v>
      </c>
      <c r="F949" s="240">
        <v>0</v>
      </c>
      <c r="G949" s="240">
        <v>0</v>
      </c>
      <c r="H949" s="240">
        <v>0</v>
      </c>
      <c r="I949" s="240">
        <v>0</v>
      </c>
      <c r="J949" s="240">
        <v>4635.9539500000001</v>
      </c>
      <c r="K949" s="240">
        <v>8277</v>
      </c>
      <c r="L949" s="240">
        <v>0</v>
      </c>
      <c r="M949" s="240">
        <v>0</v>
      </c>
      <c r="N949" s="240">
        <v>0</v>
      </c>
      <c r="O949" s="240">
        <v>0</v>
      </c>
      <c r="P949" s="240">
        <v>0</v>
      </c>
      <c r="Q949" s="240">
        <v>0</v>
      </c>
      <c r="R949" s="240">
        <v>0</v>
      </c>
      <c r="S949" s="240">
        <v>0</v>
      </c>
      <c r="T949" s="240">
        <v>0</v>
      </c>
      <c r="U949" s="240">
        <v>0</v>
      </c>
      <c r="V949" s="240">
        <v>0</v>
      </c>
      <c r="W949" s="240">
        <v>0</v>
      </c>
    </row>
    <row r="950" spans="2:23" x14ac:dyDescent="0.35">
      <c r="B950" s="17" t="s">
        <v>1279</v>
      </c>
      <c r="C950" s="445" t="s">
        <v>2138</v>
      </c>
      <c r="D950" s="435" t="s">
        <v>1417</v>
      </c>
      <c r="E950" s="436" t="s">
        <v>1381</v>
      </c>
      <c r="F950" s="240">
        <v>0</v>
      </c>
      <c r="G950" s="240">
        <v>0</v>
      </c>
      <c r="H950" s="240">
        <v>0</v>
      </c>
      <c r="I950" s="240">
        <v>0</v>
      </c>
      <c r="J950" s="240">
        <v>-9.7297600000000006</v>
      </c>
      <c r="K950" s="240">
        <v>0</v>
      </c>
      <c r="L950" s="240">
        <v>0</v>
      </c>
      <c r="M950" s="240">
        <v>0</v>
      </c>
      <c r="N950" s="240">
        <v>0</v>
      </c>
      <c r="O950" s="240">
        <v>0</v>
      </c>
      <c r="P950" s="240">
        <v>0</v>
      </c>
      <c r="Q950" s="240">
        <v>0</v>
      </c>
      <c r="R950" s="240">
        <v>0</v>
      </c>
      <c r="S950" s="240">
        <v>0</v>
      </c>
      <c r="T950" s="240">
        <v>0</v>
      </c>
      <c r="U950" s="240">
        <v>0</v>
      </c>
      <c r="V950" s="240">
        <v>0</v>
      </c>
      <c r="W950" s="240">
        <v>0</v>
      </c>
    </row>
    <row r="951" spans="2:23" x14ac:dyDescent="0.35">
      <c r="B951" s="17" t="s">
        <v>1279</v>
      </c>
      <c r="C951" s="445" t="s">
        <v>2138</v>
      </c>
      <c r="D951" s="435" t="s">
        <v>1408</v>
      </c>
      <c r="E951" s="436" t="s">
        <v>1381</v>
      </c>
      <c r="F951" s="240">
        <v>0</v>
      </c>
      <c r="G951" s="240">
        <v>0</v>
      </c>
      <c r="H951" s="240">
        <v>0</v>
      </c>
      <c r="I951" s="240">
        <v>0</v>
      </c>
      <c r="J951" s="240">
        <v>4181.7869199999996</v>
      </c>
      <c r="K951" s="240">
        <v>2856</v>
      </c>
      <c r="L951" s="240">
        <v>0</v>
      </c>
      <c r="M951" s="240">
        <v>0</v>
      </c>
      <c r="N951" s="240">
        <v>0</v>
      </c>
      <c r="O951" s="240">
        <v>0</v>
      </c>
      <c r="P951" s="240">
        <v>0</v>
      </c>
      <c r="Q951" s="240">
        <v>0</v>
      </c>
      <c r="R951" s="240">
        <v>0</v>
      </c>
      <c r="S951" s="240">
        <v>0</v>
      </c>
      <c r="T951" s="240">
        <v>0</v>
      </c>
      <c r="U951" s="240">
        <v>0</v>
      </c>
      <c r="V951" s="240">
        <v>0</v>
      </c>
      <c r="W951" s="240">
        <v>0</v>
      </c>
    </row>
    <row r="952" spans="2:23" x14ac:dyDescent="0.35">
      <c r="B952" s="17" t="s">
        <v>1279</v>
      </c>
      <c r="C952" s="445" t="s">
        <v>2138</v>
      </c>
      <c r="D952" s="435" t="s">
        <v>1292</v>
      </c>
      <c r="E952" s="436" t="s">
        <v>1321</v>
      </c>
      <c r="F952" s="240">
        <v>0</v>
      </c>
      <c r="G952" s="240">
        <v>0</v>
      </c>
      <c r="H952" s="240">
        <v>0</v>
      </c>
      <c r="I952" s="240">
        <v>0</v>
      </c>
      <c r="J952" s="240">
        <v>2121.81763</v>
      </c>
      <c r="K952" s="240">
        <v>1874</v>
      </c>
      <c r="L952" s="240">
        <v>0</v>
      </c>
      <c r="M952" s="240">
        <v>0</v>
      </c>
      <c r="N952" s="240">
        <v>0</v>
      </c>
      <c r="O952" s="240">
        <v>0</v>
      </c>
      <c r="P952" s="240">
        <v>0</v>
      </c>
      <c r="Q952" s="240">
        <v>0</v>
      </c>
      <c r="R952" s="240">
        <v>0</v>
      </c>
      <c r="S952" s="240">
        <v>0</v>
      </c>
      <c r="T952" s="240">
        <v>0</v>
      </c>
      <c r="U952" s="240">
        <v>0</v>
      </c>
      <c r="V952" s="240">
        <v>0</v>
      </c>
      <c r="W952" s="240">
        <v>0</v>
      </c>
    </row>
    <row r="953" spans="2:23" x14ac:dyDescent="0.35">
      <c r="B953" s="17" t="s">
        <v>1279</v>
      </c>
      <c r="C953" s="445" t="s">
        <v>2138</v>
      </c>
      <c r="D953" s="435" t="s">
        <v>1340</v>
      </c>
      <c r="E953" s="436" t="s">
        <v>1341</v>
      </c>
      <c r="F953" s="240">
        <v>0</v>
      </c>
      <c r="G953" s="240">
        <v>0</v>
      </c>
      <c r="H953" s="240">
        <v>0</v>
      </c>
      <c r="I953" s="240">
        <v>0</v>
      </c>
      <c r="J953" s="240">
        <v>762.26081999999997</v>
      </c>
      <c r="K953" s="240">
        <v>1135</v>
      </c>
      <c r="L953" s="240">
        <v>0</v>
      </c>
      <c r="M953" s="240">
        <v>0</v>
      </c>
      <c r="N953" s="240">
        <v>0</v>
      </c>
      <c r="O953" s="240">
        <v>0</v>
      </c>
      <c r="P953" s="240">
        <v>0</v>
      </c>
      <c r="Q953" s="240">
        <v>0</v>
      </c>
      <c r="R953" s="240">
        <v>0</v>
      </c>
      <c r="S953" s="240">
        <v>0</v>
      </c>
      <c r="T953" s="240">
        <v>0</v>
      </c>
      <c r="U953" s="240">
        <v>0</v>
      </c>
      <c r="V953" s="240">
        <v>0</v>
      </c>
      <c r="W953" s="240">
        <v>0</v>
      </c>
    </row>
    <row r="954" spans="2:23" x14ac:dyDescent="0.35">
      <c r="B954" s="17" t="s">
        <v>1279</v>
      </c>
      <c r="C954" s="445" t="s">
        <v>2138</v>
      </c>
      <c r="D954" s="435" t="s">
        <v>1353</v>
      </c>
      <c r="E954" s="436" t="s">
        <v>1348</v>
      </c>
      <c r="F954" s="240">
        <v>0</v>
      </c>
      <c r="G954" s="240">
        <v>0</v>
      </c>
      <c r="H954" s="240">
        <v>0</v>
      </c>
      <c r="I954" s="240">
        <v>0</v>
      </c>
      <c r="J954" s="240">
        <v>24946.974979999999</v>
      </c>
      <c r="K954" s="240">
        <v>9459.44</v>
      </c>
      <c r="L954" s="240">
        <v>0</v>
      </c>
      <c r="M954" s="240">
        <v>0</v>
      </c>
      <c r="N954" s="240">
        <v>0</v>
      </c>
      <c r="O954" s="240">
        <v>0</v>
      </c>
      <c r="P954" s="240">
        <v>0</v>
      </c>
      <c r="Q954" s="240">
        <v>0</v>
      </c>
      <c r="R954" s="240">
        <v>0</v>
      </c>
      <c r="S954" s="240">
        <v>0</v>
      </c>
      <c r="T954" s="240">
        <v>0</v>
      </c>
      <c r="U954" s="240">
        <v>0</v>
      </c>
      <c r="V954" s="240">
        <v>0</v>
      </c>
      <c r="W954" s="240">
        <v>0</v>
      </c>
    </row>
    <row r="955" spans="2:23" x14ac:dyDescent="0.35">
      <c r="B955" s="17" t="s">
        <v>1279</v>
      </c>
      <c r="C955" s="445" t="s">
        <v>2138</v>
      </c>
      <c r="D955" s="435" t="s">
        <v>1354</v>
      </c>
      <c r="E955" s="436" t="s">
        <v>1348</v>
      </c>
      <c r="F955" s="240">
        <v>0</v>
      </c>
      <c r="G955" s="240">
        <v>0</v>
      </c>
      <c r="H955" s="240">
        <v>0</v>
      </c>
      <c r="I955" s="240">
        <v>0</v>
      </c>
      <c r="J955" s="240">
        <v>425.49715999999995</v>
      </c>
      <c r="K955" s="240">
        <v>309</v>
      </c>
      <c r="L955" s="240">
        <v>0</v>
      </c>
      <c r="M955" s="240">
        <v>0</v>
      </c>
      <c r="N955" s="240">
        <v>0</v>
      </c>
      <c r="O955" s="240">
        <v>0</v>
      </c>
      <c r="P955" s="240">
        <v>0</v>
      </c>
      <c r="Q955" s="240">
        <v>0</v>
      </c>
      <c r="R955" s="240">
        <v>0</v>
      </c>
      <c r="S955" s="240">
        <v>0</v>
      </c>
      <c r="T955" s="240">
        <v>0</v>
      </c>
      <c r="U955" s="240">
        <v>0</v>
      </c>
      <c r="V955" s="240">
        <v>0</v>
      </c>
      <c r="W955" s="240">
        <v>0</v>
      </c>
    </row>
    <row r="956" spans="2:23" x14ac:dyDescent="0.35">
      <c r="B956" s="17" t="s">
        <v>1279</v>
      </c>
      <c r="C956" s="445" t="s">
        <v>2138</v>
      </c>
      <c r="D956" s="435" t="s">
        <v>1380</v>
      </c>
      <c r="E956" s="436" t="s">
        <v>1381</v>
      </c>
      <c r="F956" s="240">
        <v>0</v>
      </c>
      <c r="G956" s="240">
        <v>0</v>
      </c>
      <c r="H956" s="240">
        <v>0</v>
      </c>
      <c r="I956" s="240">
        <v>0</v>
      </c>
      <c r="J956" s="240">
        <v>0</v>
      </c>
      <c r="K956" s="240">
        <v>616</v>
      </c>
      <c r="L956" s="240">
        <v>0</v>
      </c>
      <c r="M956" s="240">
        <v>0</v>
      </c>
      <c r="N956" s="240">
        <v>0</v>
      </c>
      <c r="O956" s="240">
        <v>0</v>
      </c>
      <c r="P956" s="240">
        <v>0</v>
      </c>
      <c r="Q956" s="240">
        <v>0</v>
      </c>
      <c r="R956" s="240">
        <v>0</v>
      </c>
      <c r="S956" s="240">
        <v>0</v>
      </c>
      <c r="T956" s="240">
        <v>0</v>
      </c>
      <c r="U956" s="240">
        <v>0</v>
      </c>
      <c r="V956" s="240">
        <v>0</v>
      </c>
      <c r="W956" s="240">
        <v>0</v>
      </c>
    </row>
    <row r="957" spans="2:23" x14ac:dyDescent="0.35">
      <c r="B957" s="17" t="s">
        <v>1279</v>
      </c>
      <c r="C957" s="445" t="s">
        <v>2138</v>
      </c>
      <c r="D957" s="435" t="s">
        <v>1292</v>
      </c>
      <c r="E957" s="436" t="s">
        <v>1321</v>
      </c>
      <c r="F957" s="240">
        <v>0</v>
      </c>
      <c r="G957" s="240">
        <v>0</v>
      </c>
      <c r="H957" s="240">
        <v>0</v>
      </c>
      <c r="I957" s="240">
        <v>0</v>
      </c>
      <c r="J957" s="240">
        <v>211.08751999999998</v>
      </c>
      <c r="K957" s="240">
        <v>0</v>
      </c>
      <c r="L957" s="240">
        <v>0</v>
      </c>
      <c r="M957" s="240">
        <v>0</v>
      </c>
      <c r="N957" s="240">
        <v>0</v>
      </c>
      <c r="O957" s="240">
        <v>0</v>
      </c>
      <c r="P957" s="240">
        <v>0</v>
      </c>
      <c r="Q957" s="240">
        <v>0</v>
      </c>
      <c r="R957" s="240">
        <v>0</v>
      </c>
      <c r="S957" s="240">
        <v>0</v>
      </c>
      <c r="T957" s="240">
        <v>0</v>
      </c>
      <c r="U957" s="240">
        <v>0</v>
      </c>
      <c r="V957" s="240">
        <v>0</v>
      </c>
      <c r="W957" s="240">
        <v>0</v>
      </c>
    </row>
    <row r="958" spans="2:23" x14ac:dyDescent="0.35">
      <c r="B958" s="17" t="s">
        <v>1279</v>
      </c>
      <c r="C958" s="445" t="s">
        <v>2138</v>
      </c>
      <c r="D958" s="435" t="s">
        <v>1340</v>
      </c>
      <c r="E958" s="436" t="s">
        <v>1341</v>
      </c>
      <c r="F958" s="240">
        <v>0</v>
      </c>
      <c r="G958" s="240">
        <v>0</v>
      </c>
      <c r="H958" s="240">
        <v>0</v>
      </c>
      <c r="I958" s="240">
        <v>0</v>
      </c>
      <c r="J958" s="240">
        <v>4.2378599999999995</v>
      </c>
      <c r="K958" s="240">
        <v>0</v>
      </c>
      <c r="L958" s="240">
        <v>0</v>
      </c>
      <c r="M958" s="240">
        <v>0</v>
      </c>
      <c r="N958" s="240">
        <v>0</v>
      </c>
      <c r="O958" s="240">
        <v>0</v>
      </c>
      <c r="P958" s="240">
        <v>0</v>
      </c>
      <c r="Q958" s="240">
        <v>0</v>
      </c>
      <c r="R958" s="240">
        <v>0</v>
      </c>
      <c r="S958" s="240">
        <v>0</v>
      </c>
      <c r="T958" s="240">
        <v>0</v>
      </c>
      <c r="U958" s="240">
        <v>0</v>
      </c>
      <c r="V958" s="240">
        <v>0</v>
      </c>
      <c r="W958" s="240">
        <v>0</v>
      </c>
    </row>
    <row r="959" spans="2:23" x14ac:dyDescent="0.35">
      <c r="B959" s="17" t="s">
        <v>1279</v>
      </c>
      <c r="C959" s="445" t="s">
        <v>2138</v>
      </c>
      <c r="D959" s="435" t="s">
        <v>1354</v>
      </c>
      <c r="E959" s="436" t="s">
        <v>1348</v>
      </c>
      <c r="F959" s="240">
        <v>0</v>
      </c>
      <c r="G959" s="240">
        <v>0</v>
      </c>
      <c r="H959" s="240">
        <v>0</v>
      </c>
      <c r="I959" s="240">
        <v>0</v>
      </c>
      <c r="J959" s="240">
        <v>5.1989099999999997</v>
      </c>
      <c r="K959" s="240">
        <v>0</v>
      </c>
      <c r="L959" s="240">
        <v>0</v>
      </c>
      <c r="M959" s="240">
        <v>0</v>
      </c>
      <c r="N959" s="240">
        <v>0</v>
      </c>
      <c r="O959" s="240">
        <v>0</v>
      </c>
      <c r="P959" s="240">
        <v>0</v>
      </c>
      <c r="Q959" s="240">
        <v>0</v>
      </c>
      <c r="R959" s="240">
        <v>0</v>
      </c>
      <c r="S959" s="240">
        <v>0</v>
      </c>
      <c r="T959" s="240">
        <v>0</v>
      </c>
      <c r="U959" s="240">
        <v>0</v>
      </c>
      <c r="V959" s="240">
        <v>0</v>
      </c>
      <c r="W959" s="240">
        <v>0</v>
      </c>
    </row>
    <row r="960" spans="2:23" x14ac:dyDescent="0.35">
      <c r="B960" s="17" t="s">
        <v>1279</v>
      </c>
      <c r="C960" s="445" t="s">
        <v>2138</v>
      </c>
      <c r="D960" s="435" t="s">
        <v>1303</v>
      </c>
      <c r="E960" s="436" t="s">
        <v>1304</v>
      </c>
      <c r="F960" s="240">
        <v>0</v>
      </c>
      <c r="G960" s="240">
        <v>0</v>
      </c>
      <c r="H960" s="240">
        <v>0</v>
      </c>
      <c r="I960" s="240">
        <v>0</v>
      </c>
      <c r="J960" s="240">
        <v>-0.76464999999999994</v>
      </c>
      <c r="K960" s="240">
        <v>0</v>
      </c>
      <c r="L960" s="240">
        <v>0</v>
      </c>
      <c r="M960" s="240">
        <v>0</v>
      </c>
      <c r="N960" s="240">
        <v>0</v>
      </c>
      <c r="O960" s="240">
        <v>0</v>
      </c>
      <c r="P960" s="240">
        <v>0</v>
      </c>
      <c r="Q960" s="240">
        <v>0</v>
      </c>
      <c r="R960" s="240">
        <v>0</v>
      </c>
      <c r="S960" s="240">
        <v>0</v>
      </c>
      <c r="T960" s="240">
        <v>0</v>
      </c>
      <c r="U960" s="240">
        <v>0</v>
      </c>
      <c r="V960" s="240">
        <v>0</v>
      </c>
      <c r="W960" s="240">
        <v>0</v>
      </c>
    </row>
    <row r="961" spans="2:23" x14ac:dyDescent="0.35">
      <c r="B961" s="17" t="s">
        <v>1279</v>
      </c>
      <c r="C961" s="445" t="s">
        <v>2139</v>
      </c>
      <c r="D961" s="435">
        <v>10440</v>
      </c>
      <c r="E961" s="436" t="s">
        <v>232</v>
      </c>
      <c r="F961" s="240">
        <v>0</v>
      </c>
      <c r="G961" s="240">
        <v>0</v>
      </c>
      <c r="H961" s="240">
        <v>0</v>
      </c>
      <c r="I961" s="240">
        <v>0</v>
      </c>
      <c r="J961" s="240">
        <v>15.12917</v>
      </c>
      <c r="K961" s="240">
        <v>0</v>
      </c>
      <c r="L961" s="240">
        <v>0</v>
      </c>
      <c r="M961" s="240">
        <v>0</v>
      </c>
      <c r="N961" s="240">
        <v>0</v>
      </c>
      <c r="O961" s="240">
        <v>0</v>
      </c>
      <c r="P961" s="240">
        <v>0</v>
      </c>
      <c r="Q961" s="240">
        <v>0</v>
      </c>
      <c r="R961" s="240">
        <v>0</v>
      </c>
      <c r="S961" s="240">
        <v>0</v>
      </c>
      <c r="T961" s="240">
        <v>0</v>
      </c>
      <c r="U961" s="240">
        <v>0</v>
      </c>
      <c r="V961" s="240">
        <v>0</v>
      </c>
      <c r="W961" s="240">
        <v>0</v>
      </c>
    </row>
    <row r="962" spans="2:23" x14ac:dyDescent="0.35">
      <c r="B962" s="17" t="s">
        <v>1279</v>
      </c>
      <c r="C962" s="445" t="s">
        <v>2139</v>
      </c>
      <c r="D962" s="435">
        <v>10440</v>
      </c>
      <c r="E962" s="436" t="s">
        <v>1418</v>
      </c>
      <c r="F962" s="240">
        <v>0</v>
      </c>
      <c r="G962" s="240">
        <v>0</v>
      </c>
      <c r="H962" s="240">
        <v>0</v>
      </c>
      <c r="I962" s="240">
        <v>0</v>
      </c>
      <c r="J962" s="240">
        <v>1.0448</v>
      </c>
      <c r="K962" s="240">
        <v>0</v>
      </c>
      <c r="L962" s="240">
        <v>0</v>
      </c>
      <c r="M962" s="240">
        <v>0</v>
      </c>
      <c r="N962" s="240">
        <v>0</v>
      </c>
      <c r="O962" s="240">
        <v>0</v>
      </c>
      <c r="P962" s="240">
        <v>0</v>
      </c>
      <c r="Q962" s="240">
        <v>0</v>
      </c>
      <c r="R962" s="240">
        <v>0</v>
      </c>
      <c r="S962" s="240">
        <v>0</v>
      </c>
      <c r="T962" s="240">
        <v>0</v>
      </c>
      <c r="U962" s="240">
        <v>0</v>
      </c>
      <c r="V962" s="240">
        <v>0</v>
      </c>
      <c r="W962" s="240">
        <v>0</v>
      </c>
    </row>
    <row r="963" spans="2:23" x14ac:dyDescent="0.35">
      <c r="B963" s="17" t="s">
        <v>1279</v>
      </c>
      <c r="C963" s="445" t="s">
        <v>2139</v>
      </c>
      <c r="D963" s="435">
        <v>10440</v>
      </c>
      <c r="E963" s="436" t="s">
        <v>1418</v>
      </c>
      <c r="F963" s="240">
        <v>0</v>
      </c>
      <c r="G963" s="240">
        <v>0</v>
      </c>
      <c r="H963" s="240">
        <v>0</v>
      </c>
      <c r="I963" s="240">
        <v>0</v>
      </c>
      <c r="J963" s="240">
        <v>25.49652</v>
      </c>
      <c r="K963" s="240">
        <v>0</v>
      </c>
      <c r="L963" s="240">
        <v>0</v>
      </c>
      <c r="M963" s="240">
        <v>0</v>
      </c>
      <c r="N963" s="240">
        <v>0</v>
      </c>
      <c r="O963" s="240">
        <v>0</v>
      </c>
      <c r="P963" s="240">
        <v>0</v>
      </c>
      <c r="Q963" s="240">
        <v>0</v>
      </c>
      <c r="R963" s="240">
        <v>0</v>
      </c>
      <c r="S963" s="240">
        <v>0</v>
      </c>
      <c r="T963" s="240">
        <v>0</v>
      </c>
      <c r="U963" s="240">
        <v>0</v>
      </c>
      <c r="V963" s="240">
        <v>0</v>
      </c>
      <c r="W963" s="240">
        <v>0</v>
      </c>
    </row>
    <row r="964" spans="2:23" x14ac:dyDescent="0.35">
      <c r="B964" s="17" t="s">
        <v>1279</v>
      </c>
      <c r="C964" s="445" t="s">
        <v>2140</v>
      </c>
      <c r="D964" s="435" t="s">
        <v>1286</v>
      </c>
      <c r="E964" s="436" t="s">
        <v>223</v>
      </c>
      <c r="F964" s="240">
        <v>0</v>
      </c>
      <c r="G964" s="240">
        <v>0</v>
      </c>
      <c r="H964" s="240">
        <v>0</v>
      </c>
      <c r="I964" s="240">
        <v>0</v>
      </c>
      <c r="J964" s="240">
        <v>-49.418260000000004</v>
      </c>
      <c r="K964" s="240">
        <v>0</v>
      </c>
      <c r="L964" s="240">
        <v>0</v>
      </c>
      <c r="M964" s="240">
        <v>0</v>
      </c>
      <c r="N964" s="240">
        <v>0</v>
      </c>
      <c r="O964" s="240">
        <v>0</v>
      </c>
      <c r="P964" s="240">
        <v>0</v>
      </c>
      <c r="Q964" s="240">
        <v>0</v>
      </c>
      <c r="R964" s="240">
        <v>0</v>
      </c>
      <c r="S964" s="240">
        <v>0</v>
      </c>
      <c r="T964" s="240">
        <v>0</v>
      </c>
      <c r="U964" s="240">
        <v>0</v>
      </c>
      <c r="V964" s="240">
        <v>0</v>
      </c>
      <c r="W964" s="240">
        <v>0</v>
      </c>
    </row>
    <row r="965" spans="2:23" x14ac:dyDescent="0.35">
      <c r="B965" s="17" t="s">
        <v>1279</v>
      </c>
      <c r="C965" s="445" t="s">
        <v>2140</v>
      </c>
      <c r="D965" s="435" t="s">
        <v>1376</v>
      </c>
      <c r="E965" s="436" t="s">
        <v>1377</v>
      </c>
      <c r="F965" s="240">
        <v>0</v>
      </c>
      <c r="G965" s="240">
        <v>0</v>
      </c>
      <c r="H965" s="240">
        <v>0</v>
      </c>
      <c r="I965" s="240">
        <v>0</v>
      </c>
      <c r="J965" s="240">
        <v>1.63984</v>
      </c>
      <c r="K965" s="240">
        <v>0</v>
      </c>
      <c r="L965" s="240">
        <v>0</v>
      </c>
      <c r="M965" s="240">
        <v>0</v>
      </c>
      <c r="N965" s="240">
        <v>0</v>
      </c>
      <c r="O965" s="240">
        <v>0</v>
      </c>
      <c r="P965" s="240">
        <v>0</v>
      </c>
      <c r="Q965" s="240">
        <v>0</v>
      </c>
      <c r="R965" s="240">
        <v>0</v>
      </c>
      <c r="S965" s="240">
        <v>0</v>
      </c>
      <c r="T965" s="240">
        <v>0</v>
      </c>
      <c r="U965" s="240">
        <v>0</v>
      </c>
      <c r="V965" s="240">
        <v>0</v>
      </c>
      <c r="W965" s="240">
        <v>0</v>
      </c>
    </row>
    <row r="966" spans="2:23" x14ac:dyDescent="0.35">
      <c r="B966" s="17" t="s">
        <v>1279</v>
      </c>
      <c r="C966" s="445" t="s">
        <v>2140</v>
      </c>
      <c r="D966" s="435" t="s">
        <v>1378</v>
      </c>
      <c r="E966" s="436" t="s">
        <v>1379</v>
      </c>
      <c r="F966" s="240">
        <v>0</v>
      </c>
      <c r="G966" s="240">
        <v>0</v>
      </c>
      <c r="H966" s="240">
        <v>0</v>
      </c>
      <c r="I966" s="240">
        <v>0</v>
      </c>
      <c r="J966" s="240">
        <v>0.88254999999999995</v>
      </c>
      <c r="K966" s="240">
        <v>0</v>
      </c>
      <c r="L966" s="240">
        <v>0</v>
      </c>
      <c r="M966" s="240">
        <v>0</v>
      </c>
      <c r="N966" s="240">
        <v>0</v>
      </c>
      <c r="O966" s="240">
        <v>0</v>
      </c>
      <c r="P966" s="240">
        <v>0</v>
      </c>
      <c r="Q966" s="240">
        <v>0</v>
      </c>
      <c r="R966" s="240">
        <v>0</v>
      </c>
      <c r="S966" s="240">
        <v>0</v>
      </c>
      <c r="T966" s="240">
        <v>0</v>
      </c>
      <c r="U966" s="240">
        <v>0</v>
      </c>
      <c r="V966" s="240">
        <v>0</v>
      </c>
      <c r="W966" s="240">
        <v>0</v>
      </c>
    </row>
    <row r="967" spans="2:23" x14ac:dyDescent="0.35">
      <c r="B967" s="17" t="s">
        <v>1279</v>
      </c>
      <c r="C967" s="445" t="s">
        <v>2140</v>
      </c>
      <c r="D967" s="435" t="s">
        <v>1286</v>
      </c>
      <c r="E967" s="436" t="s">
        <v>1407</v>
      </c>
      <c r="F967" s="240">
        <v>0</v>
      </c>
      <c r="G967" s="240">
        <v>0</v>
      </c>
      <c r="H967" s="240">
        <v>0</v>
      </c>
      <c r="I967" s="240">
        <v>0</v>
      </c>
      <c r="J967" s="240">
        <v>0.11881</v>
      </c>
      <c r="K967" s="240">
        <v>0</v>
      </c>
      <c r="L967" s="240">
        <v>0</v>
      </c>
      <c r="M967" s="240">
        <v>0</v>
      </c>
      <c r="N967" s="240">
        <v>0</v>
      </c>
      <c r="O967" s="240">
        <v>0</v>
      </c>
      <c r="P967" s="240">
        <v>0</v>
      </c>
      <c r="Q967" s="240">
        <v>0</v>
      </c>
      <c r="R967" s="240">
        <v>0</v>
      </c>
      <c r="S967" s="240">
        <v>0</v>
      </c>
      <c r="T967" s="240">
        <v>0</v>
      </c>
      <c r="U967" s="240">
        <v>0</v>
      </c>
      <c r="V967" s="240">
        <v>0</v>
      </c>
      <c r="W967" s="240">
        <v>0</v>
      </c>
    </row>
    <row r="968" spans="2:23" x14ac:dyDescent="0.35">
      <c r="B968" s="17" t="s">
        <v>1279</v>
      </c>
      <c r="C968" s="445" t="s">
        <v>2140</v>
      </c>
      <c r="D968" s="435" t="s">
        <v>1378</v>
      </c>
      <c r="E968" s="436" t="s">
        <v>1379</v>
      </c>
      <c r="F968" s="240">
        <v>0</v>
      </c>
      <c r="G968" s="240">
        <v>0</v>
      </c>
      <c r="H968" s="240">
        <v>0</v>
      </c>
      <c r="I968" s="240">
        <v>0</v>
      </c>
      <c r="J968" s="240">
        <v>833.65549999999996</v>
      </c>
      <c r="K968" s="240">
        <v>4609</v>
      </c>
      <c r="L968" s="240">
        <v>0</v>
      </c>
      <c r="M968" s="240">
        <v>0</v>
      </c>
      <c r="N968" s="240">
        <v>0</v>
      </c>
      <c r="O968" s="240">
        <v>0</v>
      </c>
      <c r="P968" s="240">
        <v>0</v>
      </c>
      <c r="Q968" s="240">
        <v>0</v>
      </c>
      <c r="R968" s="240">
        <v>0</v>
      </c>
      <c r="S968" s="240">
        <v>0</v>
      </c>
      <c r="T968" s="240">
        <v>0</v>
      </c>
      <c r="U968" s="240">
        <v>0</v>
      </c>
      <c r="V968" s="240">
        <v>0</v>
      </c>
      <c r="W968" s="240">
        <v>0</v>
      </c>
    </row>
    <row r="969" spans="2:23" x14ac:dyDescent="0.35">
      <c r="B969" s="17" t="s">
        <v>1279</v>
      </c>
      <c r="C969" s="445" t="s">
        <v>2140</v>
      </c>
      <c r="D969" s="435" t="s">
        <v>1286</v>
      </c>
      <c r="E969" s="436" t="s">
        <v>1407</v>
      </c>
      <c r="F969" s="240">
        <v>0</v>
      </c>
      <c r="G969" s="240">
        <v>0</v>
      </c>
      <c r="H969" s="240">
        <v>0</v>
      </c>
      <c r="I969" s="240">
        <v>0</v>
      </c>
      <c r="J969" s="240">
        <v>6.6648000000000005</v>
      </c>
      <c r="K969" s="240">
        <v>0</v>
      </c>
      <c r="L969" s="240">
        <v>0</v>
      </c>
      <c r="M969" s="240">
        <v>0</v>
      </c>
      <c r="N969" s="240">
        <v>0</v>
      </c>
      <c r="O969" s="240">
        <v>0</v>
      </c>
      <c r="P969" s="240">
        <v>0</v>
      </c>
      <c r="Q969" s="240">
        <v>0</v>
      </c>
      <c r="R969" s="240">
        <v>0</v>
      </c>
      <c r="S969" s="240">
        <v>0</v>
      </c>
      <c r="T969" s="240">
        <v>0</v>
      </c>
      <c r="U969" s="240">
        <v>0</v>
      </c>
      <c r="V969" s="240">
        <v>0</v>
      </c>
      <c r="W969" s="240">
        <v>0</v>
      </c>
    </row>
    <row r="970" spans="2:23" x14ac:dyDescent="0.35">
      <c r="B970" s="17" t="s">
        <v>1279</v>
      </c>
      <c r="C970" s="445" t="s">
        <v>2140</v>
      </c>
      <c r="D970" s="435" t="s">
        <v>1286</v>
      </c>
      <c r="E970" s="436" t="s">
        <v>1407</v>
      </c>
      <c r="F970" s="240">
        <v>0</v>
      </c>
      <c r="G970" s="240">
        <v>0</v>
      </c>
      <c r="H970" s="240">
        <v>0</v>
      </c>
      <c r="I970" s="240">
        <v>0</v>
      </c>
      <c r="J970" s="240">
        <v>27.272320000000001</v>
      </c>
      <c r="K970" s="240">
        <v>0</v>
      </c>
      <c r="L970" s="240">
        <v>0</v>
      </c>
      <c r="M970" s="240">
        <v>0</v>
      </c>
      <c r="N970" s="240">
        <v>0</v>
      </c>
      <c r="O970" s="240">
        <v>0</v>
      </c>
      <c r="P970" s="240">
        <v>0</v>
      </c>
      <c r="Q970" s="240">
        <v>0</v>
      </c>
      <c r="R970" s="240">
        <v>0</v>
      </c>
      <c r="S970" s="240">
        <v>0</v>
      </c>
      <c r="T970" s="240">
        <v>0</v>
      </c>
      <c r="U970" s="240">
        <v>0</v>
      </c>
      <c r="V970" s="240">
        <v>0</v>
      </c>
      <c r="W970" s="240">
        <v>0</v>
      </c>
    </row>
    <row r="971" spans="2:23" x14ac:dyDescent="0.35">
      <c r="B971" s="17" t="s">
        <v>1279</v>
      </c>
      <c r="C971" s="445" t="s">
        <v>2140</v>
      </c>
      <c r="D971" s="435" t="s">
        <v>1286</v>
      </c>
      <c r="E971" s="436" t="s">
        <v>1407</v>
      </c>
      <c r="F971" s="240">
        <v>0</v>
      </c>
      <c r="G971" s="240">
        <v>0</v>
      </c>
      <c r="H971" s="240">
        <v>0</v>
      </c>
      <c r="I971" s="240">
        <v>0</v>
      </c>
      <c r="J971" s="240">
        <v>1437.50036</v>
      </c>
      <c r="K971" s="240">
        <v>0</v>
      </c>
      <c r="L971" s="240">
        <v>0</v>
      </c>
      <c r="M971" s="240">
        <v>0</v>
      </c>
      <c r="N971" s="240">
        <v>0</v>
      </c>
      <c r="O971" s="240">
        <v>0</v>
      </c>
      <c r="P971" s="240">
        <v>0</v>
      </c>
      <c r="Q971" s="240">
        <v>0</v>
      </c>
      <c r="R971" s="240">
        <v>0</v>
      </c>
      <c r="S971" s="240">
        <v>0</v>
      </c>
      <c r="T971" s="240">
        <v>0</v>
      </c>
      <c r="U971" s="240">
        <v>0</v>
      </c>
      <c r="V971" s="240">
        <v>0</v>
      </c>
      <c r="W971" s="240">
        <v>0</v>
      </c>
    </row>
    <row r="972" spans="2:23" x14ac:dyDescent="0.35">
      <c r="B972" s="17" t="s">
        <v>1279</v>
      </c>
      <c r="C972" s="445" t="s">
        <v>2140</v>
      </c>
      <c r="D972" s="435" t="s">
        <v>1286</v>
      </c>
      <c r="E972" s="436" t="s">
        <v>1407</v>
      </c>
      <c r="F972" s="240">
        <v>0</v>
      </c>
      <c r="G972" s="240">
        <v>0</v>
      </c>
      <c r="H972" s="240">
        <v>0</v>
      </c>
      <c r="I972" s="240">
        <v>0</v>
      </c>
      <c r="J972" s="240">
        <v>0</v>
      </c>
      <c r="K972" s="240">
        <v>0</v>
      </c>
      <c r="L972" s="240">
        <v>0</v>
      </c>
      <c r="M972" s="240">
        <v>0</v>
      </c>
      <c r="N972" s="240">
        <v>0</v>
      </c>
      <c r="O972" s="240">
        <v>0</v>
      </c>
      <c r="P972" s="240">
        <v>0</v>
      </c>
      <c r="Q972" s="240">
        <v>0</v>
      </c>
      <c r="R972" s="240">
        <v>0</v>
      </c>
      <c r="S972" s="240">
        <v>0</v>
      </c>
      <c r="T972" s="240">
        <v>0</v>
      </c>
      <c r="U972" s="240">
        <v>0</v>
      </c>
      <c r="V972" s="240">
        <v>0</v>
      </c>
      <c r="W972" s="240">
        <v>0</v>
      </c>
    </row>
    <row r="973" spans="2:23" x14ac:dyDescent="0.35">
      <c r="B973" s="17" t="s">
        <v>1279</v>
      </c>
      <c r="C973" s="445" t="s">
        <v>2141</v>
      </c>
      <c r="D973" s="435" t="s">
        <v>1287</v>
      </c>
      <c r="E973" s="436" t="s">
        <v>224</v>
      </c>
      <c r="F973" s="240">
        <v>0</v>
      </c>
      <c r="G973" s="240">
        <v>0</v>
      </c>
      <c r="H973" s="240">
        <v>0</v>
      </c>
      <c r="I973" s="240">
        <v>0</v>
      </c>
      <c r="J973" s="240">
        <v>9.6189999999999998</v>
      </c>
      <c r="K973" s="240">
        <v>0</v>
      </c>
      <c r="L973" s="240">
        <v>0</v>
      </c>
      <c r="M973" s="240">
        <v>0</v>
      </c>
      <c r="N973" s="240">
        <v>0</v>
      </c>
      <c r="O973" s="240">
        <v>0</v>
      </c>
      <c r="P973" s="240">
        <v>0</v>
      </c>
      <c r="Q973" s="240">
        <v>0</v>
      </c>
      <c r="R973" s="240">
        <v>0</v>
      </c>
      <c r="S973" s="240">
        <v>0</v>
      </c>
      <c r="T973" s="240">
        <v>0</v>
      </c>
      <c r="U973" s="240">
        <v>0</v>
      </c>
      <c r="V973" s="240">
        <v>0</v>
      </c>
      <c r="W973" s="240">
        <v>0</v>
      </c>
    </row>
    <row r="974" spans="2:23" x14ac:dyDescent="0.35">
      <c r="B974" s="17" t="s">
        <v>1279</v>
      </c>
      <c r="C974" s="445" t="s">
        <v>2141</v>
      </c>
      <c r="D974" s="435" t="s">
        <v>1329</v>
      </c>
      <c r="E974" s="436" t="s">
        <v>1330</v>
      </c>
      <c r="F974" s="240">
        <v>0</v>
      </c>
      <c r="G974" s="240">
        <v>0</v>
      </c>
      <c r="H974" s="240">
        <v>0</v>
      </c>
      <c r="I974" s="240">
        <v>0</v>
      </c>
      <c r="J974" s="240">
        <v>0.43726999999999999</v>
      </c>
      <c r="K974" s="240">
        <v>0</v>
      </c>
      <c r="L974" s="240">
        <v>0</v>
      </c>
      <c r="M974" s="240">
        <v>0</v>
      </c>
      <c r="N974" s="240">
        <v>0</v>
      </c>
      <c r="O974" s="240">
        <v>0</v>
      </c>
      <c r="P974" s="240">
        <v>0</v>
      </c>
      <c r="Q974" s="240">
        <v>0</v>
      </c>
      <c r="R974" s="240">
        <v>0</v>
      </c>
      <c r="S974" s="240">
        <v>0</v>
      </c>
      <c r="T974" s="240">
        <v>0</v>
      </c>
      <c r="U974" s="240">
        <v>0</v>
      </c>
      <c r="V974" s="240">
        <v>0</v>
      </c>
      <c r="W974" s="240">
        <v>0</v>
      </c>
    </row>
    <row r="975" spans="2:23" x14ac:dyDescent="0.35">
      <c r="B975" s="17" t="s">
        <v>1279</v>
      </c>
      <c r="C975" s="445" t="s">
        <v>2141</v>
      </c>
      <c r="D975" s="435" t="s">
        <v>1287</v>
      </c>
      <c r="E975" s="436" t="s">
        <v>1361</v>
      </c>
      <c r="F975" s="240">
        <v>0</v>
      </c>
      <c r="G975" s="240">
        <v>0</v>
      </c>
      <c r="H975" s="240">
        <v>0</v>
      </c>
      <c r="I975" s="240">
        <v>0</v>
      </c>
      <c r="J975" s="240">
        <v>489.77050000000003</v>
      </c>
      <c r="K975" s="240">
        <v>0</v>
      </c>
      <c r="L975" s="240">
        <v>0</v>
      </c>
      <c r="M975" s="240">
        <v>0</v>
      </c>
      <c r="N975" s="240">
        <v>0</v>
      </c>
      <c r="O975" s="240">
        <v>0</v>
      </c>
      <c r="P975" s="240">
        <v>0</v>
      </c>
      <c r="Q975" s="240">
        <v>0</v>
      </c>
      <c r="R975" s="240">
        <v>0</v>
      </c>
      <c r="S975" s="240">
        <v>0</v>
      </c>
      <c r="T975" s="240">
        <v>0</v>
      </c>
      <c r="U975" s="240">
        <v>0</v>
      </c>
      <c r="V975" s="240">
        <v>0</v>
      </c>
      <c r="W975" s="240">
        <v>0</v>
      </c>
    </row>
    <row r="976" spans="2:23" x14ac:dyDescent="0.35">
      <c r="B976" s="17" t="s">
        <v>1279</v>
      </c>
      <c r="C976" s="445" t="s">
        <v>2141</v>
      </c>
      <c r="D976" s="435" t="s">
        <v>1362</v>
      </c>
      <c r="E976" s="436" t="s">
        <v>1363</v>
      </c>
      <c r="F976" s="240">
        <v>0</v>
      </c>
      <c r="G976" s="240">
        <v>0</v>
      </c>
      <c r="H976" s="240">
        <v>0</v>
      </c>
      <c r="I976" s="240">
        <v>0</v>
      </c>
      <c r="J976" s="240">
        <v>1359.99306</v>
      </c>
      <c r="K976" s="240">
        <v>1615</v>
      </c>
      <c r="L976" s="240">
        <v>0</v>
      </c>
      <c r="M976" s="240">
        <v>0</v>
      </c>
      <c r="N976" s="240">
        <v>0</v>
      </c>
      <c r="O976" s="240">
        <v>0</v>
      </c>
      <c r="P976" s="240">
        <v>0</v>
      </c>
      <c r="Q976" s="240">
        <v>0</v>
      </c>
      <c r="R976" s="240">
        <v>0</v>
      </c>
      <c r="S976" s="240">
        <v>0</v>
      </c>
      <c r="T976" s="240">
        <v>0</v>
      </c>
      <c r="U976" s="240">
        <v>0</v>
      </c>
      <c r="V976" s="240">
        <v>0</v>
      </c>
      <c r="W976" s="240">
        <v>0</v>
      </c>
    </row>
    <row r="977" spans="2:23" x14ac:dyDescent="0.35">
      <c r="B977" s="17" t="s">
        <v>1279</v>
      </c>
      <c r="C977" s="445" t="s">
        <v>2141</v>
      </c>
      <c r="D977" s="435" t="s">
        <v>1364</v>
      </c>
      <c r="E977" s="436" t="s">
        <v>1365</v>
      </c>
      <c r="F977" s="240">
        <v>0</v>
      </c>
      <c r="G977" s="240">
        <v>0</v>
      </c>
      <c r="H977" s="240">
        <v>0</v>
      </c>
      <c r="I977" s="240">
        <v>0</v>
      </c>
      <c r="J977" s="240">
        <v>0</v>
      </c>
      <c r="K977" s="240">
        <v>206</v>
      </c>
      <c r="L977" s="240">
        <v>0</v>
      </c>
      <c r="M977" s="240">
        <v>0</v>
      </c>
      <c r="N977" s="240">
        <v>0</v>
      </c>
      <c r="O977" s="240">
        <v>0</v>
      </c>
      <c r="P977" s="240">
        <v>0</v>
      </c>
      <c r="Q977" s="240">
        <v>0</v>
      </c>
      <c r="R977" s="240">
        <v>0</v>
      </c>
      <c r="S977" s="240">
        <v>0</v>
      </c>
      <c r="T977" s="240">
        <v>0</v>
      </c>
      <c r="U977" s="240">
        <v>0</v>
      </c>
      <c r="V977" s="240">
        <v>0</v>
      </c>
      <c r="W977" s="240">
        <v>0</v>
      </c>
    </row>
    <row r="978" spans="2:23" x14ac:dyDescent="0.35">
      <c r="B978" s="17" t="s">
        <v>1279</v>
      </c>
      <c r="C978" s="445" t="s">
        <v>2141</v>
      </c>
      <c r="D978" s="435" t="s">
        <v>1366</v>
      </c>
      <c r="E978" s="436" t="s">
        <v>1365</v>
      </c>
      <c r="F978" s="240">
        <v>0</v>
      </c>
      <c r="G978" s="240">
        <v>0</v>
      </c>
      <c r="H978" s="240">
        <v>0</v>
      </c>
      <c r="I978" s="240">
        <v>0</v>
      </c>
      <c r="J978" s="240">
        <v>-2.99</v>
      </c>
      <c r="K978" s="240">
        <v>0</v>
      </c>
      <c r="L978" s="240">
        <v>0</v>
      </c>
      <c r="M978" s="240">
        <v>0</v>
      </c>
      <c r="N978" s="240">
        <v>0</v>
      </c>
      <c r="O978" s="240">
        <v>0</v>
      </c>
      <c r="P978" s="240">
        <v>0</v>
      </c>
      <c r="Q978" s="240">
        <v>0</v>
      </c>
      <c r="R978" s="240">
        <v>0</v>
      </c>
      <c r="S978" s="240">
        <v>0</v>
      </c>
      <c r="T978" s="240">
        <v>0</v>
      </c>
      <c r="U978" s="240">
        <v>0</v>
      </c>
      <c r="V978" s="240">
        <v>0</v>
      </c>
      <c r="W978" s="240">
        <v>0</v>
      </c>
    </row>
    <row r="979" spans="2:23" x14ac:dyDescent="0.35">
      <c r="B979" s="17" t="s">
        <v>1279</v>
      </c>
      <c r="C979" s="445" t="s">
        <v>2141</v>
      </c>
      <c r="D979" s="435" t="s">
        <v>1329</v>
      </c>
      <c r="E979" s="436" t="s">
        <v>1330</v>
      </c>
      <c r="F979" s="240">
        <v>0</v>
      </c>
      <c r="G979" s="240">
        <v>0</v>
      </c>
      <c r="H979" s="240">
        <v>0</v>
      </c>
      <c r="I979" s="240">
        <v>0</v>
      </c>
      <c r="J979" s="240">
        <v>0</v>
      </c>
      <c r="K979" s="240">
        <v>0</v>
      </c>
      <c r="L979" s="240">
        <v>0</v>
      </c>
      <c r="M979" s="240">
        <v>0</v>
      </c>
      <c r="N979" s="240">
        <v>0</v>
      </c>
      <c r="O979" s="240">
        <v>0</v>
      </c>
      <c r="P979" s="240">
        <v>0</v>
      </c>
      <c r="Q979" s="240">
        <v>0</v>
      </c>
      <c r="R979" s="240">
        <v>0</v>
      </c>
      <c r="S979" s="240">
        <v>0</v>
      </c>
      <c r="T979" s="240">
        <v>0</v>
      </c>
      <c r="U979" s="240">
        <v>0</v>
      </c>
      <c r="V979" s="240">
        <v>0</v>
      </c>
      <c r="W979" s="240">
        <v>0</v>
      </c>
    </row>
    <row r="980" spans="2:23" x14ac:dyDescent="0.35">
      <c r="B980" s="17" t="s">
        <v>1279</v>
      </c>
      <c r="C980" s="445" t="s">
        <v>2141</v>
      </c>
      <c r="D980" s="435" t="s">
        <v>1287</v>
      </c>
      <c r="E980" s="436" t="s">
        <v>1361</v>
      </c>
      <c r="F980" s="240">
        <v>0</v>
      </c>
      <c r="G980" s="240">
        <v>0</v>
      </c>
      <c r="H980" s="240">
        <v>0</v>
      </c>
      <c r="I980" s="240">
        <v>0</v>
      </c>
      <c r="J980" s="240">
        <v>2145.4929700000002</v>
      </c>
      <c r="K980" s="240">
        <v>771</v>
      </c>
      <c r="L980" s="240">
        <v>0</v>
      </c>
      <c r="M980" s="240">
        <v>0</v>
      </c>
      <c r="N980" s="240">
        <v>0</v>
      </c>
      <c r="O980" s="240">
        <v>0</v>
      </c>
      <c r="P980" s="240">
        <v>0</v>
      </c>
      <c r="Q980" s="240">
        <v>0</v>
      </c>
      <c r="R980" s="240">
        <v>0</v>
      </c>
      <c r="S980" s="240">
        <v>0</v>
      </c>
      <c r="T980" s="240">
        <v>0</v>
      </c>
      <c r="U980" s="240">
        <v>0</v>
      </c>
      <c r="V980" s="240">
        <v>0</v>
      </c>
      <c r="W980" s="240">
        <v>0</v>
      </c>
    </row>
    <row r="981" spans="2:23" x14ac:dyDescent="0.35">
      <c r="B981" s="17" t="s">
        <v>1279</v>
      </c>
      <c r="C981" s="445" t="s">
        <v>2141</v>
      </c>
      <c r="D981" s="435" t="s">
        <v>1329</v>
      </c>
      <c r="E981" s="436" t="s">
        <v>1330</v>
      </c>
      <c r="F981" s="240">
        <v>0</v>
      </c>
      <c r="G981" s="240">
        <v>0</v>
      </c>
      <c r="H981" s="240">
        <v>0</v>
      </c>
      <c r="I981" s="240">
        <v>0</v>
      </c>
      <c r="J981" s="240">
        <v>-0.2092</v>
      </c>
      <c r="K981" s="240">
        <v>0</v>
      </c>
      <c r="L981" s="240">
        <v>0</v>
      </c>
      <c r="M981" s="240">
        <v>0</v>
      </c>
      <c r="N981" s="240">
        <v>0</v>
      </c>
      <c r="O981" s="240">
        <v>0</v>
      </c>
      <c r="P981" s="240">
        <v>0</v>
      </c>
      <c r="Q981" s="240">
        <v>0</v>
      </c>
      <c r="R981" s="240">
        <v>0</v>
      </c>
      <c r="S981" s="240">
        <v>0</v>
      </c>
      <c r="T981" s="240">
        <v>0</v>
      </c>
      <c r="U981" s="240">
        <v>0</v>
      </c>
      <c r="V981" s="240">
        <v>0</v>
      </c>
      <c r="W981" s="240">
        <v>0</v>
      </c>
    </row>
    <row r="982" spans="2:23" x14ac:dyDescent="0.35">
      <c r="B982" s="17" t="s">
        <v>1279</v>
      </c>
      <c r="C982" s="445" t="s">
        <v>2141</v>
      </c>
      <c r="D982" s="435" t="s">
        <v>1287</v>
      </c>
      <c r="E982" s="436" t="s">
        <v>1361</v>
      </c>
      <c r="F982" s="240">
        <v>0</v>
      </c>
      <c r="G982" s="240">
        <v>0</v>
      </c>
      <c r="H982" s="240">
        <v>0</v>
      </c>
      <c r="I982" s="240">
        <v>0</v>
      </c>
      <c r="J982" s="240">
        <v>130.49861999999999</v>
      </c>
      <c r="K982" s="240">
        <v>0</v>
      </c>
      <c r="L982" s="240">
        <v>0</v>
      </c>
      <c r="M982" s="240">
        <v>0</v>
      </c>
      <c r="N982" s="240">
        <v>0</v>
      </c>
      <c r="O982" s="240">
        <v>0</v>
      </c>
      <c r="P982" s="240">
        <v>0</v>
      </c>
      <c r="Q982" s="240">
        <v>0</v>
      </c>
      <c r="R982" s="240">
        <v>0</v>
      </c>
      <c r="S982" s="240">
        <v>0</v>
      </c>
      <c r="T982" s="240">
        <v>0</v>
      </c>
      <c r="U982" s="240">
        <v>0</v>
      </c>
      <c r="V982" s="240">
        <v>0</v>
      </c>
      <c r="W982" s="240">
        <v>0</v>
      </c>
    </row>
    <row r="983" spans="2:23" x14ac:dyDescent="0.35">
      <c r="B983" s="17" t="s">
        <v>1279</v>
      </c>
      <c r="C983" s="445" t="s">
        <v>2141</v>
      </c>
      <c r="D983" s="435" t="s">
        <v>1329</v>
      </c>
      <c r="E983" s="436" t="s">
        <v>1330</v>
      </c>
      <c r="F983" s="240">
        <v>0</v>
      </c>
      <c r="G983" s="240">
        <v>0</v>
      </c>
      <c r="H983" s="240">
        <v>0</v>
      </c>
      <c r="I983" s="240">
        <v>0</v>
      </c>
      <c r="J983" s="240">
        <v>1.4306300000000001</v>
      </c>
      <c r="K983" s="240">
        <v>0</v>
      </c>
      <c r="L983" s="240">
        <v>0</v>
      </c>
      <c r="M983" s="240">
        <v>0</v>
      </c>
      <c r="N983" s="240">
        <v>0</v>
      </c>
      <c r="O983" s="240">
        <v>0</v>
      </c>
      <c r="P983" s="240">
        <v>0</v>
      </c>
      <c r="Q983" s="240">
        <v>0</v>
      </c>
      <c r="R983" s="240">
        <v>0</v>
      </c>
      <c r="S983" s="240">
        <v>0</v>
      </c>
      <c r="T983" s="240">
        <v>0</v>
      </c>
      <c r="U983" s="240">
        <v>0</v>
      </c>
      <c r="V983" s="240">
        <v>0</v>
      </c>
      <c r="W983" s="240">
        <v>0</v>
      </c>
    </row>
    <row r="984" spans="2:23" x14ac:dyDescent="0.35">
      <c r="B984" s="17" t="s">
        <v>1279</v>
      </c>
      <c r="C984" s="445" t="s">
        <v>2141</v>
      </c>
      <c r="D984" s="435" t="s">
        <v>1287</v>
      </c>
      <c r="E984" s="436" t="s">
        <v>1361</v>
      </c>
      <c r="F984" s="240">
        <v>0</v>
      </c>
      <c r="G984" s="240">
        <v>0</v>
      </c>
      <c r="H984" s="240">
        <v>0</v>
      </c>
      <c r="I984" s="240">
        <v>0</v>
      </c>
      <c r="J984" s="240">
        <v>1.5886800000000001</v>
      </c>
      <c r="K984" s="240">
        <v>0</v>
      </c>
      <c r="L984" s="240">
        <v>0</v>
      </c>
      <c r="M984" s="240">
        <v>0</v>
      </c>
      <c r="N984" s="240">
        <v>0</v>
      </c>
      <c r="O984" s="240">
        <v>0</v>
      </c>
      <c r="P984" s="240">
        <v>0</v>
      </c>
      <c r="Q984" s="240">
        <v>0</v>
      </c>
      <c r="R984" s="240">
        <v>0</v>
      </c>
      <c r="S984" s="240">
        <v>0</v>
      </c>
      <c r="T984" s="240">
        <v>0</v>
      </c>
      <c r="U984" s="240">
        <v>0</v>
      </c>
      <c r="V984" s="240">
        <v>0</v>
      </c>
      <c r="W984" s="240">
        <v>0</v>
      </c>
    </row>
    <row r="985" spans="2:23" x14ac:dyDescent="0.35">
      <c r="B985" s="17" t="s">
        <v>1279</v>
      </c>
      <c r="C985" s="445" t="s">
        <v>2141</v>
      </c>
      <c r="D985" s="435" t="s">
        <v>1329</v>
      </c>
      <c r="E985" s="436" t="s">
        <v>1330</v>
      </c>
      <c r="F985" s="240">
        <v>0</v>
      </c>
      <c r="G985" s="240">
        <v>0</v>
      </c>
      <c r="H985" s="240">
        <v>0</v>
      </c>
      <c r="I985" s="240">
        <v>0</v>
      </c>
      <c r="J985" s="240">
        <v>-273.24043999999998</v>
      </c>
      <c r="K985" s="240">
        <v>0</v>
      </c>
      <c r="L985" s="240">
        <v>0</v>
      </c>
      <c r="M985" s="240">
        <v>0</v>
      </c>
      <c r="N985" s="240">
        <v>0</v>
      </c>
      <c r="O985" s="240">
        <v>0</v>
      </c>
      <c r="P985" s="240">
        <v>0</v>
      </c>
      <c r="Q985" s="240">
        <v>0</v>
      </c>
      <c r="R985" s="240">
        <v>0</v>
      </c>
      <c r="S985" s="240">
        <v>0</v>
      </c>
      <c r="T985" s="240">
        <v>0</v>
      </c>
      <c r="U985" s="240">
        <v>0</v>
      </c>
      <c r="V985" s="240">
        <v>0</v>
      </c>
      <c r="W985" s="240">
        <v>0</v>
      </c>
    </row>
    <row r="986" spans="2:23" x14ac:dyDescent="0.35">
      <c r="B986" s="17" t="s">
        <v>1279</v>
      </c>
      <c r="C986" s="445" t="s">
        <v>2141</v>
      </c>
      <c r="D986" s="435" t="s">
        <v>1287</v>
      </c>
      <c r="E986" s="436" t="s">
        <v>1361</v>
      </c>
      <c r="F986" s="240">
        <v>0</v>
      </c>
      <c r="G986" s="240">
        <v>0</v>
      </c>
      <c r="H986" s="240">
        <v>0</v>
      </c>
      <c r="I986" s="240">
        <v>0</v>
      </c>
      <c r="J986" s="240">
        <v>-138.13954999999999</v>
      </c>
      <c r="K986" s="240">
        <v>0</v>
      </c>
      <c r="L986" s="240">
        <v>0</v>
      </c>
      <c r="M986" s="240">
        <v>0</v>
      </c>
      <c r="N986" s="240">
        <v>0</v>
      </c>
      <c r="O986" s="240">
        <v>0</v>
      </c>
      <c r="P986" s="240">
        <v>0</v>
      </c>
      <c r="Q986" s="240">
        <v>0</v>
      </c>
      <c r="R986" s="240">
        <v>0</v>
      </c>
      <c r="S986" s="240">
        <v>0</v>
      </c>
      <c r="T986" s="240">
        <v>0</v>
      </c>
      <c r="U986" s="240">
        <v>0</v>
      </c>
      <c r="V986" s="240">
        <v>0</v>
      </c>
      <c r="W986" s="240">
        <v>0</v>
      </c>
    </row>
    <row r="987" spans="2:23" x14ac:dyDescent="0.35">
      <c r="B987" s="17" t="s">
        <v>1279</v>
      </c>
      <c r="C987" s="445" t="s">
        <v>2141</v>
      </c>
      <c r="D987" s="435" t="s">
        <v>1329</v>
      </c>
      <c r="E987" s="436" t="s">
        <v>1330</v>
      </c>
      <c r="F987" s="240">
        <v>0</v>
      </c>
      <c r="G987" s="240">
        <v>0</v>
      </c>
      <c r="H987" s="240">
        <v>0</v>
      </c>
      <c r="I987" s="240">
        <v>0</v>
      </c>
      <c r="J987" s="240">
        <v>495.07047999999998</v>
      </c>
      <c r="K987" s="240">
        <v>514</v>
      </c>
      <c r="L987" s="240">
        <v>0</v>
      </c>
      <c r="M987" s="240">
        <v>0</v>
      </c>
      <c r="N987" s="240">
        <v>0</v>
      </c>
      <c r="O987" s="240">
        <v>0</v>
      </c>
      <c r="P987" s="240">
        <v>0</v>
      </c>
      <c r="Q987" s="240">
        <v>0</v>
      </c>
      <c r="R987" s="240">
        <v>0</v>
      </c>
      <c r="S987" s="240">
        <v>0</v>
      </c>
      <c r="T987" s="240">
        <v>0</v>
      </c>
      <c r="U987" s="240">
        <v>0</v>
      </c>
      <c r="V987" s="240">
        <v>0</v>
      </c>
      <c r="W987" s="240">
        <v>0</v>
      </c>
    </row>
    <row r="988" spans="2:23" x14ac:dyDescent="0.35">
      <c r="B988" s="17" t="s">
        <v>1279</v>
      </c>
      <c r="C988" s="445" t="s">
        <v>2141</v>
      </c>
      <c r="D988" s="435" t="s">
        <v>1287</v>
      </c>
      <c r="E988" s="436" t="s">
        <v>1361</v>
      </c>
      <c r="F988" s="240">
        <v>0</v>
      </c>
      <c r="G988" s="240">
        <v>0</v>
      </c>
      <c r="H988" s="240">
        <v>0</v>
      </c>
      <c r="I988" s="240">
        <v>0</v>
      </c>
      <c r="J988" s="240">
        <v>0</v>
      </c>
      <c r="K988" s="240">
        <v>0</v>
      </c>
      <c r="L988" s="240">
        <v>-17.478999999999999</v>
      </c>
      <c r="M988" s="240">
        <v>0</v>
      </c>
      <c r="N988" s="240">
        <v>0</v>
      </c>
      <c r="O988" s="240">
        <v>0</v>
      </c>
      <c r="P988" s="240">
        <v>0</v>
      </c>
      <c r="Q988" s="240">
        <v>0</v>
      </c>
      <c r="R988" s="240">
        <v>0</v>
      </c>
      <c r="S988" s="240">
        <v>0</v>
      </c>
      <c r="T988" s="240">
        <v>0</v>
      </c>
      <c r="U988" s="240">
        <v>0</v>
      </c>
      <c r="V988" s="240">
        <v>0</v>
      </c>
      <c r="W988" s="240">
        <v>0</v>
      </c>
    </row>
    <row r="989" spans="2:23" x14ac:dyDescent="0.35">
      <c r="B989" s="17" t="s">
        <v>1279</v>
      </c>
      <c r="C989" s="445" t="s">
        <v>2141</v>
      </c>
      <c r="D989" s="435" t="s">
        <v>1362</v>
      </c>
      <c r="E989" s="436" t="s">
        <v>1363</v>
      </c>
      <c r="F989" s="240">
        <v>0</v>
      </c>
      <c r="G989" s="240">
        <v>0</v>
      </c>
      <c r="H989" s="240">
        <v>0</v>
      </c>
      <c r="I989" s="240">
        <v>0</v>
      </c>
      <c r="J989" s="240">
        <v>0</v>
      </c>
      <c r="K989" s="240">
        <v>0</v>
      </c>
      <c r="L989" s="240">
        <v>309.35303000000005</v>
      </c>
      <c r="M989" s="240">
        <v>2166.58304</v>
      </c>
      <c r="N989" s="240">
        <v>0</v>
      </c>
      <c r="O989" s="240">
        <v>0</v>
      </c>
      <c r="P989" s="240">
        <v>0</v>
      </c>
      <c r="Q989" s="240">
        <v>0</v>
      </c>
      <c r="R989" s="240">
        <v>0</v>
      </c>
      <c r="S989" s="240">
        <v>0</v>
      </c>
      <c r="T989" s="240">
        <v>0</v>
      </c>
      <c r="U989" s="240">
        <v>0</v>
      </c>
      <c r="V989" s="240">
        <v>0</v>
      </c>
      <c r="W989" s="240">
        <v>0</v>
      </c>
    </row>
    <row r="990" spans="2:23" x14ac:dyDescent="0.35">
      <c r="B990" s="17" t="s">
        <v>1279</v>
      </c>
      <c r="C990" s="445" t="s">
        <v>2142</v>
      </c>
      <c r="D990" s="435" t="s">
        <v>1293</v>
      </c>
      <c r="E990" s="436" t="s">
        <v>233</v>
      </c>
      <c r="F990" s="240">
        <v>0</v>
      </c>
      <c r="G990" s="240">
        <v>0</v>
      </c>
      <c r="H990" s="240">
        <v>0</v>
      </c>
      <c r="I990" s="240">
        <v>0</v>
      </c>
      <c r="J990" s="240">
        <v>0</v>
      </c>
      <c r="K990" s="240">
        <v>0</v>
      </c>
      <c r="L990" s="240">
        <v>-23.271080000000001</v>
      </c>
      <c r="M990" s="240">
        <v>0</v>
      </c>
      <c r="N990" s="240">
        <v>0</v>
      </c>
      <c r="O990" s="240">
        <v>0</v>
      </c>
      <c r="P990" s="240">
        <v>0</v>
      </c>
      <c r="Q990" s="240">
        <v>0</v>
      </c>
      <c r="R990" s="240">
        <v>0</v>
      </c>
      <c r="S990" s="240">
        <v>0</v>
      </c>
      <c r="T990" s="240">
        <v>0</v>
      </c>
      <c r="U990" s="240">
        <v>0</v>
      </c>
      <c r="V990" s="240">
        <v>0</v>
      </c>
      <c r="W990" s="240">
        <v>0</v>
      </c>
    </row>
    <row r="991" spans="2:23" x14ac:dyDescent="0.35">
      <c r="B991" s="17" t="s">
        <v>1279</v>
      </c>
      <c r="C991" s="445" t="s">
        <v>2142</v>
      </c>
      <c r="D991" s="435" t="s">
        <v>1293</v>
      </c>
      <c r="E991" s="436" t="s">
        <v>1315</v>
      </c>
      <c r="F991" s="240">
        <v>0</v>
      </c>
      <c r="G991" s="240">
        <v>0</v>
      </c>
      <c r="H991" s="240">
        <v>0</v>
      </c>
      <c r="I991" s="240">
        <v>0</v>
      </c>
      <c r="J991" s="240">
        <v>0</v>
      </c>
      <c r="K991" s="240">
        <v>0</v>
      </c>
      <c r="L991" s="240">
        <v>0</v>
      </c>
      <c r="M991" s="240">
        <v>0</v>
      </c>
      <c r="N991" s="240">
        <v>0</v>
      </c>
      <c r="O991" s="240">
        <v>0</v>
      </c>
      <c r="P991" s="240">
        <v>0</v>
      </c>
      <c r="Q991" s="240">
        <v>0</v>
      </c>
      <c r="R991" s="240">
        <v>0</v>
      </c>
      <c r="S991" s="240">
        <v>0</v>
      </c>
      <c r="T991" s="240">
        <v>0</v>
      </c>
      <c r="U991" s="240">
        <v>0</v>
      </c>
      <c r="V991" s="240">
        <v>0</v>
      </c>
      <c r="W991" s="240">
        <v>0</v>
      </c>
    </row>
    <row r="992" spans="2:23" x14ac:dyDescent="0.35">
      <c r="B992" s="17" t="s">
        <v>1279</v>
      </c>
      <c r="C992" s="445" t="s">
        <v>2142</v>
      </c>
      <c r="D992" s="435" t="s">
        <v>1293</v>
      </c>
      <c r="E992" s="436" t="s">
        <v>1315</v>
      </c>
      <c r="F992" s="240">
        <v>0</v>
      </c>
      <c r="G992" s="240">
        <v>0</v>
      </c>
      <c r="H992" s="240">
        <v>0</v>
      </c>
      <c r="I992" s="240">
        <v>0</v>
      </c>
      <c r="J992" s="240">
        <v>0</v>
      </c>
      <c r="K992" s="240">
        <v>0</v>
      </c>
      <c r="L992" s="240">
        <v>66.581059999999994</v>
      </c>
      <c r="M992" s="240">
        <v>0</v>
      </c>
      <c r="N992" s="240">
        <v>0</v>
      </c>
      <c r="O992" s="240">
        <v>0</v>
      </c>
      <c r="P992" s="240">
        <v>0</v>
      </c>
      <c r="Q992" s="240">
        <v>0</v>
      </c>
      <c r="R992" s="240">
        <v>0</v>
      </c>
      <c r="S992" s="240">
        <v>0</v>
      </c>
      <c r="T992" s="240">
        <v>0</v>
      </c>
      <c r="U992" s="240">
        <v>0</v>
      </c>
      <c r="V992" s="240">
        <v>0</v>
      </c>
      <c r="W992" s="240">
        <v>0</v>
      </c>
    </row>
    <row r="993" spans="2:23" x14ac:dyDescent="0.35">
      <c r="B993" s="17" t="s">
        <v>1279</v>
      </c>
      <c r="C993" s="445" t="s">
        <v>2142</v>
      </c>
      <c r="D993" s="435" t="s">
        <v>1293</v>
      </c>
      <c r="E993" s="436" t="s">
        <v>1315</v>
      </c>
      <c r="F993" s="240">
        <v>0</v>
      </c>
      <c r="G993" s="240">
        <v>0</v>
      </c>
      <c r="H993" s="240">
        <v>0</v>
      </c>
      <c r="I993" s="240">
        <v>0</v>
      </c>
      <c r="J993" s="240">
        <v>0</v>
      </c>
      <c r="K993" s="240">
        <v>0</v>
      </c>
      <c r="L993" s="240">
        <v>569.92550000000006</v>
      </c>
      <c r="M993" s="240">
        <v>1013.84325</v>
      </c>
      <c r="N993" s="240">
        <v>0</v>
      </c>
      <c r="O993" s="240">
        <v>0</v>
      </c>
      <c r="P993" s="240">
        <v>0</v>
      </c>
      <c r="Q993" s="240">
        <v>0</v>
      </c>
      <c r="R993" s="240">
        <v>0</v>
      </c>
      <c r="S993" s="240">
        <v>0</v>
      </c>
      <c r="T993" s="240">
        <v>0</v>
      </c>
      <c r="U993" s="240">
        <v>0</v>
      </c>
      <c r="V993" s="240">
        <v>0</v>
      </c>
      <c r="W993" s="240">
        <v>0</v>
      </c>
    </row>
    <row r="994" spans="2:23" x14ac:dyDescent="0.35">
      <c r="B994" s="17" t="s">
        <v>1279</v>
      </c>
      <c r="C994" s="445" t="s">
        <v>2142</v>
      </c>
      <c r="D994" s="435" t="s">
        <v>1293</v>
      </c>
      <c r="E994" s="436" t="s">
        <v>1315</v>
      </c>
      <c r="F994" s="240">
        <v>0</v>
      </c>
      <c r="G994" s="240">
        <v>0</v>
      </c>
      <c r="H994" s="240">
        <v>0</v>
      </c>
      <c r="I994" s="240">
        <v>0</v>
      </c>
      <c r="J994" s="240">
        <v>0</v>
      </c>
      <c r="K994" s="240">
        <v>0</v>
      </c>
      <c r="L994" s="240">
        <v>1644.8168000000001</v>
      </c>
      <c r="M994" s="240">
        <v>1490.34959</v>
      </c>
      <c r="N994" s="240">
        <v>0</v>
      </c>
      <c r="O994" s="240">
        <v>0</v>
      </c>
      <c r="P994" s="240">
        <v>0</v>
      </c>
      <c r="Q994" s="240">
        <v>0</v>
      </c>
      <c r="R994" s="240">
        <v>0</v>
      </c>
      <c r="S994" s="240">
        <v>0</v>
      </c>
      <c r="T994" s="240">
        <v>0</v>
      </c>
      <c r="U994" s="240">
        <v>0</v>
      </c>
      <c r="V994" s="240">
        <v>0</v>
      </c>
      <c r="W994" s="240">
        <v>0</v>
      </c>
    </row>
    <row r="995" spans="2:23" x14ac:dyDescent="0.35">
      <c r="B995" s="17" t="s">
        <v>1279</v>
      </c>
      <c r="C995" s="445" t="s">
        <v>2142</v>
      </c>
      <c r="D995" s="435" t="s">
        <v>1293</v>
      </c>
      <c r="E995" s="436" t="s">
        <v>1315</v>
      </c>
      <c r="F995" s="240">
        <v>0</v>
      </c>
      <c r="G995" s="240">
        <v>0</v>
      </c>
      <c r="H995" s="240">
        <v>0</v>
      </c>
      <c r="I995" s="240">
        <v>0</v>
      </c>
      <c r="J995" s="240">
        <v>0</v>
      </c>
      <c r="K995" s="240">
        <v>0</v>
      </c>
      <c r="L995" s="240">
        <v>0</v>
      </c>
      <c r="M995" s="240">
        <v>1034.12015</v>
      </c>
      <c r="N995" s="240">
        <v>0</v>
      </c>
      <c r="O995" s="240">
        <v>0</v>
      </c>
      <c r="P995" s="240">
        <v>0</v>
      </c>
      <c r="Q995" s="240">
        <v>0</v>
      </c>
      <c r="R995" s="240">
        <v>0</v>
      </c>
      <c r="S995" s="240">
        <v>0</v>
      </c>
      <c r="T995" s="240">
        <v>0</v>
      </c>
      <c r="U995" s="240">
        <v>0</v>
      </c>
      <c r="V995" s="240">
        <v>0</v>
      </c>
      <c r="W995" s="240">
        <v>0</v>
      </c>
    </row>
    <row r="996" spans="2:23" x14ac:dyDescent="0.35">
      <c r="B996" s="17" t="s">
        <v>1279</v>
      </c>
      <c r="C996" s="445" t="s">
        <v>2142</v>
      </c>
      <c r="D996" s="435" t="s">
        <v>1293</v>
      </c>
      <c r="E996" s="436" t="s">
        <v>1315</v>
      </c>
      <c r="F996" s="240">
        <v>0</v>
      </c>
      <c r="G996" s="240">
        <v>0</v>
      </c>
      <c r="H996" s="240">
        <v>0</v>
      </c>
      <c r="I996" s="240">
        <v>0</v>
      </c>
      <c r="J996" s="240">
        <v>0</v>
      </c>
      <c r="K996" s="240">
        <v>0</v>
      </c>
      <c r="L996" s="240">
        <v>0.36917</v>
      </c>
      <c r="M996" s="240">
        <v>0</v>
      </c>
      <c r="N996" s="240">
        <v>0</v>
      </c>
      <c r="O996" s="240">
        <v>0</v>
      </c>
      <c r="P996" s="240">
        <v>0</v>
      </c>
      <c r="Q996" s="240">
        <v>0</v>
      </c>
      <c r="R996" s="240">
        <v>0</v>
      </c>
      <c r="S996" s="240">
        <v>0</v>
      </c>
      <c r="T996" s="240">
        <v>0</v>
      </c>
      <c r="U996" s="240">
        <v>0</v>
      </c>
      <c r="V996" s="240">
        <v>0</v>
      </c>
      <c r="W996" s="240">
        <v>0</v>
      </c>
    </row>
    <row r="997" spans="2:23" x14ac:dyDescent="0.35">
      <c r="B997" s="17" t="s">
        <v>1279</v>
      </c>
      <c r="C997" s="445" t="s">
        <v>2143</v>
      </c>
      <c r="D997" s="435" t="s">
        <v>1294</v>
      </c>
      <c r="E997" s="436" t="s">
        <v>234</v>
      </c>
      <c r="F997" s="240">
        <v>0</v>
      </c>
      <c r="G997" s="240">
        <v>0</v>
      </c>
      <c r="H997" s="240">
        <v>0</v>
      </c>
      <c r="I997" s="240">
        <v>0</v>
      </c>
      <c r="J997" s="240">
        <v>0</v>
      </c>
      <c r="K997" s="240">
        <v>0</v>
      </c>
      <c r="L997" s="240">
        <v>2445.2665899999997</v>
      </c>
      <c r="M997" s="240">
        <v>4878.6137699999999</v>
      </c>
      <c r="N997" s="240">
        <v>0</v>
      </c>
      <c r="O997" s="240">
        <v>0</v>
      </c>
      <c r="P997" s="240">
        <v>0</v>
      </c>
      <c r="Q997" s="240">
        <v>0</v>
      </c>
      <c r="R997" s="240">
        <v>0</v>
      </c>
      <c r="S997" s="240">
        <v>0</v>
      </c>
      <c r="T997" s="240">
        <v>0</v>
      </c>
      <c r="U997" s="240">
        <v>0</v>
      </c>
      <c r="V997" s="240">
        <v>0</v>
      </c>
      <c r="W997" s="240">
        <v>0</v>
      </c>
    </row>
    <row r="998" spans="2:23" x14ac:dyDescent="0.35">
      <c r="B998" s="17" t="s">
        <v>1279</v>
      </c>
      <c r="C998" s="445" t="s">
        <v>2143</v>
      </c>
      <c r="D998" s="435" t="s">
        <v>1300</v>
      </c>
      <c r="E998" s="436" t="s">
        <v>1301</v>
      </c>
      <c r="F998" s="240">
        <v>0</v>
      </c>
      <c r="G998" s="240">
        <v>0</v>
      </c>
      <c r="H998" s="240">
        <v>0</v>
      </c>
      <c r="I998" s="240">
        <v>0</v>
      </c>
      <c r="J998" s="240">
        <v>0</v>
      </c>
      <c r="K998" s="240">
        <v>0</v>
      </c>
      <c r="L998" s="240">
        <v>-6.8403900000000002</v>
      </c>
      <c r="M998" s="240">
        <v>0</v>
      </c>
      <c r="N998" s="240">
        <v>0</v>
      </c>
      <c r="O998" s="240">
        <v>0</v>
      </c>
      <c r="P998" s="240">
        <v>0</v>
      </c>
      <c r="Q998" s="240">
        <v>0</v>
      </c>
      <c r="R998" s="240">
        <v>0</v>
      </c>
      <c r="S998" s="240">
        <v>0</v>
      </c>
      <c r="T998" s="240">
        <v>0</v>
      </c>
      <c r="U998" s="240">
        <v>0</v>
      </c>
      <c r="V998" s="240">
        <v>0</v>
      </c>
      <c r="W998" s="240">
        <v>0</v>
      </c>
    </row>
    <row r="999" spans="2:23" x14ac:dyDescent="0.35">
      <c r="B999" s="17" t="s">
        <v>1279</v>
      </c>
      <c r="C999" s="445" t="s">
        <v>2143</v>
      </c>
      <c r="D999" s="435" t="s">
        <v>1294</v>
      </c>
      <c r="E999" s="436" t="s">
        <v>1302</v>
      </c>
      <c r="F999" s="240">
        <v>0</v>
      </c>
      <c r="G999" s="240">
        <v>0</v>
      </c>
      <c r="H999" s="240">
        <v>0</v>
      </c>
      <c r="I999" s="240">
        <v>0</v>
      </c>
      <c r="J999" s="240">
        <v>0</v>
      </c>
      <c r="K999" s="240">
        <v>0</v>
      </c>
      <c r="L999" s="240">
        <v>5050.0366799999993</v>
      </c>
      <c r="M999" s="240">
        <v>2814.4289199999998</v>
      </c>
      <c r="N999" s="240">
        <v>0</v>
      </c>
      <c r="O999" s="240">
        <v>0</v>
      </c>
      <c r="P999" s="240">
        <v>0</v>
      </c>
      <c r="Q999" s="240">
        <v>0</v>
      </c>
      <c r="R999" s="240">
        <v>0</v>
      </c>
      <c r="S999" s="240">
        <v>0</v>
      </c>
      <c r="T999" s="240">
        <v>0</v>
      </c>
      <c r="U999" s="240">
        <v>0</v>
      </c>
      <c r="V999" s="240">
        <v>0</v>
      </c>
      <c r="W999" s="240">
        <v>0</v>
      </c>
    </row>
    <row r="1000" spans="2:23" x14ac:dyDescent="0.35">
      <c r="B1000" s="17" t="s">
        <v>1279</v>
      </c>
      <c r="C1000" s="445" t="s">
        <v>2143</v>
      </c>
      <c r="D1000" s="435" t="s">
        <v>1294</v>
      </c>
      <c r="E1000" s="436" t="s">
        <v>1302</v>
      </c>
      <c r="F1000" s="240">
        <v>0</v>
      </c>
      <c r="G1000" s="240">
        <v>0</v>
      </c>
      <c r="H1000" s="240">
        <v>0</v>
      </c>
      <c r="I1000" s="240">
        <v>0</v>
      </c>
      <c r="J1000" s="240">
        <v>0</v>
      </c>
      <c r="K1000" s="240">
        <v>0</v>
      </c>
      <c r="L1000" s="240">
        <v>348.33593000000002</v>
      </c>
      <c r="M1000" s="240">
        <v>4351.4152800000002</v>
      </c>
      <c r="N1000" s="240">
        <v>0</v>
      </c>
      <c r="O1000" s="240">
        <v>0</v>
      </c>
      <c r="P1000" s="240">
        <v>0</v>
      </c>
      <c r="Q1000" s="240">
        <v>0</v>
      </c>
      <c r="R1000" s="240">
        <v>0</v>
      </c>
      <c r="S1000" s="240">
        <v>0</v>
      </c>
      <c r="T1000" s="240">
        <v>0</v>
      </c>
      <c r="U1000" s="240">
        <v>0</v>
      </c>
      <c r="V1000" s="240">
        <v>0</v>
      </c>
      <c r="W1000" s="240">
        <v>0</v>
      </c>
    </row>
    <row r="1001" spans="2:23" x14ac:dyDescent="0.35">
      <c r="B1001" s="17" t="s">
        <v>1279</v>
      </c>
      <c r="C1001" s="445" t="s">
        <v>2143</v>
      </c>
      <c r="D1001" s="435" t="s">
        <v>1294</v>
      </c>
      <c r="E1001" s="436" t="s">
        <v>1302</v>
      </c>
      <c r="F1001" s="240">
        <v>0</v>
      </c>
      <c r="G1001" s="240">
        <v>0</v>
      </c>
      <c r="H1001" s="240">
        <v>0</v>
      </c>
      <c r="I1001" s="240">
        <v>0</v>
      </c>
      <c r="J1001" s="240">
        <v>0</v>
      </c>
      <c r="K1001" s="240">
        <v>0</v>
      </c>
      <c r="L1001" s="240">
        <v>1128.1773700000001</v>
      </c>
      <c r="M1001" s="240">
        <v>0</v>
      </c>
      <c r="N1001" s="240">
        <v>0</v>
      </c>
      <c r="O1001" s="240">
        <v>0</v>
      </c>
      <c r="P1001" s="240">
        <v>0</v>
      </c>
      <c r="Q1001" s="240">
        <v>0</v>
      </c>
      <c r="R1001" s="240">
        <v>0</v>
      </c>
      <c r="S1001" s="240">
        <v>0</v>
      </c>
      <c r="T1001" s="240">
        <v>0</v>
      </c>
      <c r="U1001" s="240">
        <v>0</v>
      </c>
      <c r="V1001" s="240">
        <v>0</v>
      </c>
      <c r="W1001" s="240">
        <v>0</v>
      </c>
    </row>
    <row r="1002" spans="2:23" x14ac:dyDescent="0.35">
      <c r="B1002" s="17" t="s">
        <v>1279</v>
      </c>
      <c r="C1002" s="445" t="s">
        <v>2143</v>
      </c>
      <c r="D1002" s="435" t="s">
        <v>1294</v>
      </c>
      <c r="E1002" s="436" t="s">
        <v>1302</v>
      </c>
      <c r="F1002" s="240">
        <v>0</v>
      </c>
      <c r="G1002" s="240">
        <v>0</v>
      </c>
      <c r="H1002" s="240">
        <v>0</v>
      </c>
      <c r="I1002" s="240">
        <v>0</v>
      </c>
      <c r="J1002" s="240">
        <v>0</v>
      </c>
      <c r="K1002" s="240">
        <v>0</v>
      </c>
      <c r="L1002" s="240">
        <v>25528.40957</v>
      </c>
      <c r="M1002" s="240">
        <v>9327.3579900000004</v>
      </c>
      <c r="N1002" s="240">
        <v>0</v>
      </c>
      <c r="O1002" s="240">
        <v>0</v>
      </c>
      <c r="P1002" s="240">
        <v>0</v>
      </c>
      <c r="Q1002" s="240">
        <v>0</v>
      </c>
      <c r="R1002" s="240">
        <v>0</v>
      </c>
      <c r="S1002" s="240">
        <v>0</v>
      </c>
      <c r="T1002" s="240">
        <v>0</v>
      </c>
      <c r="U1002" s="240">
        <v>0</v>
      </c>
      <c r="V1002" s="240">
        <v>0</v>
      </c>
      <c r="W1002" s="240">
        <v>0</v>
      </c>
    </row>
    <row r="1003" spans="2:23" x14ac:dyDescent="0.35">
      <c r="B1003" s="17" t="s">
        <v>1279</v>
      </c>
      <c r="C1003" s="445" t="s">
        <v>2143</v>
      </c>
      <c r="D1003" s="435" t="s">
        <v>1294</v>
      </c>
      <c r="E1003" s="436" t="s">
        <v>1302</v>
      </c>
      <c r="F1003" s="240">
        <v>0</v>
      </c>
      <c r="G1003" s="240">
        <v>0</v>
      </c>
      <c r="H1003" s="240">
        <v>0</v>
      </c>
      <c r="I1003" s="240">
        <v>0</v>
      </c>
      <c r="J1003" s="240">
        <v>0</v>
      </c>
      <c r="K1003" s="240">
        <v>0</v>
      </c>
      <c r="L1003" s="240">
        <v>65.742919999999998</v>
      </c>
      <c r="M1003" s="240">
        <v>304.15300000000002</v>
      </c>
      <c r="N1003" s="240">
        <v>0</v>
      </c>
      <c r="O1003" s="240">
        <v>0</v>
      </c>
      <c r="P1003" s="240">
        <v>0</v>
      </c>
      <c r="Q1003" s="240">
        <v>0</v>
      </c>
      <c r="R1003" s="240">
        <v>0</v>
      </c>
      <c r="S1003" s="240">
        <v>0</v>
      </c>
      <c r="T1003" s="240">
        <v>0</v>
      </c>
      <c r="U1003" s="240">
        <v>0</v>
      </c>
      <c r="V1003" s="240">
        <v>0</v>
      </c>
      <c r="W1003" s="240">
        <v>0</v>
      </c>
    </row>
    <row r="1004" spans="2:23" x14ac:dyDescent="0.35">
      <c r="B1004" s="17" t="s">
        <v>1279</v>
      </c>
      <c r="C1004" s="445" t="s">
        <v>2143</v>
      </c>
      <c r="D1004" s="435" t="s">
        <v>1294</v>
      </c>
      <c r="E1004" s="436" t="s">
        <v>1302</v>
      </c>
      <c r="F1004" s="240">
        <v>0</v>
      </c>
      <c r="G1004" s="240">
        <v>0</v>
      </c>
      <c r="H1004" s="240">
        <v>0</v>
      </c>
      <c r="I1004" s="240">
        <v>0</v>
      </c>
      <c r="J1004" s="240">
        <v>0</v>
      </c>
      <c r="K1004" s="240">
        <v>0</v>
      </c>
      <c r="L1004" s="240">
        <v>6.2853500000000002</v>
      </c>
      <c r="M1004" s="240">
        <v>608.30595999999991</v>
      </c>
      <c r="N1004" s="240">
        <v>0</v>
      </c>
      <c r="O1004" s="240">
        <v>0</v>
      </c>
      <c r="P1004" s="240">
        <v>0</v>
      </c>
      <c r="Q1004" s="240">
        <v>0</v>
      </c>
      <c r="R1004" s="240">
        <v>0</v>
      </c>
      <c r="S1004" s="240">
        <v>0</v>
      </c>
      <c r="T1004" s="240">
        <v>0</v>
      </c>
      <c r="U1004" s="240">
        <v>0</v>
      </c>
      <c r="V1004" s="240">
        <v>0</v>
      </c>
      <c r="W1004" s="240">
        <v>0</v>
      </c>
    </row>
    <row r="1005" spans="2:23" x14ac:dyDescent="0.35">
      <c r="B1005" s="17" t="s">
        <v>1279</v>
      </c>
      <c r="C1005" s="445" t="s">
        <v>2144</v>
      </c>
      <c r="D1005" s="435" t="s">
        <v>1295</v>
      </c>
      <c r="E1005" s="436" t="s">
        <v>235</v>
      </c>
      <c r="F1005" s="240">
        <v>0</v>
      </c>
      <c r="G1005" s="240">
        <v>0</v>
      </c>
      <c r="H1005" s="240">
        <v>0</v>
      </c>
      <c r="I1005" s="240">
        <v>0</v>
      </c>
      <c r="J1005" s="240">
        <v>0</v>
      </c>
      <c r="K1005" s="240">
        <v>0</v>
      </c>
      <c r="L1005" s="240">
        <v>0.67759999999999998</v>
      </c>
      <c r="M1005" s="240">
        <v>0</v>
      </c>
      <c r="N1005" s="240">
        <v>0</v>
      </c>
      <c r="O1005" s="240">
        <v>0</v>
      </c>
      <c r="P1005" s="240">
        <v>0</v>
      </c>
      <c r="Q1005" s="240">
        <v>0</v>
      </c>
      <c r="R1005" s="240">
        <v>0</v>
      </c>
      <c r="S1005" s="240">
        <v>0</v>
      </c>
      <c r="T1005" s="240">
        <v>0</v>
      </c>
      <c r="U1005" s="240">
        <v>0</v>
      </c>
      <c r="V1005" s="240">
        <v>0</v>
      </c>
      <c r="W1005" s="240">
        <v>0</v>
      </c>
    </row>
    <row r="1006" spans="2:23" x14ac:dyDescent="0.35">
      <c r="B1006" s="17" t="s">
        <v>1279</v>
      </c>
      <c r="C1006" s="445" t="s">
        <v>2144</v>
      </c>
      <c r="D1006" s="435" t="s">
        <v>1295</v>
      </c>
      <c r="E1006" s="436" t="s">
        <v>1406</v>
      </c>
      <c r="F1006" s="240">
        <v>0</v>
      </c>
      <c r="G1006" s="240">
        <v>0</v>
      </c>
      <c r="H1006" s="240">
        <v>0</v>
      </c>
      <c r="I1006" s="240">
        <v>0</v>
      </c>
      <c r="J1006" s="240">
        <v>0</v>
      </c>
      <c r="K1006" s="240">
        <v>0</v>
      </c>
      <c r="L1006" s="240">
        <v>54.410890000000002</v>
      </c>
      <c r="M1006" s="240">
        <v>0</v>
      </c>
      <c r="N1006" s="240">
        <v>0</v>
      </c>
      <c r="O1006" s="240">
        <v>0</v>
      </c>
      <c r="P1006" s="240">
        <v>0</v>
      </c>
      <c r="Q1006" s="240">
        <v>0</v>
      </c>
      <c r="R1006" s="240">
        <v>0</v>
      </c>
      <c r="S1006" s="240">
        <v>0</v>
      </c>
      <c r="T1006" s="240">
        <v>0</v>
      </c>
      <c r="U1006" s="240">
        <v>0</v>
      </c>
      <c r="V1006" s="240">
        <v>0</v>
      </c>
      <c r="W1006" s="240">
        <v>0</v>
      </c>
    </row>
    <row r="1007" spans="2:23" x14ac:dyDescent="0.35">
      <c r="B1007" s="17" t="s">
        <v>1279</v>
      </c>
      <c r="C1007" s="445" t="s">
        <v>2144</v>
      </c>
      <c r="D1007" s="435" t="s">
        <v>1295</v>
      </c>
      <c r="E1007" s="436" t="s">
        <v>1406</v>
      </c>
      <c r="F1007" s="240">
        <v>0</v>
      </c>
      <c r="G1007" s="240">
        <v>0</v>
      </c>
      <c r="H1007" s="240">
        <v>0</v>
      </c>
      <c r="I1007" s="240">
        <v>0</v>
      </c>
      <c r="J1007" s="240">
        <v>0</v>
      </c>
      <c r="K1007" s="240">
        <v>0</v>
      </c>
      <c r="L1007" s="240">
        <v>14.44144</v>
      </c>
      <c r="M1007" s="240">
        <v>0</v>
      </c>
      <c r="N1007" s="240">
        <v>0</v>
      </c>
      <c r="O1007" s="240">
        <v>0</v>
      </c>
      <c r="P1007" s="240">
        <v>0</v>
      </c>
      <c r="Q1007" s="240">
        <v>0</v>
      </c>
      <c r="R1007" s="240">
        <v>0</v>
      </c>
      <c r="S1007" s="240">
        <v>0</v>
      </c>
      <c r="T1007" s="240">
        <v>0</v>
      </c>
      <c r="U1007" s="240">
        <v>0</v>
      </c>
      <c r="V1007" s="240">
        <v>0</v>
      </c>
      <c r="W1007" s="240">
        <v>0</v>
      </c>
    </row>
    <row r="1008" spans="2:23" x14ac:dyDescent="0.35">
      <c r="B1008" s="17" t="s">
        <v>1279</v>
      </c>
      <c r="C1008" s="445" t="s">
        <v>2144</v>
      </c>
      <c r="D1008" s="435" t="s">
        <v>1295</v>
      </c>
      <c r="E1008" s="436" t="s">
        <v>1406</v>
      </c>
      <c r="F1008" s="240">
        <v>0</v>
      </c>
      <c r="G1008" s="240">
        <v>0</v>
      </c>
      <c r="H1008" s="240">
        <v>0</v>
      </c>
      <c r="I1008" s="240">
        <v>0</v>
      </c>
      <c r="J1008" s="240">
        <v>0</v>
      </c>
      <c r="K1008" s="240">
        <v>0</v>
      </c>
      <c r="L1008" s="240">
        <v>0</v>
      </c>
      <c r="M1008" s="240">
        <v>0</v>
      </c>
      <c r="N1008" s="240">
        <v>0</v>
      </c>
      <c r="O1008" s="240">
        <v>0</v>
      </c>
      <c r="P1008" s="240">
        <v>0</v>
      </c>
      <c r="Q1008" s="240">
        <v>0</v>
      </c>
      <c r="R1008" s="240">
        <v>0</v>
      </c>
      <c r="S1008" s="240">
        <v>0</v>
      </c>
      <c r="T1008" s="240">
        <v>0</v>
      </c>
      <c r="U1008" s="240">
        <v>0</v>
      </c>
      <c r="V1008" s="240">
        <v>0</v>
      </c>
      <c r="W1008" s="240">
        <v>0</v>
      </c>
    </row>
    <row r="1009" spans="2:23" x14ac:dyDescent="0.35">
      <c r="B1009" s="17" t="s">
        <v>1279</v>
      </c>
      <c r="C1009" s="445" t="s">
        <v>2144</v>
      </c>
      <c r="D1009" s="435" t="s">
        <v>1295</v>
      </c>
      <c r="E1009" s="436" t="s">
        <v>1406</v>
      </c>
      <c r="F1009" s="240">
        <v>0</v>
      </c>
      <c r="G1009" s="240">
        <v>0</v>
      </c>
      <c r="H1009" s="240">
        <v>0</v>
      </c>
      <c r="I1009" s="240">
        <v>0</v>
      </c>
      <c r="J1009" s="240">
        <v>0</v>
      </c>
      <c r="K1009" s="240">
        <v>0</v>
      </c>
      <c r="L1009" s="240">
        <v>19.287140000000001</v>
      </c>
      <c r="M1009" s="240">
        <v>0</v>
      </c>
      <c r="N1009" s="240">
        <v>0</v>
      </c>
      <c r="O1009" s="240">
        <v>0</v>
      </c>
      <c r="P1009" s="240">
        <v>0</v>
      </c>
      <c r="Q1009" s="240">
        <v>0</v>
      </c>
      <c r="R1009" s="240">
        <v>0</v>
      </c>
      <c r="S1009" s="240">
        <v>0</v>
      </c>
      <c r="T1009" s="240">
        <v>0</v>
      </c>
      <c r="U1009" s="240">
        <v>0</v>
      </c>
      <c r="V1009" s="240">
        <v>0</v>
      </c>
      <c r="W1009" s="240">
        <v>0</v>
      </c>
    </row>
    <row r="1010" spans="2:23" x14ac:dyDescent="0.35">
      <c r="B1010" s="17" t="s">
        <v>1279</v>
      </c>
      <c r="C1010" s="445" t="s">
        <v>2144</v>
      </c>
      <c r="D1010" s="435" t="s">
        <v>1295</v>
      </c>
      <c r="E1010" s="436" t="s">
        <v>1406</v>
      </c>
      <c r="F1010" s="240">
        <v>0</v>
      </c>
      <c r="G1010" s="240">
        <v>0</v>
      </c>
      <c r="H1010" s="240">
        <v>0</v>
      </c>
      <c r="I1010" s="240">
        <v>0</v>
      </c>
      <c r="J1010" s="240">
        <v>0</v>
      </c>
      <c r="K1010" s="240">
        <v>0</v>
      </c>
      <c r="L1010" s="240">
        <v>-8.2947000000000006</v>
      </c>
      <c r="M1010" s="240">
        <v>0</v>
      </c>
      <c r="N1010" s="240">
        <v>0</v>
      </c>
      <c r="O1010" s="240">
        <v>0</v>
      </c>
      <c r="P1010" s="240">
        <v>0</v>
      </c>
      <c r="Q1010" s="240">
        <v>0</v>
      </c>
      <c r="R1010" s="240">
        <v>0</v>
      </c>
      <c r="S1010" s="240">
        <v>0</v>
      </c>
      <c r="T1010" s="240">
        <v>0</v>
      </c>
      <c r="U1010" s="240">
        <v>0</v>
      </c>
      <c r="V1010" s="240">
        <v>0</v>
      </c>
      <c r="W1010" s="240">
        <v>0</v>
      </c>
    </row>
    <row r="1011" spans="2:23" x14ac:dyDescent="0.35">
      <c r="B1011" s="17" t="s">
        <v>1279</v>
      </c>
      <c r="C1011" s="445" t="s">
        <v>2145</v>
      </c>
      <c r="D1011" s="435" t="s">
        <v>1312</v>
      </c>
      <c r="E1011" s="436" t="s">
        <v>1313</v>
      </c>
      <c r="F1011" s="240">
        <v>0</v>
      </c>
      <c r="G1011" s="240">
        <v>0</v>
      </c>
      <c r="H1011" s="240">
        <v>0</v>
      </c>
      <c r="I1011" s="240">
        <v>0</v>
      </c>
      <c r="J1011" s="240">
        <v>0</v>
      </c>
      <c r="K1011" s="240">
        <v>0</v>
      </c>
      <c r="L1011" s="240">
        <v>0.81838999999999995</v>
      </c>
      <c r="M1011" s="240">
        <v>0</v>
      </c>
      <c r="N1011" s="240">
        <v>0</v>
      </c>
      <c r="O1011" s="240">
        <v>0</v>
      </c>
      <c r="P1011" s="240">
        <v>0</v>
      </c>
      <c r="Q1011" s="240">
        <v>0</v>
      </c>
      <c r="R1011" s="240">
        <v>0</v>
      </c>
      <c r="S1011" s="240">
        <v>0</v>
      </c>
      <c r="T1011" s="240">
        <v>0</v>
      </c>
      <c r="U1011" s="240">
        <v>0</v>
      </c>
      <c r="V1011" s="240">
        <v>0</v>
      </c>
      <c r="W1011" s="240">
        <v>0</v>
      </c>
    </row>
    <row r="1012" spans="2:23" x14ac:dyDescent="0.35">
      <c r="B1012" s="17" t="s">
        <v>1279</v>
      </c>
      <c r="C1012" s="445" t="s">
        <v>2145</v>
      </c>
      <c r="D1012" s="435" t="s">
        <v>1312</v>
      </c>
      <c r="E1012" s="436" t="s">
        <v>1313</v>
      </c>
      <c r="F1012" s="240">
        <v>0</v>
      </c>
      <c r="G1012" s="240">
        <v>0</v>
      </c>
      <c r="H1012" s="240">
        <v>0</v>
      </c>
      <c r="I1012" s="240">
        <v>0</v>
      </c>
      <c r="J1012" s="240">
        <v>0</v>
      </c>
      <c r="K1012" s="240">
        <v>0</v>
      </c>
      <c r="L1012" s="240">
        <v>192.69389000000001</v>
      </c>
      <c r="M1012" s="240">
        <v>0</v>
      </c>
      <c r="N1012" s="240">
        <v>0</v>
      </c>
      <c r="O1012" s="240">
        <v>0</v>
      </c>
      <c r="P1012" s="240">
        <v>0</v>
      </c>
      <c r="Q1012" s="240">
        <v>0</v>
      </c>
      <c r="R1012" s="240">
        <v>0</v>
      </c>
      <c r="S1012" s="240">
        <v>0</v>
      </c>
      <c r="T1012" s="240">
        <v>0</v>
      </c>
      <c r="U1012" s="240">
        <v>0</v>
      </c>
      <c r="V1012" s="240">
        <v>0</v>
      </c>
      <c r="W1012" s="240">
        <v>0</v>
      </c>
    </row>
    <row r="1013" spans="2:23" x14ac:dyDescent="0.35">
      <c r="B1013" s="17" t="s">
        <v>1279</v>
      </c>
      <c r="C1013" s="445" t="s">
        <v>2145</v>
      </c>
      <c r="D1013" s="435" t="s">
        <v>1412</v>
      </c>
      <c r="E1013" s="436" t="s">
        <v>1313</v>
      </c>
      <c r="F1013" s="240">
        <v>0</v>
      </c>
      <c r="G1013" s="240">
        <v>0</v>
      </c>
      <c r="H1013" s="240">
        <v>0</v>
      </c>
      <c r="I1013" s="240">
        <v>0</v>
      </c>
      <c r="J1013" s="240">
        <v>0</v>
      </c>
      <c r="K1013" s="240">
        <v>0</v>
      </c>
      <c r="L1013" s="240">
        <v>1.6077000000000001</v>
      </c>
      <c r="M1013" s="240">
        <v>0</v>
      </c>
      <c r="N1013" s="240">
        <v>0</v>
      </c>
      <c r="O1013" s="240">
        <v>0</v>
      </c>
      <c r="P1013" s="240">
        <v>0</v>
      </c>
      <c r="Q1013" s="240">
        <v>0</v>
      </c>
      <c r="R1013" s="240">
        <v>0</v>
      </c>
      <c r="S1013" s="240">
        <v>0</v>
      </c>
      <c r="T1013" s="240">
        <v>0</v>
      </c>
      <c r="U1013" s="240">
        <v>0</v>
      </c>
      <c r="V1013" s="240">
        <v>0</v>
      </c>
      <c r="W1013" s="240">
        <v>0</v>
      </c>
    </row>
    <row r="1014" spans="2:23" x14ac:dyDescent="0.35">
      <c r="B1014" s="17" t="s">
        <v>1279</v>
      </c>
      <c r="C1014" s="445" t="s">
        <v>2145</v>
      </c>
      <c r="D1014" s="435" t="s">
        <v>1312</v>
      </c>
      <c r="E1014" s="436" t="s">
        <v>1313</v>
      </c>
      <c r="F1014" s="240">
        <v>0</v>
      </c>
      <c r="G1014" s="240">
        <v>0</v>
      </c>
      <c r="H1014" s="240">
        <v>0</v>
      </c>
      <c r="I1014" s="240">
        <v>0</v>
      </c>
      <c r="J1014" s="240">
        <v>0</v>
      </c>
      <c r="K1014" s="240">
        <v>0</v>
      </c>
      <c r="L1014" s="240">
        <v>5.6212499999999999</v>
      </c>
      <c r="M1014" s="240">
        <v>0</v>
      </c>
      <c r="N1014" s="240">
        <v>0</v>
      </c>
      <c r="O1014" s="240">
        <v>0</v>
      </c>
      <c r="P1014" s="240">
        <v>0</v>
      </c>
      <c r="Q1014" s="240">
        <v>0</v>
      </c>
      <c r="R1014" s="240">
        <v>0</v>
      </c>
      <c r="S1014" s="240">
        <v>0</v>
      </c>
      <c r="T1014" s="240">
        <v>0</v>
      </c>
      <c r="U1014" s="240">
        <v>0</v>
      </c>
      <c r="V1014" s="240">
        <v>0</v>
      </c>
      <c r="W1014" s="240">
        <v>0</v>
      </c>
    </row>
    <row r="1015" spans="2:23" x14ac:dyDescent="0.35">
      <c r="B1015" s="17" t="s">
        <v>1279</v>
      </c>
      <c r="C1015" s="445" t="s">
        <v>2146</v>
      </c>
      <c r="D1015" s="435">
        <v>10462</v>
      </c>
      <c r="E1015" s="436" t="s">
        <v>236</v>
      </c>
      <c r="F1015" s="240">
        <v>0</v>
      </c>
      <c r="G1015" s="240">
        <v>0</v>
      </c>
      <c r="H1015" s="240">
        <v>0</v>
      </c>
      <c r="I1015" s="240">
        <v>0</v>
      </c>
      <c r="J1015" s="240">
        <v>0</v>
      </c>
      <c r="K1015" s="240">
        <v>0</v>
      </c>
      <c r="L1015" s="240">
        <v>0.92257</v>
      </c>
      <c r="M1015" s="240">
        <v>0</v>
      </c>
      <c r="N1015" s="240">
        <v>0</v>
      </c>
      <c r="O1015" s="240">
        <v>0</v>
      </c>
      <c r="P1015" s="240">
        <v>0</v>
      </c>
      <c r="Q1015" s="240">
        <v>0</v>
      </c>
      <c r="R1015" s="240">
        <v>0</v>
      </c>
      <c r="S1015" s="240">
        <v>0</v>
      </c>
      <c r="T1015" s="240">
        <v>0</v>
      </c>
      <c r="U1015" s="240">
        <v>0</v>
      </c>
      <c r="V1015" s="240">
        <v>0</v>
      </c>
      <c r="W1015" s="240">
        <v>0</v>
      </c>
    </row>
    <row r="1016" spans="2:23" x14ac:dyDescent="0.35">
      <c r="B1016" s="17" t="s">
        <v>1279</v>
      </c>
      <c r="C1016" s="445" t="s">
        <v>2146</v>
      </c>
      <c r="D1016" s="435" t="s">
        <v>1392</v>
      </c>
      <c r="E1016" s="436" t="s">
        <v>1393</v>
      </c>
      <c r="F1016" s="240">
        <v>0</v>
      </c>
      <c r="G1016" s="240">
        <v>0</v>
      </c>
      <c r="H1016" s="240">
        <v>0</v>
      </c>
      <c r="I1016" s="240">
        <v>0</v>
      </c>
      <c r="J1016" s="240">
        <v>0</v>
      </c>
      <c r="K1016" s="240">
        <v>0</v>
      </c>
      <c r="L1016" s="240">
        <v>3.5011799999999997</v>
      </c>
      <c r="M1016" s="240">
        <v>0</v>
      </c>
      <c r="N1016" s="240">
        <v>0</v>
      </c>
      <c r="O1016" s="240">
        <v>0</v>
      </c>
      <c r="P1016" s="240">
        <v>0</v>
      </c>
      <c r="Q1016" s="240">
        <v>0</v>
      </c>
      <c r="R1016" s="240">
        <v>0</v>
      </c>
      <c r="S1016" s="240">
        <v>0</v>
      </c>
      <c r="T1016" s="240">
        <v>0</v>
      </c>
      <c r="U1016" s="240">
        <v>0</v>
      </c>
      <c r="V1016" s="240">
        <v>0</v>
      </c>
      <c r="W1016" s="240">
        <v>0</v>
      </c>
    </row>
    <row r="1017" spans="2:23" x14ac:dyDescent="0.35">
      <c r="B1017" s="17" t="s">
        <v>1279</v>
      </c>
      <c r="C1017" s="445" t="s">
        <v>2146</v>
      </c>
      <c r="D1017" s="435" t="s">
        <v>1394</v>
      </c>
      <c r="E1017" s="436" t="s">
        <v>1395</v>
      </c>
      <c r="F1017" s="240">
        <v>0</v>
      </c>
      <c r="G1017" s="240">
        <v>0</v>
      </c>
      <c r="H1017" s="240">
        <v>0</v>
      </c>
      <c r="I1017" s="240">
        <v>0</v>
      </c>
      <c r="J1017" s="240">
        <v>0</v>
      </c>
      <c r="K1017" s="240">
        <v>0</v>
      </c>
      <c r="L1017" s="240">
        <v>0.90948000000000007</v>
      </c>
      <c r="M1017" s="240">
        <v>0</v>
      </c>
      <c r="N1017" s="240">
        <v>0</v>
      </c>
      <c r="O1017" s="240">
        <v>0</v>
      </c>
      <c r="P1017" s="240">
        <v>0</v>
      </c>
      <c r="Q1017" s="240">
        <v>0</v>
      </c>
      <c r="R1017" s="240">
        <v>0</v>
      </c>
      <c r="S1017" s="240">
        <v>0</v>
      </c>
      <c r="T1017" s="240">
        <v>0</v>
      </c>
      <c r="U1017" s="240">
        <v>0</v>
      </c>
      <c r="V1017" s="240">
        <v>0</v>
      </c>
      <c r="W1017" s="240">
        <v>0</v>
      </c>
    </row>
    <row r="1018" spans="2:23" x14ac:dyDescent="0.35">
      <c r="B1018" s="17" t="s">
        <v>1279</v>
      </c>
      <c r="C1018" s="445" t="s">
        <v>2146</v>
      </c>
      <c r="D1018" s="435" t="s">
        <v>1396</v>
      </c>
      <c r="E1018" s="436" t="s">
        <v>1397</v>
      </c>
      <c r="F1018" s="240">
        <v>0</v>
      </c>
      <c r="G1018" s="240">
        <v>0</v>
      </c>
      <c r="H1018" s="240">
        <v>0</v>
      </c>
      <c r="I1018" s="240">
        <v>0</v>
      </c>
      <c r="J1018" s="240">
        <v>0</v>
      </c>
      <c r="K1018" s="240">
        <v>0</v>
      </c>
      <c r="L1018" s="240">
        <v>864.20687999999996</v>
      </c>
      <c r="M1018" s="240">
        <v>6083.0595700000003</v>
      </c>
      <c r="N1018" s="240">
        <v>0</v>
      </c>
      <c r="O1018" s="240">
        <v>0</v>
      </c>
      <c r="P1018" s="240">
        <v>0</v>
      </c>
      <c r="Q1018" s="240">
        <v>0</v>
      </c>
      <c r="R1018" s="240">
        <v>0</v>
      </c>
      <c r="S1018" s="240">
        <v>0</v>
      </c>
      <c r="T1018" s="240">
        <v>0</v>
      </c>
      <c r="U1018" s="240">
        <v>0</v>
      </c>
      <c r="V1018" s="240">
        <v>0</v>
      </c>
      <c r="W1018" s="240">
        <v>0</v>
      </c>
    </row>
    <row r="1019" spans="2:23" x14ac:dyDescent="0.35">
      <c r="B1019" s="17" t="s">
        <v>1279</v>
      </c>
      <c r="C1019" s="445" t="s">
        <v>2146</v>
      </c>
      <c r="D1019" s="435" t="s">
        <v>1398</v>
      </c>
      <c r="E1019" s="436" t="s">
        <v>1397</v>
      </c>
      <c r="F1019" s="240">
        <v>0</v>
      </c>
      <c r="G1019" s="240">
        <v>0</v>
      </c>
      <c r="H1019" s="240">
        <v>0</v>
      </c>
      <c r="I1019" s="240">
        <v>0</v>
      </c>
      <c r="J1019" s="240">
        <v>0</v>
      </c>
      <c r="K1019" s="240">
        <v>0</v>
      </c>
      <c r="L1019" s="240">
        <v>0</v>
      </c>
      <c r="M1019" s="240">
        <v>0</v>
      </c>
      <c r="N1019" s="240">
        <v>0</v>
      </c>
      <c r="O1019" s="240">
        <v>0</v>
      </c>
      <c r="P1019" s="240">
        <v>0</v>
      </c>
      <c r="Q1019" s="240">
        <v>0</v>
      </c>
      <c r="R1019" s="240">
        <v>0</v>
      </c>
      <c r="S1019" s="240">
        <v>0</v>
      </c>
      <c r="T1019" s="240">
        <v>0</v>
      </c>
      <c r="U1019" s="240">
        <v>0</v>
      </c>
      <c r="V1019" s="240">
        <v>0</v>
      </c>
      <c r="W1019" s="240">
        <v>0</v>
      </c>
    </row>
    <row r="1020" spans="2:23" x14ac:dyDescent="0.35">
      <c r="B1020" s="17" t="s">
        <v>1279</v>
      </c>
      <c r="C1020" s="445" t="s">
        <v>2146</v>
      </c>
      <c r="D1020" s="435" t="s">
        <v>1398</v>
      </c>
      <c r="E1020" s="436" t="s">
        <v>1397</v>
      </c>
      <c r="F1020" s="240">
        <v>0</v>
      </c>
      <c r="G1020" s="240">
        <v>0</v>
      </c>
      <c r="H1020" s="240">
        <v>0</v>
      </c>
      <c r="I1020" s="240">
        <v>0</v>
      </c>
      <c r="J1020" s="240">
        <v>0</v>
      </c>
      <c r="K1020" s="240">
        <v>0</v>
      </c>
      <c r="L1020" s="240">
        <v>48.764609999999998</v>
      </c>
      <c r="M1020" s="240">
        <v>0</v>
      </c>
      <c r="N1020" s="240">
        <v>0</v>
      </c>
      <c r="O1020" s="240">
        <v>0</v>
      </c>
      <c r="P1020" s="240">
        <v>0</v>
      </c>
      <c r="Q1020" s="240">
        <v>0</v>
      </c>
      <c r="R1020" s="240">
        <v>0</v>
      </c>
      <c r="S1020" s="240">
        <v>0</v>
      </c>
      <c r="T1020" s="240">
        <v>0</v>
      </c>
      <c r="U1020" s="240">
        <v>0</v>
      </c>
      <c r="V1020" s="240">
        <v>0</v>
      </c>
      <c r="W1020" s="240">
        <v>0</v>
      </c>
    </row>
    <row r="1021" spans="2:23" x14ac:dyDescent="0.35">
      <c r="B1021" s="17" t="s">
        <v>1279</v>
      </c>
      <c r="C1021" s="445" t="s">
        <v>2146</v>
      </c>
      <c r="D1021" s="435" t="s">
        <v>1396</v>
      </c>
      <c r="E1021" s="436" t="s">
        <v>1397</v>
      </c>
      <c r="F1021" s="240">
        <v>0</v>
      </c>
      <c r="G1021" s="240">
        <v>0</v>
      </c>
      <c r="H1021" s="240">
        <v>0</v>
      </c>
      <c r="I1021" s="240">
        <v>0</v>
      </c>
      <c r="J1021" s="240">
        <v>0</v>
      </c>
      <c r="K1021" s="240">
        <v>0</v>
      </c>
      <c r="L1021" s="240">
        <v>610.27319</v>
      </c>
      <c r="M1021" s="240">
        <v>0</v>
      </c>
      <c r="N1021" s="240">
        <v>0</v>
      </c>
      <c r="O1021" s="240">
        <v>0</v>
      </c>
      <c r="P1021" s="240">
        <v>0</v>
      </c>
      <c r="Q1021" s="240">
        <v>0</v>
      </c>
      <c r="R1021" s="240">
        <v>0</v>
      </c>
      <c r="S1021" s="240">
        <v>0</v>
      </c>
      <c r="T1021" s="240">
        <v>0</v>
      </c>
      <c r="U1021" s="240">
        <v>0</v>
      </c>
      <c r="V1021" s="240">
        <v>0</v>
      </c>
      <c r="W1021" s="240">
        <v>0</v>
      </c>
    </row>
    <row r="1022" spans="2:23" x14ac:dyDescent="0.35">
      <c r="B1022" s="17" t="s">
        <v>1279</v>
      </c>
      <c r="C1022" s="445" t="s">
        <v>2146</v>
      </c>
      <c r="D1022" s="435" t="s">
        <v>1398</v>
      </c>
      <c r="E1022" s="436" t="s">
        <v>1397</v>
      </c>
      <c r="F1022" s="240">
        <v>0</v>
      </c>
      <c r="G1022" s="240">
        <v>0</v>
      </c>
      <c r="H1022" s="240">
        <v>0</v>
      </c>
      <c r="I1022" s="240">
        <v>0</v>
      </c>
      <c r="J1022" s="240">
        <v>0</v>
      </c>
      <c r="K1022" s="240">
        <v>0</v>
      </c>
      <c r="L1022" s="240">
        <v>20.698400000000003</v>
      </c>
      <c r="M1022" s="240">
        <v>0</v>
      </c>
      <c r="N1022" s="240">
        <v>0</v>
      </c>
      <c r="O1022" s="240">
        <v>0</v>
      </c>
      <c r="P1022" s="240">
        <v>0</v>
      </c>
      <c r="Q1022" s="240">
        <v>0</v>
      </c>
      <c r="R1022" s="240">
        <v>0</v>
      </c>
      <c r="S1022" s="240">
        <v>0</v>
      </c>
      <c r="T1022" s="240">
        <v>0</v>
      </c>
      <c r="U1022" s="240">
        <v>0</v>
      </c>
      <c r="V1022" s="240">
        <v>0</v>
      </c>
      <c r="W1022" s="240">
        <v>0</v>
      </c>
    </row>
    <row r="1023" spans="2:23" x14ac:dyDescent="0.35">
      <c r="B1023" s="17" t="s">
        <v>1279</v>
      </c>
      <c r="C1023" s="445" t="s">
        <v>2146</v>
      </c>
      <c r="D1023" s="435">
        <v>10462</v>
      </c>
      <c r="E1023" s="436" t="s">
        <v>1423</v>
      </c>
      <c r="F1023" s="240">
        <v>0</v>
      </c>
      <c r="G1023" s="240">
        <v>0</v>
      </c>
      <c r="H1023" s="240">
        <v>0</v>
      </c>
      <c r="I1023" s="240">
        <v>0</v>
      </c>
      <c r="J1023" s="240">
        <v>0</v>
      </c>
      <c r="K1023" s="240">
        <v>0</v>
      </c>
      <c r="L1023" s="240">
        <v>586.85759999999993</v>
      </c>
      <c r="M1023" s="240">
        <v>2787.0551299999997</v>
      </c>
      <c r="N1023" s="240">
        <v>0</v>
      </c>
      <c r="O1023" s="240">
        <v>0</v>
      </c>
      <c r="P1023" s="240">
        <v>0</v>
      </c>
      <c r="Q1023" s="240">
        <v>0</v>
      </c>
      <c r="R1023" s="240">
        <v>0</v>
      </c>
      <c r="S1023" s="240">
        <v>0</v>
      </c>
      <c r="T1023" s="240">
        <v>0</v>
      </c>
      <c r="U1023" s="240">
        <v>0</v>
      </c>
      <c r="V1023" s="240">
        <v>0</v>
      </c>
      <c r="W1023" s="240">
        <v>0</v>
      </c>
    </row>
    <row r="1024" spans="2:23" x14ac:dyDescent="0.35">
      <c r="B1024" s="17" t="s">
        <v>1279</v>
      </c>
      <c r="C1024" s="445" t="s">
        <v>2147</v>
      </c>
      <c r="D1024" s="435" t="s">
        <v>1296</v>
      </c>
      <c r="E1024" s="436" t="s">
        <v>237</v>
      </c>
      <c r="F1024" s="240">
        <v>0</v>
      </c>
      <c r="G1024" s="240">
        <v>0</v>
      </c>
      <c r="H1024" s="240">
        <v>0</v>
      </c>
      <c r="I1024" s="240">
        <v>0</v>
      </c>
      <c r="J1024" s="240">
        <v>0</v>
      </c>
      <c r="K1024" s="240">
        <v>0</v>
      </c>
      <c r="L1024" s="240">
        <v>0</v>
      </c>
      <c r="M1024" s="240">
        <v>202.76863</v>
      </c>
      <c r="N1024" s="240">
        <v>0</v>
      </c>
      <c r="O1024" s="240">
        <v>0</v>
      </c>
      <c r="P1024" s="240">
        <v>0</v>
      </c>
      <c r="Q1024" s="240">
        <v>0</v>
      </c>
      <c r="R1024" s="240">
        <v>0</v>
      </c>
      <c r="S1024" s="240">
        <v>0</v>
      </c>
      <c r="T1024" s="240">
        <v>0</v>
      </c>
      <c r="U1024" s="240">
        <v>0</v>
      </c>
      <c r="V1024" s="240">
        <v>0</v>
      </c>
      <c r="W1024" s="240">
        <v>0</v>
      </c>
    </row>
    <row r="1025" spans="2:23" x14ac:dyDescent="0.35">
      <c r="B1025" s="17" t="s">
        <v>1279</v>
      </c>
      <c r="C1025" s="445" t="s">
        <v>2147</v>
      </c>
      <c r="D1025" s="435" t="s">
        <v>1296</v>
      </c>
      <c r="E1025" s="436" t="s">
        <v>1410</v>
      </c>
      <c r="F1025" s="240">
        <v>0</v>
      </c>
      <c r="G1025" s="240">
        <v>0</v>
      </c>
      <c r="H1025" s="240">
        <v>0</v>
      </c>
      <c r="I1025" s="240">
        <v>0</v>
      </c>
      <c r="J1025" s="240">
        <v>0</v>
      </c>
      <c r="K1025" s="240">
        <v>0</v>
      </c>
      <c r="L1025" s="240">
        <v>0.41716000000000003</v>
      </c>
      <c r="M1025" s="240">
        <v>0</v>
      </c>
      <c r="N1025" s="240">
        <v>0</v>
      </c>
      <c r="O1025" s="240">
        <v>0</v>
      </c>
      <c r="P1025" s="240">
        <v>0</v>
      </c>
      <c r="Q1025" s="240">
        <v>0</v>
      </c>
      <c r="R1025" s="240">
        <v>0</v>
      </c>
      <c r="S1025" s="240">
        <v>0</v>
      </c>
      <c r="T1025" s="240">
        <v>0</v>
      </c>
      <c r="U1025" s="240">
        <v>0</v>
      </c>
      <c r="V1025" s="240">
        <v>0</v>
      </c>
      <c r="W1025" s="240">
        <v>0</v>
      </c>
    </row>
    <row r="1026" spans="2:23" x14ac:dyDescent="0.35">
      <c r="B1026" s="17" t="s">
        <v>1279</v>
      </c>
      <c r="C1026" s="445" t="s">
        <v>2147</v>
      </c>
      <c r="D1026" s="435" t="s">
        <v>1296</v>
      </c>
      <c r="E1026" s="436" t="s">
        <v>1410</v>
      </c>
      <c r="F1026" s="240">
        <v>0</v>
      </c>
      <c r="G1026" s="240">
        <v>0</v>
      </c>
      <c r="H1026" s="240">
        <v>0</v>
      </c>
      <c r="I1026" s="240">
        <v>0</v>
      </c>
      <c r="J1026" s="240">
        <v>0</v>
      </c>
      <c r="K1026" s="240">
        <v>0</v>
      </c>
      <c r="L1026" s="240">
        <v>-3.831</v>
      </c>
      <c r="M1026" s="240">
        <v>0</v>
      </c>
      <c r="N1026" s="240">
        <v>0</v>
      </c>
      <c r="O1026" s="240">
        <v>0</v>
      </c>
      <c r="P1026" s="240">
        <v>0</v>
      </c>
      <c r="Q1026" s="240">
        <v>0</v>
      </c>
      <c r="R1026" s="240">
        <v>0</v>
      </c>
      <c r="S1026" s="240">
        <v>0</v>
      </c>
      <c r="T1026" s="240">
        <v>0</v>
      </c>
      <c r="U1026" s="240">
        <v>0</v>
      </c>
      <c r="V1026" s="240">
        <v>0</v>
      </c>
      <c r="W1026" s="240">
        <v>0</v>
      </c>
    </row>
    <row r="1027" spans="2:23" x14ac:dyDescent="0.35">
      <c r="B1027" s="17" t="s">
        <v>1279</v>
      </c>
      <c r="C1027" s="445" t="s">
        <v>2147</v>
      </c>
      <c r="D1027" s="435" t="s">
        <v>1296</v>
      </c>
      <c r="E1027" s="436" t="s">
        <v>1410</v>
      </c>
      <c r="F1027" s="240">
        <v>0</v>
      </c>
      <c r="G1027" s="240">
        <v>0</v>
      </c>
      <c r="H1027" s="240">
        <v>0</v>
      </c>
      <c r="I1027" s="240">
        <v>0</v>
      </c>
      <c r="J1027" s="240">
        <v>0</v>
      </c>
      <c r="K1027" s="240">
        <v>0</v>
      </c>
      <c r="L1027" s="240">
        <v>295.13903999999997</v>
      </c>
      <c r="M1027" s="240">
        <v>760.38243999999997</v>
      </c>
      <c r="N1027" s="240">
        <v>0</v>
      </c>
      <c r="O1027" s="240">
        <v>0</v>
      </c>
      <c r="P1027" s="240">
        <v>0</v>
      </c>
      <c r="Q1027" s="240">
        <v>0</v>
      </c>
      <c r="R1027" s="240">
        <v>0</v>
      </c>
      <c r="S1027" s="240">
        <v>0</v>
      </c>
      <c r="T1027" s="240">
        <v>0</v>
      </c>
      <c r="U1027" s="240">
        <v>0</v>
      </c>
      <c r="V1027" s="240">
        <v>0</v>
      </c>
      <c r="W1027" s="240">
        <v>0</v>
      </c>
    </row>
    <row r="1028" spans="2:23" x14ac:dyDescent="0.35">
      <c r="B1028" s="17" t="s">
        <v>1279</v>
      </c>
      <c r="C1028" s="445" t="s">
        <v>2147</v>
      </c>
      <c r="D1028" s="435" t="s">
        <v>1296</v>
      </c>
      <c r="E1028" s="436" t="s">
        <v>1410</v>
      </c>
      <c r="F1028" s="240">
        <v>0</v>
      </c>
      <c r="G1028" s="240">
        <v>0</v>
      </c>
      <c r="H1028" s="240">
        <v>0</v>
      </c>
      <c r="I1028" s="240">
        <v>0</v>
      </c>
      <c r="J1028" s="240">
        <v>0</v>
      </c>
      <c r="K1028" s="240">
        <v>0</v>
      </c>
      <c r="L1028" s="240">
        <v>95.760960000000011</v>
      </c>
      <c r="M1028" s="240">
        <v>0</v>
      </c>
      <c r="N1028" s="240">
        <v>0</v>
      </c>
      <c r="O1028" s="240">
        <v>0</v>
      </c>
      <c r="P1028" s="240">
        <v>0</v>
      </c>
      <c r="Q1028" s="240">
        <v>0</v>
      </c>
      <c r="R1028" s="240">
        <v>0</v>
      </c>
      <c r="S1028" s="240">
        <v>0</v>
      </c>
      <c r="T1028" s="240">
        <v>0</v>
      </c>
      <c r="U1028" s="240">
        <v>0</v>
      </c>
      <c r="V1028" s="240">
        <v>0</v>
      </c>
      <c r="W1028" s="240">
        <v>0</v>
      </c>
    </row>
    <row r="1029" spans="2:23" x14ac:dyDescent="0.35">
      <c r="B1029" s="17" t="s">
        <v>1279</v>
      </c>
      <c r="C1029" s="445" t="s">
        <v>2147</v>
      </c>
      <c r="D1029" s="435" t="s">
        <v>1296</v>
      </c>
      <c r="E1029" s="436" t="s">
        <v>1410</v>
      </c>
      <c r="F1029" s="240">
        <v>0</v>
      </c>
      <c r="G1029" s="240">
        <v>0</v>
      </c>
      <c r="H1029" s="240">
        <v>0</v>
      </c>
      <c r="I1029" s="240">
        <v>0</v>
      </c>
      <c r="J1029" s="240">
        <v>0</v>
      </c>
      <c r="K1029" s="240">
        <v>0</v>
      </c>
      <c r="L1029" s="240">
        <v>519.14306999999997</v>
      </c>
      <c r="M1029" s="240">
        <v>0</v>
      </c>
      <c r="N1029" s="240">
        <v>0</v>
      </c>
      <c r="O1029" s="240">
        <v>0</v>
      </c>
      <c r="P1029" s="240">
        <v>0</v>
      </c>
      <c r="Q1029" s="240">
        <v>0</v>
      </c>
      <c r="R1029" s="240">
        <v>0</v>
      </c>
      <c r="S1029" s="240">
        <v>0</v>
      </c>
      <c r="T1029" s="240">
        <v>0</v>
      </c>
      <c r="U1029" s="240">
        <v>0</v>
      </c>
      <c r="V1029" s="240">
        <v>0</v>
      </c>
      <c r="W1029" s="240">
        <v>0</v>
      </c>
    </row>
    <row r="1030" spans="2:23" ht="25.5" x14ac:dyDescent="0.35">
      <c r="B1030" s="17" t="s">
        <v>1279</v>
      </c>
      <c r="C1030" s="453" t="s">
        <v>2148</v>
      </c>
      <c r="D1030" s="435">
        <v>10181</v>
      </c>
      <c r="E1030" s="436" t="s">
        <v>238</v>
      </c>
      <c r="F1030" s="240">
        <v>0</v>
      </c>
      <c r="G1030" s="240">
        <v>0</v>
      </c>
      <c r="H1030" s="240">
        <v>0</v>
      </c>
      <c r="I1030" s="240">
        <v>0</v>
      </c>
      <c r="J1030" s="240">
        <v>0</v>
      </c>
      <c r="K1030" s="240">
        <v>0</v>
      </c>
      <c r="L1030" s="240">
        <v>1.1288499999999999</v>
      </c>
      <c r="M1030" s="240">
        <v>0</v>
      </c>
      <c r="N1030" s="240">
        <v>0</v>
      </c>
      <c r="O1030" s="240">
        <v>0</v>
      </c>
      <c r="P1030" s="240">
        <v>0</v>
      </c>
      <c r="Q1030" s="240">
        <v>0</v>
      </c>
      <c r="R1030" s="240">
        <v>0</v>
      </c>
      <c r="S1030" s="240">
        <v>0</v>
      </c>
      <c r="T1030" s="240">
        <v>0</v>
      </c>
      <c r="U1030" s="240">
        <v>0</v>
      </c>
      <c r="V1030" s="240">
        <v>0</v>
      </c>
      <c r="W1030" s="240">
        <v>0</v>
      </c>
    </row>
    <row r="1031" spans="2:23" ht="25.5" x14ac:dyDescent="0.35">
      <c r="B1031" s="17" t="s">
        <v>1279</v>
      </c>
      <c r="C1031" s="453" t="s">
        <v>2148</v>
      </c>
      <c r="D1031" s="435">
        <v>10181</v>
      </c>
      <c r="E1031" s="436" t="s">
        <v>1411</v>
      </c>
      <c r="F1031" s="240">
        <v>0</v>
      </c>
      <c r="G1031" s="240">
        <v>0</v>
      </c>
      <c r="H1031" s="240">
        <v>0</v>
      </c>
      <c r="I1031" s="240">
        <v>0</v>
      </c>
      <c r="J1031" s="240">
        <v>0</v>
      </c>
      <c r="K1031" s="240">
        <v>0</v>
      </c>
      <c r="L1031" s="240">
        <v>96.960149999999999</v>
      </c>
      <c r="M1031" s="240">
        <v>608.30595999999991</v>
      </c>
      <c r="N1031" s="240">
        <v>0</v>
      </c>
      <c r="O1031" s="240">
        <v>0</v>
      </c>
      <c r="P1031" s="240">
        <v>0</v>
      </c>
      <c r="Q1031" s="240">
        <v>0</v>
      </c>
      <c r="R1031" s="240">
        <v>0</v>
      </c>
      <c r="S1031" s="240">
        <v>0</v>
      </c>
      <c r="T1031" s="240">
        <v>0</v>
      </c>
      <c r="U1031" s="240">
        <v>0</v>
      </c>
      <c r="V1031" s="240">
        <v>0</v>
      </c>
      <c r="W1031" s="240">
        <v>0</v>
      </c>
    </row>
    <row r="1032" spans="2:23" ht="25.5" x14ac:dyDescent="0.35">
      <c r="B1032" s="17" t="s">
        <v>1279</v>
      </c>
      <c r="C1032" s="453" t="s">
        <v>2148</v>
      </c>
      <c r="D1032" s="435">
        <v>10181</v>
      </c>
      <c r="E1032" s="436" t="s">
        <v>1411</v>
      </c>
      <c r="F1032" s="240">
        <v>0</v>
      </c>
      <c r="G1032" s="240">
        <v>0</v>
      </c>
      <c r="H1032" s="240">
        <v>0</v>
      </c>
      <c r="I1032" s="240">
        <v>0</v>
      </c>
      <c r="J1032" s="240">
        <v>0</v>
      </c>
      <c r="K1032" s="240">
        <v>0</v>
      </c>
      <c r="L1032" s="240">
        <v>0</v>
      </c>
      <c r="M1032" s="240">
        <v>0</v>
      </c>
      <c r="N1032" s="240">
        <v>635.29425000000003</v>
      </c>
      <c r="O1032" s="240">
        <v>2542.085</v>
      </c>
      <c r="P1032" s="240">
        <v>0</v>
      </c>
      <c r="Q1032" s="240">
        <v>0</v>
      </c>
      <c r="R1032" s="240">
        <v>0</v>
      </c>
      <c r="S1032" s="240">
        <v>0</v>
      </c>
      <c r="T1032" s="240">
        <v>0</v>
      </c>
      <c r="U1032" s="240">
        <v>0</v>
      </c>
      <c r="V1032" s="240">
        <v>0</v>
      </c>
      <c r="W1032" s="240">
        <v>0</v>
      </c>
    </row>
    <row r="1033" spans="2:23" ht="25.5" x14ac:dyDescent="0.35">
      <c r="B1033" s="17" t="s">
        <v>1279</v>
      </c>
      <c r="C1033" s="453" t="s">
        <v>2148</v>
      </c>
      <c r="D1033" s="435">
        <v>10181</v>
      </c>
      <c r="E1033" s="436" t="s">
        <v>1411</v>
      </c>
      <c r="F1033" s="240">
        <v>0</v>
      </c>
      <c r="G1033" s="240">
        <v>0</v>
      </c>
      <c r="H1033" s="240">
        <v>0</v>
      </c>
      <c r="I1033" s="240">
        <v>0</v>
      </c>
      <c r="J1033" s="240">
        <v>0</v>
      </c>
      <c r="K1033" s="240">
        <v>0</v>
      </c>
      <c r="L1033" s="240">
        <v>0</v>
      </c>
      <c r="M1033" s="240">
        <v>0</v>
      </c>
      <c r="N1033" s="240">
        <v>-54.334569999999999</v>
      </c>
      <c r="O1033" s="240">
        <v>0</v>
      </c>
      <c r="P1033" s="240">
        <v>0</v>
      </c>
      <c r="Q1033" s="240">
        <v>0</v>
      </c>
      <c r="R1033" s="240">
        <v>0</v>
      </c>
      <c r="S1033" s="240">
        <v>0</v>
      </c>
      <c r="T1033" s="240">
        <v>0</v>
      </c>
      <c r="U1033" s="240">
        <v>0</v>
      </c>
      <c r="V1033" s="240">
        <v>0</v>
      </c>
      <c r="W1033" s="240">
        <v>0</v>
      </c>
    </row>
    <row r="1034" spans="2:23" x14ac:dyDescent="0.35">
      <c r="B1034" s="17" t="s">
        <v>1279</v>
      </c>
      <c r="C1034" s="445" t="s">
        <v>2149</v>
      </c>
      <c r="D1034" s="435">
        <v>10403</v>
      </c>
      <c r="E1034" s="436" t="s">
        <v>239</v>
      </c>
      <c r="F1034" s="240">
        <v>0</v>
      </c>
      <c r="G1034" s="240">
        <v>0</v>
      </c>
      <c r="H1034" s="240">
        <v>0</v>
      </c>
      <c r="I1034" s="240">
        <v>0</v>
      </c>
      <c r="J1034" s="240">
        <v>0</v>
      </c>
      <c r="K1034" s="240">
        <v>0</v>
      </c>
      <c r="L1034" s="240">
        <v>0</v>
      </c>
      <c r="M1034" s="240">
        <v>0</v>
      </c>
      <c r="N1034" s="240">
        <v>726.43548999999996</v>
      </c>
      <c r="O1034" s="240">
        <v>0</v>
      </c>
      <c r="P1034" s="240">
        <v>0</v>
      </c>
      <c r="Q1034" s="240">
        <v>0</v>
      </c>
      <c r="R1034" s="240">
        <v>0</v>
      </c>
      <c r="S1034" s="240">
        <v>0</v>
      </c>
      <c r="T1034" s="240">
        <v>0</v>
      </c>
      <c r="U1034" s="240">
        <v>0</v>
      </c>
      <c r="V1034" s="240">
        <v>0</v>
      </c>
      <c r="W1034" s="240">
        <v>0</v>
      </c>
    </row>
    <row r="1035" spans="2:23" x14ac:dyDescent="0.35">
      <c r="B1035" s="17" t="s">
        <v>1279</v>
      </c>
      <c r="C1035" s="445" t="s">
        <v>2149</v>
      </c>
      <c r="D1035" s="435">
        <v>10403</v>
      </c>
      <c r="E1035" s="436" t="s">
        <v>1416</v>
      </c>
      <c r="F1035" s="240">
        <v>0</v>
      </c>
      <c r="G1035" s="240">
        <v>0</v>
      </c>
      <c r="H1035" s="240">
        <v>0</v>
      </c>
      <c r="I1035" s="240">
        <v>0</v>
      </c>
      <c r="J1035" s="240">
        <v>0</v>
      </c>
      <c r="K1035" s="240">
        <v>0</v>
      </c>
      <c r="L1035" s="240">
        <v>0</v>
      </c>
      <c r="M1035" s="240">
        <v>0</v>
      </c>
      <c r="N1035" s="240">
        <v>242.553</v>
      </c>
      <c r="O1035" s="240">
        <v>902.15700000000004</v>
      </c>
      <c r="P1035" s="240">
        <v>0</v>
      </c>
      <c r="Q1035" s="240">
        <v>0</v>
      </c>
      <c r="R1035" s="240">
        <v>0</v>
      </c>
      <c r="S1035" s="240">
        <v>0</v>
      </c>
      <c r="T1035" s="240">
        <v>0</v>
      </c>
      <c r="U1035" s="240">
        <v>0</v>
      </c>
      <c r="V1035" s="240">
        <v>0</v>
      </c>
      <c r="W1035" s="240">
        <v>0</v>
      </c>
    </row>
    <row r="1036" spans="2:23" x14ac:dyDescent="0.35">
      <c r="B1036" s="17" t="s">
        <v>1279</v>
      </c>
      <c r="C1036" s="445" t="s">
        <v>2149</v>
      </c>
      <c r="D1036" s="435">
        <v>10403</v>
      </c>
      <c r="E1036" s="436" t="s">
        <v>1416</v>
      </c>
      <c r="F1036" s="240">
        <v>0</v>
      </c>
      <c r="G1036" s="240">
        <v>0</v>
      </c>
      <c r="H1036" s="240">
        <v>0</v>
      </c>
      <c r="I1036" s="240">
        <v>0</v>
      </c>
      <c r="J1036" s="240">
        <v>0</v>
      </c>
      <c r="K1036" s="240">
        <v>0</v>
      </c>
      <c r="L1036" s="240">
        <v>0</v>
      </c>
      <c r="M1036" s="240">
        <v>0</v>
      </c>
      <c r="N1036" s="240">
        <v>394.37273999999996</v>
      </c>
      <c r="O1036" s="240">
        <v>0</v>
      </c>
      <c r="P1036" s="240">
        <v>0</v>
      </c>
      <c r="Q1036" s="240">
        <v>0</v>
      </c>
      <c r="R1036" s="240">
        <v>0</v>
      </c>
      <c r="S1036" s="240">
        <v>0</v>
      </c>
      <c r="T1036" s="240">
        <v>0</v>
      </c>
      <c r="U1036" s="240">
        <v>0</v>
      </c>
      <c r="V1036" s="240">
        <v>0</v>
      </c>
      <c r="W1036" s="240">
        <v>0</v>
      </c>
    </row>
    <row r="1037" spans="2:23" x14ac:dyDescent="0.35">
      <c r="B1037" s="17" t="s">
        <v>1279</v>
      </c>
      <c r="C1037" s="445" t="s">
        <v>2149</v>
      </c>
      <c r="D1037" s="435">
        <v>10403</v>
      </c>
      <c r="E1037" s="436" t="s">
        <v>1416</v>
      </c>
      <c r="F1037" s="240">
        <v>0</v>
      </c>
      <c r="G1037" s="240">
        <v>0</v>
      </c>
      <c r="H1037" s="240">
        <v>0</v>
      </c>
      <c r="I1037" s="240">
        <v>0</v>
      </c>
      <c r="J1037" s="240">
        <v>0</v>
      </c>
      <c r="K1037" s="240">
        <v>0</v>
      </c>
      <c r="L1037" s="240">
        <v>0</v>
      </c>
      <c r="M1037" s="240">
        <v>0</v>
      </c>
      <c r="N1037" s="240">
        <v>0</v>
      </c>
      <c r="O1037" s="240">
        <v>501.19900000000001</v>
      </c>
      <c r="P1037" s="240">
        <v>0</v>
      </c>
      <c r="Q1037" s="240">
        <v>0</v>
      </c>
      <c r="R1037" s="240">
        <v>0</v>
      </c>
      <c r="S1037" s="240">
        <v>0</v>
      </c>
      <c r="T1037" s="240">
        <v>0</v>
      </c>
      <c r="U1037" s="240">
        <v>0</v>
      </c>
      <c r="V1037" s="240">
        <v>0</v>
      </c>
      <c r="W1037" s="240">
        <v>0</v>
      </c>
    </row>
    <row r="1038" spans="2:23" x14ac:dyDescent="0.35">
      <c r="B1038" s="17" t="s">
        <v>1279</v>
      </c>
      <c r="C1038" s="445" t="s">
        <v>2150</v>
      </c>
      <c r="D1038" s="435" t="s">
        <v>1288</v>
      </c>
      <c r="E1038" s="436" t="s">
        <v>226</v>
      </c>
      <c r="F1038" s="240">
        <v>0</v>
      </c>
      <c r="G1038" s="240">
        <v>0</v>
      </c>
      <c r="H1038" s="240">
        <v>0</v>
      </c>
      <c r="I1038" s="240">
        <v>0</v>
      </c>
      <c r="J1038" s="240">
        <v>0</v>
      </c>
      <c r="K1038" s="240">
        <v>0</v>
      </c>
      <c r="L1038" s="240">
        <v>0</v>
      </c>
      <c r="M1038" s="240">
        <v>0</v>
      </c>
      <c r="N1038" s="240">
        <v>1387.8626499999998</v>
      </c>
      <c r="O1038" s="240">
        <v>4510.8019999999997</v>
      </c>
      <c r="P1038" s="240">
        <v>0</v>
      </c>
      <c r="Q1038" s="240">
        <v>0</v>
      </c>
      <c r="R1038" s="240">
        <v>0</v>
      </c>
      <c r="S1038" s="240">
        <v>0</v>
      </c>
      <c r="T1038" s="240">
        <v>0</v>
      </c>
      <c r="U1038" s="240">
        <v>0</v>
      </c>
      <c r="V1038" s="240">
        <v>0</v>
      </c>
      <c r="W1038" s="240">
        <v>0</v>
      </c>
    </row>
    <row r="1039" spans="2:23" x14ac:dyDescent="0.35">
      <c r="B1039" s="17" t="s">
        <v>1279</v>
      </c>
      <c r="C1039" s="445" t="s">
        <v>2150</v>
      </c>
      <c r="D1039" s="435" t="s">
        <v>1288</v>
      </c>
      <c r="E1039" s="436" t="s">
        <v>1318</v>
      </c>
      <c r="F1039" s="240">
        <v>0</v>
      </c>
      <c r="G1039" s="240">
        <v>0</v>
      </c>
      <c r="H1039" s="240">
        <v>0</v>
      </c>
      <c r="I1039" s="240">
        <v>0</v>
      </c>
      <c r="J1039" s="240">
        <v>0</v>
      </c>
      <c r="K1039" s="240">
        <v>0</v>
      </c>
      <c r="L1039" s="240">
        <v>0</v>
      </c>
      <c r="M1039" s="240">
        <v>0</v>
      </c>
      <c r="N1039" s="240">
        <v>114.14653</v>
      </c>
      <c r="O1039" s="240">
        <v>0</v>
      </c>
      <c r="P1039" s="240">
        <v>0</v>
      </c>
      <c r="Q1039" s="240">
        <v>0</v>
      </c>
      <c r="R1039" s="240">
        <v>0</v>
      </c>
      <c r="S1039" s="240">
        <v>0</v>
      </c>
      <c r="T1039" s="240">
        <v>0</v>
      </c>
      <c r="U1039" s="240">
        <v>0</v>
      </c>
      <c r="V1039" s="240">
        <v>0</v>
      </c>
      <c r="W1039" s="240">
        <v>0</v>
      </c>
    </row>
    <row r="1040" spans="2:23" x14ac:dyDescent="0.35">
      <c r="B1040" s="17" t="s">
        <v>1279</v>
      </c>
      <c r="C1040" s="445" t="s">
        <v>2150</v>
      </c>
      <c r="D1040" s="435" t="s">
        <v>1331</v>
      </c>
      <c r="E1040" s="436" t="s">
        <v>1332</v>
      </c>
      <c r="F1040" s="240">
        <v>0</v>
      </c>
      <c r="G1040" s="240">
        <v>0</v>
      </c>
      <c r="H1040" s="240">
        <v>0</v>
      </c>
      <c r="I1040" s="240">
        <v>0</v>
      </c>
      <c r="J1040" s="240">
        <v>0</v>
      </c>
      <c r="K1040" s="240">
        <v>0</v>
      </c>
      <c r="L1040" s="240">
        <v>0</v>
      </c>
      <c r="M1040" s="240">
        <v>0</v>
      </c>
      <c r="N1040" s="240">
        <v>394.46769</v>
      </c>
      <c r="O1040" s="240">
        <v>1002.403</v>
      </c>
      <c r="P1040" s="240">
        <v>0</v>
      </c>
      <c r="Q1040" s="240">
        <v>0</v>
      </c>
      <c r="R1040" s="240">
        <v>0</v>
      </c>
      <c r="S1040" s="240">
        <v>0</v>
      </c>
      <c r="T1040" s="240">
        <v>0</v>
      </c>
      <c r="U1040" s="240">
        <v>0</v>
      </c>
      <c r="V1040" s="240">
        <v>0</v>
      </c>
      <c r="W1040" s="240">
        <v>0</v>
      </c>
    </row>
    <row r="1041" spans="2:23" x14ac:dyDescent="0.35">
      <c r="B1041" s="17" t="s">
        <v>1279</v>
      </c>
      <c r="C1041" s="445" t="s">
        <v>2150</v>
      </c>
      <c r="D1041" s="435" t="s">
        <v>1288</v>
      </c>
      <c r="E1041" s="436" t="s">
        <v>1318</v>
      </c>
      <c r="F1041" s="240">
        <v>0</v>
      </c>
      <c r="G1041" s="240">
        <v>0</v>
      </c>
      <c r="H1041" s="240">
        <v>0</v>
      </c>
      <c r="I1041" s="240">
        <v>0</v>
      </c>
      <c r="J1041" s="240">
        <v>0</v>
      </c>
      <c r="K1041" s="240">
        <v>0</v>
      </c>
      <c r="L1041" s="240">
        <v>0</v>
      </c>
      <c r="M1041" s="240">
        <v>0</v>
      </c>
      <c r="N1041" s="240">
        <v>1039.34825</v>
      </c>
      <c r="O1041" s="240">
        <v>2300.5050000000001</v>
      </c>
      <c r="P1041" s="240">
        <v>0</v>
      </c>
      <c r="Q1041" s="240">
        <v>0</v>
      </c>
      <c r="R1041" s="240">
        <v>0</v>
      </c>
      <c r="S1041" s="240">
        <v>0</v>
      </c>
      <c r="T1041" s="240">
        <v>0</v>
      </c>
      <c r="U1041" s="240">
        <v>0</v>
      </c>
      <c r="V1041" s="240">
        <v>0</v>
      </c>
      <c r="W1041" s="240">
        <v>0</v>
      </c>
    </row>
    <row r="1042" spans="2:23" x14ac:dyDescent="0.35">
      <c r="B1042" s="17" t="s">
        <v>1279</v>
      </c>
      <c r="C1042" s="445" t="s">
        <v>2150</v>
      </c>
      <c r="D1042" s="435" t="s">
        <v>1331</v>
      </c>
      <c r="E1042" s="436" t="s">
        <v>1332</v>
      </c>
      <c r="F1042" s="240">
        <v>0</v>
      </c>
      <c r="G1042" s="240">
        <v>0</v>
      </c>
      <c r="H1042" s="240">
        <v>0</v>
      </c>
      <c r="I1042" s="240">
        <v>0</v>
      </c>
      <c r="J1042" s="240">
        <v>0</v>
      </c>
      <c r="K1042" s="240">
        <v>0</v>
      </c>
      <c r="L1042" s="240">
        <v>0</v>
      </c>
      <c r="M1042" s="240">
        <v>0</v>
      </c>
      <c r="N1042" s="240">
        <v>569.93517000000008</v>
      </c>
      <c r="O1042" s="240">
        <v>626.5</v>
      </c>
      <c r="P1042" s="240">
        <v>0</v>
      </c>
      <c r="Q1042" s="240">
        <v>0</v>
      </c>
      <c r="R1042" s="240">
        <v>0</v>
      </c>
      <c r="S1042" s="240">
        <v>0</v>
      </c>
      <c r="T1042" s="240">
        <v>0</v>
      </c>
      <c r="U1042" s="240">
        <v>0</v>
      </c>
      <c r="V1042" s="240">
        <v>0</v>
      </c>
      <c r="W1042" s="240">
        <v>0</v>
      </c>
    </row>
    <row r="1043" spans="2:23" x14ac:dyDescent="0.35">
      <c r="B1043" s="17" t="s">
        <v>1279</v>
      </c>
      <c r="C1043" s="445" t="s">
        <v>2150</v>
      </c>
      <c r="D1043" s="435" t="s">
        <v>1288</v>
      </c>
      <c r="E1043" s="436" t="s">
        <v>1318</v>
      </c>
      <c r="F1043" s="240">
        <v>0</v>
      </c>
      <c r="G1043" s="240">
        <v>0</v>
      </c>
      <c r="H1043" s="240">
        <v>0</v>
      </c>
      <c r="I1043" s="240">
        <v>0</v>
      </c>
      <c r="J1043" s="240">
        <v>0</v>
      </c>
      <c r="K1043" s="240">
        <v>0</v>
      </c>
      <c r="L1043" s="240">
        <v>0</v>
      </c>
      <c r="M1043" s="240">
        <v>0</v>
      </c>
      <c r="N1043" s="240">
        <v>16.669340000000002</v>
      </c>
      <c r="O1043" s="240">
        <v>0</v>
      </c>
      <c r="P1043" s="240">
        <v>0</v>
      </c>
      <c r="Q1043" s="240">
        <v>0</v>
      </c>
      <c r="R1043" s="240">
        <v>0</v>
      </c>
      <c r="S1043" s="240">
        <v>0</v>
      </c>
      <c r="T1043" s="240">
        <v>0</v>
      </c>
      <c r="U1043" s="240">
        <v>0</v>
      </c>
      <c r="V1043" s="240">
        <v>0</v>
      </c>
      <c r="W1043" s="240">
        <v>0</v>
      </c>
    </row>
    <row r="1044" spans="2:23" x14ac:dyDescent="0.35">
      <c r="B1044" s="17" t="s">
        <v>1279</v>
      </c>
      <c r="C1044" s="445" t="s">
        <v>2150</v>
      </c>
      <c r="D1044" s="435" t="s">
        <v>1331</v>
      </c>
      <c r="E1044" s="436" t="s">
        <v>1332</v>
      </c>
      <c r="F1044" s="240">
        <v>0</v>
      </c>
      <c r="G1044" s="240">
        <v>0</v>
      </c>
      <c r="H1044" s="240">
        <v>0</v>
      </c>
      <c r="I1044" s="240">
        <v>0</v>
      </c>
      <c r="J1044" s="240">
        <v>0</v>
      </c>
      <c r="K1044" s="240">
        <v>0</v>
      </c>
      <c r="L1044" s="240">
        <v>0</v>
      </c>
      <c r="M1044" s="240">
        <v>0</v>
      </c>
      <c r="N1044" s="240">
        <v>1944.28197</v>
      </c>
      <c r="O1044" s="240">
        <v>10712.643</v>
      </c>
      <c r="P1044" s="240">
        <v>0</v>
      </c>
      <c r="Q1044" s="240">
        <v>0</v>
      </c>
      <c r="R1044" s="240">
        <v>0</v>
      </c>
      <c r="S1044" s="240">
        <v>0</v>
      </c>
      <c r="T1044" s="240">
        <v>0</v>
      </c>
      <c r="U1044" s="240">
        <v>0</v>
      </c>
      <c r="V1044" s="240">
        <v>0</v>
      </c>
      <c r="W1044" s="240">
        <v>0</v>
      </c>
    </row>
    <row r="1045" spans="2:23" x14ac:dyDescent="0.35">
      <c r="B1045" s="17" t="s">
        <v>1279</v>
      </c>
      <c r="C1045" s="445" t="s">
        <v>2150</v>
      </c>
      <c r="D1045" s="435" t="s">
        <v>1288</v>
      </c>
      <c r="E1045" s="436" t="s">
        <v>1318</v>
      </c>
      <c r="F1045" s="240">
        <v>0</v>
      </c>
      <c r="G1045" s="240">
        <v>0</v>
      </c>
      <c r="H1045" s="240">
        <v>0</v>
      </c>
      <c r="I1045" s="240">
        <v>0</v>
      </c>
      <c r="J1045" s="240">
        <v>0</v>
      </c>
      <c r="K1045" s="240">
        <v>0</v>
      </c>
      <c r="L1045" s="240">
        <v>0</v>
      </c>
      <c r="M1045" s="240">
        <v>0</v>
      </c>
      <c r="N1045" s="240">
        <v>2955.5198700000001</v>
      </c>
      <c r="O1045" s="240">
        <v>5587.6229999999996</v>
      </c>
      <c r="P1045" s="240">
        <v>0</v>
      </c>
      <c r="Q1045" s="240">
        <v>0</v>
      </c>
      <c r="R1045" s="240">
        <v>0</v>
      </c>
      <c r="S1045" s="240">
        <v>0</v>
      </c>
      <c r="T1045" s="240">
        <v>0</v>
      </c>
      <c r="U1045" s="240">
        <v>0</v>
      </c>
      <c r="V1045" s="240">
        <v>0</v>
      </c>
      <c r="W1045" s="240">
        <v>0</v>
      </c>
    </row>
    <row r="1046" spans="2:23" x14ac:dyDescent="0.35">
      <c r="B1046" s="17" t="s">
        <v>1279</v>
      </c>
      <c r="C1046" s="445" t="s">
        <v>2150</v>
      </c>
      <c r="D1046" s="435" t="s">
        <v>1331</v>
      </c>
      <c r="E1046" s="436" t="s">
        <v>1332</v>
      </c>
      <c r="F1046" s="240">
        <v>0</v>
      </c>
      <c r="G1046" s="240">
        <v>0</v>
      </c>
      <c r="H1046" s="240">
        <v>0</v>
      </c>
      <c r="I1046" s="240">
        <v>0</v>
      </c>
      <c r="J1046" s="240">
        <v>0</v>
      </c>
      <c r="K1046" s="240">
        <v>0</v>
      </c>
      <c r="L1046" s="240">
        <v>0</v>
      </c>
      <c r="M1046" s="240">
        <v>0</v>
      </c>
      <c r="N1046" s="240">
        <v>770.58104000000003</v>
      </c>
      <c r="O1046" s="240">
        <v>5170.38</v>
      </c>
      <c r="P1046" s="240">
        <v>0</v>
      </c>
      <c r="Q1046" s="240">
        <v>0</v>
      </c>
      <c r="R1046" s="240">
        <v>0</v>
      </c>
      <c r="S1046" s="240">
        <v>0</v>
      </c>
      <c r="T1046" s="240">
        <v>0</v>
      </c>
      <c r="U1046" s="240">
        <v>0</v>
      </c>
      <c r="V1046" s="240">
        <v>0</v>
      </c>
      <c r="W1046" s="240">
        <v>0</v>
      </c>
    </row>
    <row r="1047" spans="2:23" x14ac:dyDescent="0.35">
      <c r="B1047" s="17" t="s">
        <v>1279</v>
      </c>
      <c r="C1047" s="445" t="s">
        <v>2150</v>
      </c>
      <c r="D1047" s="435" t="s">
        <v>1331</v>
      </c>
      <c r="E1047" s="436" t="s">
        <v>1332</v>
      </c>
      <c r="F1047" s="240">
        <v>0</v>
      </c>
      <c r="G1047" s="240">
        <v>0</v>
      </c>
      <c r="H1047" s="240">
        <v>0</v>
      </c>
      <c r="I1047" s="240">
        <v>0</v>
      </c>
      <c r="J1047" s="240">
        <v>0</v>
      </c>
      <c r="K1047" s="240">
        <v>0</v>
      </c>
      <c r="L1047" s="240">
        <v>0</v>
      </c>
      <c r="M1047" s="240">
        <v>0</v>
      </c>
      <c r="N1047" s="240">
        <v>894.67793999999992</v>
      </c>
      <c r="O1047" s="240">
        <v>0</v>
      </c>
      <c r="P1047" s="240">
        <v>0</v>
      </c>
      <c r="Q1047" s="240">
        <v>0</v>
      </c>
      <c r="R1047" s="240">
        <v>0</v>
      </c>
      <c r="S1047" s="240">
        <v>0</v>
      </c>
      <c r="T1047" s="240">
        <v>0</v>
      </c>
      <c r="U1047" s="240">
        <v>0</v>
      </c>
      <c r="V1047" s="240">
        <v>0</v>
      </c>
      <c r="W1047" s="240">
        <v>0</v>
      </c>
    </row>
    <row r="1048" spans="2:23" x14ac:dyDescent="0.35">
      <c r="B1048" s="17" t="s">
        <v>1279</v>
      </c>
      <c r="C1048" s="445" t="s">
        <v>2150</v>
      </c>
      <c r="D1048" s="435" t="s">
        <v>1421</v>
      </c>
      <c r="E1048" s="436" t="s">
        <v>1422</v>
      </c>
      <c r="F1048" s="240">
        <v>0</v>
      </c>
      <c r="G1048" s="240">
        <v>0</v>
      </c>
      <c r="H1048" s="240">
        <v>0</v>
      </c>
      <c r="I1048" s="240">
        <v>0</v>
      </c>
      <c r="J1048" s="240">
        <v>0</v>
      </c>
      <c r="K1048" s="240">
        <v>0</v>
      </c>
      <c r="L1048" s="240">
        <v>0</v>
      </c>
      <c r="M1048" s="240">
        <v>0</v>
      </c>
      <c r="N1048" s="240">
        <v>22522.753570000001</v>
      </c>
      <c r="O1048" s="240">
        <v>9222.0789999999997</v>
      </c>
      <c r="P1048" s="240">
        <v>0</v>
      </c>
      <c r="Q1048" s="240">
        <v>0</v>
      </c>
      <c r="R1048" s="240">
        <v>0</v>
      </c>
      <c r="S1048" s="240">
        <v>0</v>
      </c>
      <c r="T1048" s="240">
        <v>0</v>
      </c>
      <c r="U1048" s="240">
        <v>0</v>
      </c>
      <c r="V1048" s="240">
        <v>0</v>
      </c>
      <c r="W1048" s="240">
        <v>0</v>
      </c>
    </row>
    <row r="1049" spans="2:23" x14ac:dyDescent="0.35">
      <c r="B1049" s="17" t="s">
        <v>1279</v>
      </c>
      <c r="C1049" s="445" t="s">
        <v>2150</v>
      </c>
      <c r="D1049" s="435" t="s">
        <v>1331</v>
      </c>
      <c r="E1049" s="436" t="s">
        <v>1332</v>
      </c>
      <c r="F1049" s="240">
        <v>0</v>
      </c>
      <c r="G1049" s="240">
        <v>0</v>
      </c>
      <c r="H1049" s="240">
        <v>0</v>
      </c>
      <c r="I1049" s="240">
        <v>0</v>
      </c>
      <c r="J1049" s="240">
        <v>0</v>
      </c>
      <c r="K1049" s="240">
        <v>0</v>
      </c>
      <c r="L1049" s="240">
        <v>0</v>
      </c>
      <c r="M1049" s="240">
        <v>0</v>
      </c>
      <c r="N1049" s="240">
        <v>29.229029999999998</v>
      </c>
      <c r="O1049" s="240">
        <v>300.71600000000001</v>
      </c>
      <c r="P1049" s="240">
        <v>0</v>
      </c>
      <c r="Q1049" s="240">
        <v>0</v>
      </c>
      <c r="R1049" s="240">
        <v>0</v>
      </c>
      <c r="S1049" s="240">
        <v>0</v>
      </c>
      <c r="T1049" s="240">
        <v>0</v>
      </c>
      <c r="U1049" s="240">
        <v>0</v>
      </c>
      <c r="V1049" s="240">
        <v>0</v>
      </c>
      <c r="W1049" s="240">
        <v>0</v>
      </c>
    </row>
    <row r="1050" spans="2:23" x14ac:dyDescent="0.35">
      <c r="B1050" s="17" t="s">
        <v>1279</v>
      </c>
      <c r="C1050" s="445" t="s">
        <v>2150</v>
      </c>
      <c r="D1050" s="435" t="s">
        <v>1288</v>
      </c>
      <c r="E1050" s="436" t="s">
        <v>1318</v>
      </c>
      <c r="F1050" s="240">
        <v>0</v>
      </c>
      <c r="G1050" s="240">
        <v>0</v>
      </c>
      <c r="H1050" s="240">
        <v>0</v>
      </c>
      <c r="I1050" s="240">
        <v>0</v>
      </c>
      <c r="J1050" s="240">
        <v>0</v>
      </c>
      <c r="K1050" s="240">
        <v>0</v>
      </c>
      <c r="L1050" s="240">
        <v>0</v>
      </c>
      <c r="M1050" s="240">
        <v>0</v>
      </c>
      <c r="N1050" s="240">
        <v>22.214939999999999</v>
      </c>
      <c r="O1050" s="240">
        <v>601.43899999999996</v>
      </c>
      <c r="P1050" s="240">
        <v>0</v>
      </c>
      <c r="Q1050" s="240">
        <v>0</v>
      </c>
      <c r="R1050" s="240">
        <v>0</v>
      </c>
      <c r="S1050" s="240">
        <v>0</v>
      </c>
      <c r="T1050" s="240">
        <v>0</v>
      </c>
      <c r="U1050" s="240">
        <v>0</v>
      </c>
      <c r="V1050" s="240">
        <v>0</v>
      </c>
      <c r="W1050" s="240">
        <v>0</v>
      </c>
    </row>
    <row r="1051" spans="2:23" x14ac:dyDescent="0.35">
      <c r="B1051" s="17" t="s">
        <v>1279</v>
      </c>
      <c r="C1051" s="445" t="s">
        <v>2150</v>
      </c>
      <c r="D1051" s="435" t="s">
        <v>1288</v>
      </c>
      <c r="E1051" s="436" t="s">
        <v>1318</v>
      </c>
      <c r="F1051" s="240">
        <v>0</v>
      </c>
      <c r="G1051" s="240">
        <v>0</v>
      </c>
      <c r="H1051" s="240">
        <v>0</v>
      </c>
      <c r="I1051" s="240">
        <v>0</v>
      </c>
      <c r="J1051" s="240">
        <v>0</v>
      </c>
      <c r="K1051" s="240">
        <v>0</v>
      </c>
      <c r="L1051" s="240">
        <v>0</v>
      </c>
      <c r="M1051" s="240">
        <v>0</v>
      </c>
      <c r="N1051" s="240">
        <v>21.312810000000002</v>
      </c>
      <c r="O1051" s="240">
        <v>0</v>
      </c>
      <c r="P1051" s="240">
        <v>0</v>
      </c>
      <c r="Q1051" s="240">
        <v>0</v>
      </c>
      <c r="R1051" s="240">
        <v>0</v>
      </c>
      <c r="S1051" s="240">
        <v>0</v>
      </c>
      <c r="T1051" s="240">
        <v>0</v>
      </c>
      <c r="U1051" s="240">
        <v>0</v>
      </c>
      <c r="V1051" s="240">
        <v>0</v>
      </c>
      <c r="W1051" s="240">
        <v>0</v>
      </c>
    </row>
    <row r="1052" spans="2:23" x14ac:dyDescent="0.35">
      <c r="B1052" s="17" t="s">
        <v>1279</v>
      </c>
      <c r="C1052" s="445" t="s">
        <v>2151</v>
      </c>
      <c r="D1052" s="435">
        <v>10461</v>
      </c>
      <c r="E1052" s="436" t="s">
        <v>225</v>
      </c>
      <c r="F1052" s="240">
        <v>0</v>
      </c>
      <c r="G1052" s="240">
        <v>0</v>
      </c>
      <c r="H1052" s="240">
        <v>0</v>
      </c>
      <c r="I1052" s="240">
        <v>0</v>
      </c>
      <c r="J1052" s="240">
        <v>0</v>
      </c>
      <c r="K1052" s="240">
        <v>0</v>
      </c>
      <c r="L1052" s="240">
        <v>0</v>
      </c>
      <c r="M1052" s="240">
        <v>0</v>
      </c>
      <c r="N1052" s="240">
        <v>-1.8708199999999999</v>
      </c>
      <c r="O1052" s="240">
        <v>0</v>
      </c>
      <c r="P1052" s="240">
        <v>0</v>
      </c>
      <c r="Q1052" s="240">
        <v>0</v>
      </c>
      <c r="R1052" s="240">
        <v>0</v>
      </c>
      <c r="S1052" s="240">
        <v>0</v>
      </c>
      <c r="T1052" s="240">
        <v>0</v>
      </c>
      <c r="U1052" s="240">
        <v>0</v>
      </c>
      <c r="V1052" s="240">
        <v>0</v>
      </c>
      <c r="W1052" s="240">
        <v>0</v>
      </c>
    </row>
    <row r="1053" spans="2:23" x14ac:dyDescent="0.35">
      <c r="B1053" s="17" t="s">
        <v>1279</v>
      </c>
      <c r="C1053" s="445" t="s">
        <v>2151</v>
      </c>
      <c r="D1053" s="435" t="s">
        <v>1298</v>
      </c>
      <c r="E1053" s="436" t="s">
        <v>1299</v>
      </c>
      <c r="F1053" s="240">
        <v>0</v>
      </c>
      <c r="G1053" s="240">
        <v>0</v>
      </c>
      <c r="H1053" s="240">
        <v>0</v>
      </c>
      <c r="I1053" s="240">
        <v>0</v>
      </c>
      <c r="J1053" s="240">
        <v>0</v>
      </c>
      <c r="K1053" s="240">
        <v>0</v>
      </c>
      <c r="L1053" s="240">
        <v>0</v>
      </c>
      <c r="M1053" s="240">
        <v>0</v>
      </c>
      <c r="N1053" s="240">
        <v>21.331400000000002</v>
      </c>
      <c r="O1053" s="240">
        <v>0</v>
      </c>
      <c r="P1053" s="240">
        <v>0</v>
      </c>
      <c r="Q1053" s="240">
        <v>0</v>
      </c>
      <c r="R1053" s="240">
        <v>0</v>
      </c>
      <c r="S1053" s="240">
        <v>0</v>
      </c>
      <c r="T1053" s="240">
        <v>0</v>
      </c>
      <c r="U1053" s="240">
        <v>0</v>
      </c>
      <c r="V1053" s="240">
        <v>0</v>
      </c>
      <c r="W1053" s="240">
        <v>0</v>
      </c>
    </row>
    <row r="1054" spans="2:23" x14ac:dyDescent="0.35">
      <c r="B1054" s="17" t="s">
        <v>1279</v>
      </c>
      <c r="C1054" s="445" t="s">
        <v>2151</v>
      </c>
      <c r="D1054" s="435" t="s">
        <v>1316</v>
      </c>
      <c r="E1054" s="436" t="s">
        <v>1317</v>
      </c>
      <c r="F1054" s="240">
        <v>0</v>
      </c>
      <c r="G1054" s="240">
        <v>0</v>
      </c>
      <c r="H1054" s="240">
        <v>0</v>
      </c>
      <c r="I1054" s="240">
        <v>0</v>
      </c>
      <c r="J1054" s="240">
        <v>0</v>
      </c>
      <c r="K1054" s="240">
        <v>0</v>
      </c>
      <c r="L1054" s="240">
        <v>0</v>
      </c>
      <c r="M1054" s="240">
        <v>0</v>
      </c>
      <c r="N1054" s="240">
        <v>0.183</v>
      </c>
      <c r="O1054" s="240">
        <v>0</v>
      </c>
      <c r="P1054" s="240">
        <v>0</v>
      </c>
      <c r="Q1054" s="240">
        <v>0</v>
      </c>
      <c r="R1054" s="240">
        <v>0</v>
      </c>
      <c r="S1054" s="240">
        <v>0</v>
      </c>
      <c r="T1054" s="240">
        <v>0</v>
      </c>
      <c r="U1054" s="240">
        <v>0</v>
      </c>
      <c r="V1054" s="240">
        <v>0</v>
      </c>
      <c r="W1054" s="240">
        <v>0</v>
      </c>
    </row>
    <row r="1055" spans="2:23" x14ac:dyDescent="0.35">
      <c r="B1055" s="17" t="s">
        <v>1279</v>
      </c>
      <c r="C1055" s="445" t="s">
        <v>2151</v>
      </c>
      <c r="D1055" s="435" t="s">
        <v>1345</v>
      </c>
      <c r="E1055" s="436" t="s">
        <v>1346</v>
      </c>
      <c r="F1055" s="240">
        <v>0</v>
      </c>
      <c r="G1055" s="240">
        <v>0</v>
      </c>
      <c r="H1055" s="240">
        <v>0</v>
      </c>
      <c r="I1055" s="240">
        <v>0</v>
      </c>
      <c r="J1055" s="240">
        <v>0</v>
      </c>
      <c r="K1055" s="240">
        <v>0</v>
      </c>
      <c r="L1055" s="240">
        <v>0</v>
      </c>
      <c r="M1055" s="240">
        <v>0</v>
      </c>
      <c r="N1055" s="240">
        <v>0.57599999999999996</v>
      </c>
      <c r="O1055" s="240">
        <v>0</v>
      </c>
      <c r="P1055" s="240">
        <v>0</v>
      </c>
      <c r="Q1055" s="240">
        <v>0</v>
      </c>
      <c r="R1055" s="240">
        <v>0</v>
      </c>
      <c r="S1055" s="240">
        <v>0</v>
      </c>
      <c r="T1055" s="240">
        <v>0</v>
      </c>
      <c r="U1055" s="240">
        <v>0</v>
      </c>
      <c r="V1055" s="240">
        <v>0</v>
      </c>
      <c r="W1055" s="240">
        <v>0</v>
      </c>
    </row>
    <row r="1056" spans="2:23" x14ac:dyDescent="0.35">
      <c r="B1056" s="17" t="s">
        <v>1279</v>
      </c>
      <c r="C1056" s="445" t="s">
        <v>2151</v>
      </c>
      <c r="D1056" s="435" t="s">
        <v>1371</v>
      </c>
      <c r="E1056" s="436" t="s">
        <v>1372</v>
      </c>
      <c r="F1056" s="240">
        <v>0</v>
      </c>
      <c r="G1056" s="240">
        <v>0</v>
      </c>
      <c r="H1056" s="240">
        <v>0</v>
      </c>
      <c r="I1056" s="240">
        <v>0</v>
      </c>
      <c r="J1056" s="240">
        <v>0</v>
      </c>
      <c r="K1056" s="240">
        <v>0</v>
      </c>
      <c r="L1056" s="240">
        <v>0</v>
      </c>
      <c r="M1056" s="240">
        <v>0</v>
      </c>
      <c r="N1056" s="240">
        <v>3.6992800000000003</v>
      </c>
      <c r="O1056" s="240">
        <v>0</v>
      </c>
      <c r="P1056" s="240">
        <v>0</v>
      </c>
      <c r="Q1056" s="240">
        <v>0</v>
      </c>
      <c r="R1056" s="240">
        <v>0</v>
      </c>
      <c r="S1056" s="240">
        <v>0</v>
      </c>
      <c r="T1056" s="240">
        <v>0</v>
      </c>
      <c r="U1056" s="240">
        <v>0</v>
      </c>
      <c r="V1056" s="240">
        <v>0</v>
      </c>
      <c r="W1056" s="240">
        <v>0</v>
      </c>
    </row>
    <row r="1057" spans="2:23" x14ac:dyDescent="0.35">
      <c r="B1057" s="17" t="s">
        <v>1279</v>
      </c>
      <c r="C1057" s="445" t="s">
        <v>2151</v>
      </c>
      <c r="D1057" s="435" t="s">
        <v>1373</v>
      </c>
      <c r="E1057" s="436" t="s">
        <v>1374</v>
      </c>
      <c r="F1057" s="240">
        <v>0</v>
      </c>
      <c r="G1057" s="240">
        <v>0</v>
      </c>
      <c r="H1057" s="240">
        <v>0</v>
      </c>
      <c r="I1057" s="240">
        <v>0</v>
      </c>
      <c r="J1057" s="240">
        <v>0</v>
      </c>
      <c r="K1057" s="240">
        <v>0</v>
      </c>
      <c r="L1057" s="240">
        <v>0</v>
      </c>
      <c r="M1057" s="240">
        <v>0</v>
      </c>
      <c r="N1057" s="240">
        <v>0.48099999999999998</v>
      </c>
      <c r="O1057" s="240">
        <v>0</v>
      </c>
      <c r="P1057" s="240">
        <v>0</v>
      </c>
      <c r="Q1057" s="240">
        <v>0</v>
      </c>
      <c r="R1057" s="240">
        <v>0</v>
      </c>
      <c r="S1057" s="240">
        <v>0</v>
      </c>
      <c r="T1057" s="240">
        <v>0</v>
      </c>
      <c r="U1057" s="240">
        <v>0</v>
      </c>
      <c r="V1057" s="240">
        <v>0</v>
      </c>
      <c r="W1057" s="240">
        <v>0</v>
      </c>
    </row>
    <row r="1058" spans="2:23" x14ac:dyDescent="0.35">
      <c r="B1058" s="17" t="s">
        <v>1279</v>
      </c>
      <c r="C1058" s="445" t="s">
        <v>2151</v>
      </c>
      <c r="D1058" s="435" t="s">
        <v>1383</v>
      </c>
      <c r="E1058" s="436" t="s">
        <v>1384</v>
      </c>
      <c r="F1058" s="240">
        <v>0</v>
      </c>
      <c r="G1058" s="240">
        <v>0</v>
      </c>
      <c r="H1058" s="240">
        <v>0</v>
      </c>
      <c r="I1058" s="240">
        <v>0</v>
      </c>
      <c r="J1058" s="240">
        <v>0</v>
      </c>
      <c r="K1058" s="240">
        <v>0</v>
      </c>
      <c r="L1058" s="240">
        <v>0</v>
      </c>
      <c r="M1058" s="240">
        <v>0</v>
      </c>
      <c r="N1058" s="240">
        <v>42.6312</v>
      </c>
      <c r="O1058" s="240">
        <v>0</v>
      </c>
      <c r="P1058" s="240">
        <v>0</v>
      </c>
      <c r="Q1058" s="240">
        <v>0</v>
      </c>
      <c r="R1058" s="240">
        <v>0</v>
      </c>
      <c r="S1058" s="240">
        <v>0</v>
      </c>
      <c r="T1058" s="240">
        <v>0</v>
      </c>
      <c r="U1058" s="240">
        <v>0</v>
      </c>
      <c r="V1058" s="240">
        <v>0</v>
      </c>
      <c r="W1058" s="240">
        <v>0</v>
      </c>
    </row>
    <row r="1059" spans="2:23" x14ac:dyDescent="0.35">
      <c r="B1059" s="17" t="s">
        <v>1279</v>
      </c>
      <c r="C1059" s="445" t="s">
        <v>2151</v>
      </c>
      <c r="D1059" s="435" t="s">
        <v>1298</v>
      </c>
      <c r="E1059" s="436" t="s">
        <v>1299</v>
      </c>
      <c r="F1059" s="240">
        <v>0</v>
      </c>
      <c r="G1059" s="240">
        <v>0</v>
      </c>
      <c r="H1059" s="240">
        <v>0</v>
      </c>
      <c r="I1059" s="240">
        <v>0</v>
      </c>
      <c r="J1059" s="240">
        <v>0</v>
      </c>
      <c r="K1059" s="240">
        <v>0</v>
      </c>
      <c r="L1059" s="240">
        <v>0</v>
      </c>
      <c r="M1059" s="240">
        <v>0</v>
      </c>
      <c r="N1059" s="240">
        <v>0.28244999999999998</v>
      </c>
      <c r="O1059" s="240">
        <v>0</v>
      </c>
      <c r="P1059" s="240">
        <v>0</v>
      </c>
      <c r="Q1059" s="240">
        <v>0</v>
      </c>
      <c r="R1059" s="240">
        <v>0</v>
      </c>
      <c r="S1059" s="240">
        <v>0</v>
      </c>
      <c r="T1059" s="240">
        <v>0</v>
      </c>
      <c r="U1059" s="240">
        <v>0</v>
      </c>
      <c r="V1059" s="240">
        <v>0</v>
      </c>
      <c r="W1059" s="240">
        <v>0</v>
      </c>
    </row>
    <row r="1060" spans="2:23" x14ac:dyDescent="0.35">
      <c r="B1060" s="17" t="s">
        <v>1279</v>
      </c>
      <c r="C1060" s="445" t="s">
        <v>2151</v>
      </c>
      <c r="D1060" s="435" t="s">
        <v>1316</v>
      </c>
      <c r="E1060" s="436" t="s">
        <v>1317</v>
      </c>
      <c r="F1060" s="240">
        <v>0</v>
      </c>
      <c r="G1060" s="240">
        <v>0</v>
      </c>
      <c r="H1060" s="240">
        <v>0</v>
      </c>
      <c r="I1060" s="240">
        <v>0</v>
      </c>
      <c r="J1060" s="240">
        <v>0</v>
      </c>
      <c r="K1060" s="240">
        <v>0</v>
      </c>
      <c r="L1060" s="240">
        <v>0</v>
      </c>
      <c r="M1060" s="240">
        <v>0</v>
      </c>
      <c r="N1060" s="240">
        <v>0.64102999999999999</v>
      </c>
      <c r="O1060" s="240">
        <v>0</v>
      </c>
      <c r="P1060" s="240">
        <v>0</v>
      </c>
      <c r="Q1060" s="240">
        <v>0</v>
      </c>
      <c r="R1060" s="240">
        <v>0</v>
      </c>
      <c r="S1060" s="240">
        <v>0</v>
      </c>
      <c r="T1060" s="240">
        <v>0</v>
      </c>
      <c r="U1060" s="240">
        <v>0</v>
      </c>
      <c r="V1060" s="240">
        <v>0</v>
      </c>
      <c r="W1060" s="240">
        <v>0</v>
      </c>
    </row>
    <row r="1061" spans="2:23" x14ac:dyDescent="0.35">
      <c r="B1061" s="17" t="s">
        <v>1279</v>
      </c>
      <c r="C1061" s="445" t="s">
        <v>2151</v>
      </c>
      <c r="D1061" s="435" t="s">
        <v>1371</v>
      </c>
      <c r="E1061" s="436" t="s">
        <v>1372</v>
      </c>
      <c r="F1061" s="240">
        <v>0</v>
      </c>
      <c r="G1061" s="240">
        <v>0</v>
      </c>
      <c r="H1061" s="240">
        <v>0</v>
      </c>
      <c r="I1061" s="240">
        <v>0</v>
      </c>
      <c r="J1061" s="240">
        <v>0</v>
      </c>
      <c r="K1061" s="240">
        <v>0</v>
      </c>
      <c r="L1061" s="240">
        <v>0</v>
      </c>
      <c r="M1061" s="240">
        <v>0</v>
      </c>
      <c r="N1061" s="240">
        <v>1.29251</v>
      </c>
      <c r="O1061" s="240">
        <v>0</v>
      </c>
      <c r="P1061" s="240">
        <v>0</v>
      </c>
      <c r="Q1061" s="240">
        <v>0</v>
      </c>
      <c r="R1061" s="240">
        <v>0</v>
      </c>
      <c r="S1061" s="240">
        <v>0</v>
      </c>
      <c r="T1061" s="240">
        <v>0</v>
      </c>
      <c r="U1061" s="240">
        <v>0</v>
      </c>
      <c r="V1061" s="240">
        <v>0</v>
      </c>
      <c r="W1061" s="240">
        <v>0</v>
      </c>
    </row>
    <row r="1062" spans="2:23" x14ac:dyDescent="0.35">
      <c r="B1062" s="17" t="s">
        <v>1279</v>
      </c>
      <c r="C1062" s="445" t="s">
        <v>2151</v>
      </c>
      <c r="D1062" s="435" t="s">
        <v>1316</v>
      </c>
      <c r="E1062" s="436" t="s">
        <v>1317</v>
      </c>
      <c r="F1062" s="240">
        <v>0</v>
      </c>
      <c r="G1062" s="240">
        <v>0</v>
      </c>
      <c r="H1062" s="240">
        <v>0</v>
      </c>
      <c r="I1062" s="240">
        <v>0</v>
      </c>
      <c r="J1062" s="240">
        <v>0</v>
      </c>
      <c r="K1062" s="240">
        <v>0</v>
      </c>
      <c r="L1062" s="240">
        <v>0</v>
      </c>
      <c r="M1062" s="240">
        <v>0</v>
      </c>
      <c r="N1062" s="240">
        <v>0.41299999999999998</v>
      </c>
      <c r="O1062" s="240">
        <v>0</v>
      </c>
      <c r="P1062" s="240">
        <v>0</v>
      </c>
      <c r="Q1062" s="240">
        <v>0</v>
      </c>
      <c r="R1062" s="240">
        <v>0</v>
      </c>
      <c r="S1062" s="240">
        <v>0</v>
      </c>
      <c r="T1062" s="240">
        <v>0</v>
      </c>
      <c r="U1062" s="240">
        <v>0</v>
      </c>
      <c r="V1062" s="240">
        <v>0</v>
      </c>
      <c r="W1062" s="240">
        <v>0</v>
      </c>
    </row>
    <row r="1063" spans="2:23" x14ac:dyDescent="0.35">
      <c r="B1063" s="17" t="s">
        <v>1279</v>
      </c>
      <c r="C1063" s="445" t="s">
        <v>2151</v>
      </c>
      <c r="D1063" s="435" t="s">
        <v>1371</v>
      </c>
      <c r="E1063" s="436" t="s">
        <v>1372</v>
      </c>
      <c r="F1063" s="240">
        <v>0</v>
      </c>
      <c r="G1063" s="240">
        <v>0</v>
      </c>
      <c r="H1063" s="240">
        <v>0</v>
      </c>
      <c r="I1063" s="240">
        <v>0</v>
      </c>
      <c r="J1063" s="240">
        <v>0</v>
      </c>
      <c r="K1063" s="240">
        <v>0</v>
      </c>
      <c r="L1063" s="240">
        <v>0</v>
      </c>
      <c r="M1063" s="240">
        <v>0</v>
      </c>
      <c r="N1063" s="240">
        <v>35.073389999999996</v>
      </c>
      <c r="O1063" s="240">
        <v>0</v>
      </c>
      <c r="P1063" s="240">
        <v>0</v>
      </c>
      <c r="Q1063" s="240">
        <v>0</v>
      </c>
      <c r="R1063" s="240">
        <v>0</v>
      </c>
      <c r="S1063" s="240">
        <v>0</v>
      </c>
      <c r="T1063" s="240">
        <v>0</v>
      </c>
      <c r="U1063" s="240">
        <v>0</v>
      </c>
      <c r="V1063" s="240">
        <v>0</v>
      </c>
      <c r="W1063" s="240">
        <v>0</v>
      </c>
    </row>
    <row r="1064" spans="2:23" x14ac:dyDescent="0.35">
      <c r="B1064" s="17" t="s">
        <v>1279</v>
      </c>
      <c r="C1064" s="445" t="s">
        <v>2151</v>
      </c>
      <c r="D1064" s="435" t="s">
        <v>1383</v>
      </c>
      <c r="E1064" s="436" t="s">
        <v>1384</v>
      </c>
      <c r="F1064" s="240">
        <v>0</v>
      </c>
      <c r="G1064" s="240">
        <v>0</v>
      </c>
      <c r="H1064" s="240">
        <v>0</v>
      </c>
      <c r="I1064" s="240">
        <v>0</v>
      </c>
      <c r="J1064" s="240">
        <v>0</v>
      </c>
      <c r="K1064" s="240">
        <v>0</v>
      </c>
      <c r="L1064" s="240">
        <v>0</v>
      </c>
      <c r="M1064" s="240">
        <v>0</v>
      </c>
      <c r="N1064" s="240">
        <v>614.30426</v>
      </c>
      <c r="O1064" s="240">
        <v>9021.598</v>
      </c>
      <c r="P1064" s="240">
        <v>0</v>
      </c>
      <c r="Q1064" s="240">
        <v>0</v>
      </c>
      <c r="R1064" s="240">
        <v>0</v>
      </c>
      <c r="S1064" s="240">
        <v>0</v>
      </c>
      <c r="T1064" s="240">
        <v>0</v>
      </c>
      <c r="U1064" s="240">
        <v>0</v>
      </c>
      <c r="V1064" s="240">
        <v>0</v>
      </c>
      <c r="W1064" s="240">
        <v>0</v>
      </c>
    </row>
    <row r="1065" spans="2:23" x14ac:dyDescent="0.35">
      <c r="B1065" s="17" t="s">
        <v>1279</v>
      </c>
      <c r="C1065" s="445" t="s">
        <v>2151</v>
      </c>
      <c r="D1065" s="435" t="s">
        <v>1298</v>
      </c>
      <c r="E1065" s="436" t="s">
        <v>1299</v>
      </c>
      <c r="F1065" s="240">
        <v>0</v>
      </c>
      <c r="G1065" s="240">
        <v>0</v>
      </c>
      <c r="H1065" s="240">
        <v>0</v>
      </c>
      <c r="I1065" s="240">
        <v>0</v>
      </c>
      <c r="J1065" s="240">
        <v>0</v>
      </c>
      <c r="K1065" s="240">
        <v>0</v>
      </c>
      <c r="L1065" s="240">
        <v>0</v>
      </c>
      <c r="M1065" s="240">
        <v>0</v>
      </c>
      <c r="N1065" s="240">
        <v>2.3976100000000002</v>
      </c>
      <c r="O1065" s="240">
        <v>0</v>
      </c>
      <c r="P1065" s="240">
        <v>0</v>
      </c>
      <c r="Q1065" s="240">
        <v>0</v>
      </c>
      <c r="R1065" s="240">
        <v>0</v>
      </c>
      <c r="S1065" s="240">
        <v>0</v>
      </c>
      <c r="T1065" s="240">
        <v>0</v>
      </c>
      <c r="U1065" s="240">
        <v>0</v>
      </c>
      <c r="V1065" s="240">
        <v>0</v>
      </c>
      <c r="W1065" s="240">
        <v>0</v>
      </c>
    </row>
    <row r="1066" spans="2:23" x14ac:dyDescent="0.35">
      <c r="B1066" s="17" t="s">
        <v>1279</v>
      </c>
      <c r="C1066" s="445" t="s">
        <v>2151</v>
      </c>
      <c r="D1066" s="435" t="s">
        <v>1316</v>
      </c>
      <c r="E1066" s="436" t="s">
        <v>1317</v>
      </c>
      <c r="F1066" s="240">
        <v>0</v>
      </c>
      <c r="G1066" s="240">
        <v>0</v>
      </c>
      <c r="H1066" s="240">
        <v>0</v>
      </c>
      <c r="I1066" s="240">
        <v>0</v>
      </c>
      <c r="J1066" s="240">
        <v>0</v>
      </c>
      <c r="K1066" s="240">
        <v>0</v>
      </c>
      <c r="L1066" s="240">
        <v>0</v>
      </c>
      <c r="M1066" s="240">
        <v>0</v>
      </c>
      <c r="N1066" s="240">
        <v>173.36545999999998</v>
      </c>
      <c r="O1066" s="240">
        <v>0</v>
      </c>
      <c r="P1066" s="240">
        <v>0</v>
      </c>
      <c r="Q1066" s="240">
        <v>0</v>
      </c>
      <c r="R1066" s="240">
        <v>0</v>
      </c>
      <c r="S1066" s="240">
        <v>0</v>
      </c>
      <c r="T1066" s="240">
        <v>0</v>
      </c>
      <c r="U1066" s="240">
        <v>0</v>
      </c>
      <c r="V1066" s="240">
        <v>0</v>
      </c>
      <c r="W1066" s="240">
        <v>0</v>
      </c>
    </row>
    <row r="1067" spans="2:23" x14ac:dyDescent="0.35">
      <c r="B1067" s="17" t="s">
        <v>1279</v>
      </c>
      <c r="C1067" s="445" t="s">
        <v>2151</v>
      </c>
      <c r="D1067" s="435" t="s">
        <v>1345</v>
      </c>
      <c r="E1067" s="436" t="s">
        <v>1346</v>
      </c>
      <c r="F1067" s="240">
        <v>0</v>
      </c>
      <c r="G1067" s="240">
        <v>0</v>
      </c>
      <c r="H1067" s="240">
        <v>0</v>
      </c>
      <c r="I1067" s="240">
        <v>0</v>
      </c>
      <c r="J1067" s="240">
        <v>0</v>
      </c>
      <c r="K1067" s="240">
        <v>0</v>
      </c>
      <c r="L1067" s="240">
        <v>0</v>
      </c>
      <c r="M1067" s="240">
        <v>0</v>
      </c>
      <c r="N1067" s="240">
        <v>289.71638999999999</v>
      </c>
      <c r="O1067" s="240">
        <v>0</v>
      </c>
      <c r="P1067" s="240">
        <v>0</v>
      </c>
      <c r="Q1067" s="240">
        <v>0</v>
      </c>
      <c r="R1067" s="240">
        <v>0</v>
      </c>
      <c r="S1067" s="240">
        <v>0</v>
      </c>
      <c r="T1067" s="240">
        <v>0</v>
      </c>
      <c r="U1067" s="240">
        <v>0</v>
      </c>
      <c r="V1067" s="240">
        <v>0</v>
      </c>
      <c r="W1067" s="240">
        <v>0</v>
      </c>
    </row>
    <row r="1068" spans="2:23" x14ac:dyDescent="0.35">
      <c r="B1068" s="17" t="s">
        <v>1279</v>
      </c>
      <c r="C1068" s="445" t="s">
        <v>2151</v>
      </c>
      <c r="D1068" s="435" t="s">
        <v>1371</v>
      </c>
      <c r="E1068" s="436" t="s">
        <v>1372</v>
      </c>
      <c r="F1068" s="240">
        <v>0</v>
      </c>
      <c r="G1068" s="240">
        <v>0</v>
      </c>
      <c r="H1068" s="240">
        <v>0</v>
      </c>
      <c r="I1068" s="240">
        <v>0</v>
      </c>
      <c r="J1068" s="240">
        <v>0</v>
      </c>
      <c r="K1068" s="240">
        <v>0</v>
      </c>
      <c r="L1068" s="240">
        <v>0</v>
      </c>
      <c r="M1068" s="240">
        <v>0</v>
      </c>
      <c r="N1068" s="240">
        <v>0.82214999999999994</v>
      </c>
      <c r="O1068" s="240">
        <v>0</v>
      </c>
      <c r="P1068" s="240">
        <v>0</v>
      </c>
      <c r="Q1068" s="240">
        <v>0</v>
      </c>
      <c r="R1068" s="240">
        <v>0</v>
      </c>
      <c r="S1068" s="240">
        <v>0</v>
      </c>
      <c r="T1068" s="240">
        <v>0</v>
      </c>
      <c r="U1068" s="240">
        <v>0</v>
      </c>
      <c r="V1068" s="240">
        <v>0</v>
      </c>
      <c r="W1068" s="240">
        <v>0</v>
      </c>
    </row>
    <row r="1069" spans="2:23" x14ac:dyDescent="0.35">
      <c r="B1069" s="17" t="s">
        <v>1279</v>
      </c>
      <c r="C1069" s="445" t="s">
        <v>2151</v>
      </c>
      <c r="D1069" s="435" t="s">
        <v>1371</v>
      </c>
      <c r="E1069" s="436" t="s">
        <v>1372</v>
      </c>
      <c r="F1069" s="240">
        <v>0</v>
      </c>
      <c r="G1069" s="240">
        <v>0</v>
      </c>
      <c r="H1069" s="240">
        <v>0</v>
      </c>
      <c r="I1069" s="240">
        <v>0</v>
      </c>
      <c r="J1069" s="240">
        <v>0</v>
      </c>
      <c r="K1069" s="240">
        <v>0</v>
      </c>
      <c r="L1069" s="240">
        <v>0</v>
      </c>
      <c r="M1069" s="240">
        <v>0</v>
      </c>
      <c r="N1069" s="240">
        <v>460.26641999999998</v>
      </c>
      <c r="O1069" s="240">
        <v>1202.8820000000001</v>
      </c>
      <c r="P1069" s="240">
        <v>0</v>
      </c>
      <c r="Q1069" s="240">
        <v>0</v>
      </c>
      <c r="R1069" s="240">
        <v>0</v>
      </c>
      <c r="S1069" s="240">
        <v>0</v>
      </c>
      <c r="T1069" s="240">
        <v>0</v>
      </c>
      <c r="U1069" s="240">
        <v>0</v>
      </c>
      <c r="V1069" s="240">
        <v>0</v>
      </c>
      <c r="W1069" s="240">
        <v>0</v>
      </c>
    </row>
    <row r="1070" spans="2:23" x14ac:dyDescent="0.35">
      <c r="B1070" s="17" t="s">
        <v>1279</v>
      </c>
      <c r="C1070" s="445" t="s">
        <v>2151</v>
      </c>
      <c r="D1070" s="435" t="s">
        <v>1371</v>
      </c>
      <c r="E1070" s="436" t="s">
        <v>1372</v>
      </c>
      <c r="F1070" s="240">
        <v>0</v>
      </c>
      <c r="G1070" s="240">
        <v>0</v>
      </c>
      <c r="H1070" s="240">
        <v>0</v>
      </c>
      <c r="I1070" s="240">
        <v>0</v>
      </c>
      <c r="J1070" s="240">
        <v>0</v>
      </c>
      <c r="K1070" s="240">
        <v>0</v>
      </c>
      <c r="L1070" s="240">
        <v>0</v>
      </c>
      <c r="M1070" s="240">
        <v>0</v>
      </c>
      <c r="N1070" s="240">
        <v>21.668740000000003</v>
      </c>
      <c r="O1070" s="240">
        <v>200.482</v>
      </c>
      <c r="P1070" s="240">
        <v>0</v>
      </c>
      <c r="Q1070" s="240">
        <v>0</v>
      </c>
      <c r="R1070" s="240">
        <v>0</v>
      </c>
      <c r="S1070" s="240">
        <v>0</v>
      </c>
      <c r="T1070" s="240">
        <v>0</v>
      </c>
      <c r="U1070" s="240">
        <v>0</v>
      </c>
      <c r="V1070" s="240">
        <v>0</v>
      </c>
      <c r="W1070" s="240">
        <v>0</v>
      </c>
    </row>
    <row r="1071" spans="2:23" x14ac:dyDescent="0.35">
      <c r="B1071" s="17" t="s">
        <v>1279</v>
      </c>
      <c r="C1071" s="445" t="s">
        <v>2151</v>
      </c>
      <c r="D1071" s="435">
        <v>10461</v>
      </c>
      <c r="E1071" s="436" t="s">
        <v>1419</v>
      </c>
      <c r="F1071" s="240">
        <v>0</v>
      </c>
      <c r="G1071" s="240">
        <v>0</v>
      </c>
      <c r="H1071" s="240">
        <v>0</v>
      </c>
      <c r="I1071" s="240">
        <v>0</v>
      </c>
      <c r="J1071" s="240">
        <v>0</v>
      </c>
      <c r="K1071" s="240">
        <v>0</v>
      </c>
      <c r="L1071" s="240">
        <v>0</v>
      </c>
      <c r="M1071" s="240">
        <v>0</v>
      </c>
      <c r="N1071" s="240">
        <v>0.19296000000000002</v>
      </c>
      <c r="O1071" s="240">
        <v>0</v>
      </c>
      <c r="P1071" s="240">
        <v>0</v>
      </c>
      <c r="Q1071" s="240">
        <v>0</v>
      </c>
      <c r="R1071" s="240">
        <v>0</v>
      </c>
      <c r="S1071" s="240">
        <v>0</v>
      </c>
      <c r="T1071" s="240">
        <v>0</v>
      </c>
      <c r="U1071" s="240">
        <v>0</v>
      </c>
      <c r="V1071" s="240">
        <v>0</v>
      </c>
      <c r="W1071" s="240">
        <v>0</v>
      </c>
    </row>
    <row r="1072" spans="2:23" x14ac:dyDescent="0.35">
      <c r="B1072" s="17" t="s">
        <v>1279</v>
      </c>
      <c r="C1072" s="445" t="s">
        <v>2151</v>
      </c>
      <c r="D1072" s="435" t="s">
        <v>1316</v>
      </c>
      <c r="E1072" s="436" t="s">
        <v>1317</v>
      </c>
      <c r="F1072" s="240">
        <v>0</v>
      </c>
      <c r="G1072" s="240">
        <v>0</v>
      </c>
      <c r="H1072" s="240">
        <v>0</v>
      </c>
      <c r="I1072" s="240">
        <v>0</v>
      </c>
      <c r="J1072" s="240">
        <v>0</v>
      </c>
      <c r="K1072" s="240">
        <v>0</v>
      </c>
      <c r="L1072" s="240">
        <v>0</v>
      </c>
      <c r="M1072" s="240">
        <v>0</v>
      </c>
      <c r="N1072" s="240">
        <v>1319.8966599999999</v>
      </c>
      <c r="O1072" s="240">
        <v>852.04</v>
      </c>
      <c r="P1072" s="240">
        <v>0</v>
      </c>
      <c r="Q1072" s="240">
        <v>0</v>
      </c>
      <c r="R1072" s="240">
        <v>0</v>
      </c>
      <c r="S1072" s="240">
        <v>0</v>
      </c>
      <c r="T1072" s="240">
        <v>0</v>
      </c>
      <c r="U1072" s="240">
        <v>0</v>
      </c>
      <c r="V1072" s="240">
        <v>0</v>
      </c>
      <c r="W1072" s="240">
        <v>0</v>
      </c>
    </row>
    <row r="1073" spans="2:23" x14ac:dyDescent="0.35">
      <c r="B1073" s="17" t="s">
        <v>1279</v>
      </c>
      <c r="C1073" s="445" t="s">
        <v>2151</v>
      </c>
      <c r="D1073" s="435">
        <v>10461</v>
      </c>
      <c r="E1073" s="436" t="s">
        <v>1419</v>
      </c>
      <c r="F1073" s="240">
        <v>0</v>
      </c>
      <c r="G1073" s="240">
        <v>0</v>
      </c>
      <c r="H1073" s="240">
        <v>0</v>
      </c>
      <c r="I1073" s="240">
        <v>0</v>
      </c>
      <c r="J1073" s="240">
        <v>0</v>
      </c>
      <c r="K1073" s="240">
        <v>0</v>
      </c>
      <c r="L1073" s="240">
        <v>0</v>
      </c>
      <c r="M1073" s="240">
        <v>0</v>
      </c>
      <c r="N1073" s="240">
        <v>66.721609999999998</v>
      </c>
      <c r="O1073" s="240">
        <v>0</v>
      </c>
      <c r="P1073" s="240">
        <v>0</v>
      </c>
      <c r="Q1073" s="240">
        <v>0</v>
      </c>
      <c r="R1073" s="240">
        <v>0</v>
      </c>
      <c r="S1073" s="240">
        <v>0</v>
      </c>
      <c r="T1073" s="240">
        <v>0</v>
      </c>
      <c r="U1073" s="240">
        <v>0</v>
      </c>
      <c r="V1073" s="240">
        <v>0</v>
      </c>
      <c r="W1073" s="240">
        <v>0</v>
      </c>
    </row>
    <row r="1074" spans="2:23" x14ac:dyDescent="0.35">
      <c r="B1074" s="17" t="s">
        <v>1279</v>
      </c>
      <c r="C1074" s="445" t="s">
        <v>2151</v>
      </c>
      <c r="D1074" s="435" t="s">
        <v>1316</v>
      </c>
      <c r="E1074" s="436" t="s">
        <v>1317</v>
      </c>
      <c r="F1074" s="240">
        <v>0</v>
      </c>
      <c r="G1074" s="240">
        <v>0</v>
      </c>
      <c r="H1074" s="240">
        <v>0</v>
      </c>
      <c r="I1074" s="240">
        <v>0</v>
      </c>
      <c r="J1074" s="240">
        <v>0</v>
      </c>
      <c r="K1074" s="240">
        <v>0</v>
      </c>
      <c r="L1074" s="240">
        <v>0</v>
      </c>
      <c r="M1074" s="240">
        <v>0</v>
      </c>
      <c r="N1074" s="240">
        <v>-331.25749999999999</v>
      </c>
      <c r="O1074" s="240">
        <v>0</v>
      </c>
      <c r="P1074" s="240">
        <v>0</v>
      </c>
      <c r="Q1074" s="240">
        <v>0</v>
      </c>
      <c r="R1074" s="240">
        <v>0</v>
      </c>
      <c r="S1074" s="240">
        <v>0</v>
      </c>
      <c r="T1074" s="240">
        <v>0</v>
      </c>
      <c r="U1074" s="240">
        <v>0</v>
      </c>
      <c r="V1074" s="240">
        <v>0</v>
      </c>
      <c r="W1074" s="240">
        <v>0</v>
      </c>
    </row>
    <row r="1075" spans="2:23" ht="25.5" x14ac:dyDescent="0.35">
      <c r="B1075" s="17" t="s">
        <v>1279</v>
      </c>
      <c r="C1075" s="453" t="s">
        <v>2148</v>
      </c>
      <c r="D1075" s="435" t="s">
        <v>1309</v>
      </c>
      <c r="E1075" s="436" t="s">
        <v>2685</v>
      </c>
      <c r="F1075" s="240">
        <v>0</v>
      </c>
      <c r="G1075" s="240">
        <v>0</v>
      </c>
      <c r="H1075" s="240">
        <v>0</v>
      </c>
      <c r="I1075" s="240">
        <v>0</v>
      </c>
      <c r="J1075" s="240">
        <v>0</v>
      </c>
      <c r="K1075" s="240">
        <v>0</v>
      </c>
      <c r="L1075" s="240">
        <v>0</v>
      </c>
      <c r="M1075" s="240">
        <v>0</v>
      </c>
      <c r="N1075" s="240">
        <v>2.6061000000000001</v>
      </c>
      <c r="O1075" s="240">
        <v>0</v>
      </c>
      <c r="P1075" s="240">
        <v>0</v>
      </c>
      <c r="Q1075" s="240">
        <v>0</v>
      </c>
      <c r="R1075" s="240">
        <v>0</v>
      </c>
      <c r="S1075" s="240">
        <v>0</v>
      </c>
      <c r="T1075" s="240">
        <v>0</v>
      </c>
      <c r="U1075" s="240">
        <v>0</v>
      </c>
      <c r="V1075" s="240">
        <v>0</v>
      </c>
      <c r="W1075" s="240">
        <v>0</v>
      </c>
    </row>
    <row r="1076" spans="2:23" ht="25.5" x14ac:dyDescent="0.35">
      <c r="B1076" s="17" t="s">
        <v>1279</v>
      </c>
      <c r="C1076" s="453" t="s">
        <v>2148</v>
      </c>
      <c r="D1076" s="435" t="s">
        <v>1309</v>
      </c>
      <c r="E1076" s="436" t="s">
        <v>2685</v>
      </c>
      <c r="F1076" s="240">
        <v>0</v>
      </c>
      <c r="G1076" s="240">
        <v>0</v>
      </c>
      <c r="H1076" s="240">
        <v>0</v>
      </c>
      <c r="I1076" s="240">
        <v>0</v>
      </c>
      <c r="J1076" s="240">
        <v>0</v>
      </c>
      <c r="K1076" s="240">
        <v>0</v>
      </c>
      <c r="L1076" s="240">
        <v>0</v>
      </c>
      <c r="M1076" s="240">
        <v>0</v>
      </c>
      <c r="N1076" s="240">
        <v>300.84032000000002</v>
      </c>
      <c r="O1076" s="240">
        <v>300.71600000000001</v>
      </c>
      <c r="P1076" s="240">
        <v>0</v>
      </c>
      <c r="Q1076" s="240">
        <v>0</v>
      </c>
      <c r="R1076" s="240">
        <v>0</v>
      </c>
      <c r="S1076" s="240">
        <v>0</v>
      </c>
      <c r="T1076" s="240">
        <v>0</v>
      </c>
      <c r="U1076" s="240">
        <v>0</v>
      </c>
      <c r="V1076" s="240">
        <v>0</v>
      </c>
      <c r="W1076" s="240">
        <v>0</v>
      </c>
    </row>
    <row r="1077" spans="2:23" x14ac:dyDescent="0.35">
      <c r="B1077" s="17" t="s">
        <v>1279</v>
      </c>
      <c r="C1077" s="445" t="s">
        <v>2680</v>
      </c>
      <c r="D1077" s="443" t="s">
        <v>1297</v>
      </c>
      <c r="E1077" s="436" t="s">
        <v>2686</v>
      </c>
      <c r="F1077" s="240">
        <v>0</v>
      </c>
      <c r="G1077" s="240">
        <v>0</v>
      </c>
      <c r="H1077" s="240">
        <v>0</v>
      </c>
      <c r="I1077" s="240">
        <v>0</v>
      </c>
      <c r="J1077" s="240">
        <v>0</v>
      </c>
      <c r="K1077" s="240">
        <v>0</v>
      </c>
      <c r="L1077" s="240">
        <v>0</v>
      </c>
      <c r="M1077" s="240">
        <v>0</v>
      </c>
      <c r="N1077" s="240">
        <v>0</v>
      </c>
      <c r="O1077" s="240">
        <v>0</v>
      </c>
      <c r="P1077" s="240">
        <v>-32.515070000000001</v>
      </c>
      <c r="Q1077" s="240">
        <v>1094.7743600000001</v>
      </c>
      <c r="R1077" s="240">
        <v>0</v>
      </c>
      <c r="S1077" s="240">
        <v>0</v>
      </c>
      <c r="T1077" s="240">
        <v>0</v>
      </c>
      <c r="U1077" s="240">
        <v>0</v>
      </c>
      <c r="V1077" s="240">
        <v>0</v>
      </c>
      <c r="W1077" s="240">
        <v>0</v>
      </c>
    </row>
    <row r="1078" spans="2:23" x14ac:dyDescent="0.35">
      <c r="B1078" s="17" t="s">
        <v>1279</v>
      </c>
      <c r="C1078" s="445" t="s">
        <v>2679</v>
      </c>
      <c r="D1078" s="435" t="s">
        <v>1319</v>
      </c>
      <c r="E1078" s="436" t="s">
        <v>1320</v>
      </c>
      <c r="F1078" s="240">
        <v>0</v>
      </c>
      <c r="G1078" s="240">
        <v>0</v>
      </c>
      <c r="H1078" s="240">
        <v>0</v>
      </c>
      <c r="I1078" s="240">
        <v>0</v>
      </c>
      <c r="J1078" s="240">
        <v>0</v>
      </c>
      <c r="K1078" s="240">
        <v>0</v>
      </c>
      <c r="L1078" s="240">
        <v>0</v>
      </c>
      <c r="M1078" s="240">
        <v>0</v>
      </c>
      <c r="N1078" s="240">
        <v>0</v>
      </c>
      <c r="O1078" s="240">
        <v>0</v>
      </c>
      <c r="P1078" s="240">
        <v>3.6789200000000002</v>
      </c>
      <c r="Q1078" s="240">
        <v>0</v>
      </c>
      <c r="R1078" s="240">
        <v>0</v>
      </c>
      <c r="S1078" s="240">
        <v>0</v>
      </c>
      <c r="T1078" s="240">
        <v>0</v>
      </c>
      <c r="U1078" s="240">
        <v>0</v>
      </c>
      <c r="V1078" s="240">
        <v>0</v>
      </c>
      <c r="W1078" s="240">
        <v>0</v>
      </c>
    </row>
    <row r="1079" spans="2:23" x14ac:dyDescent="0.35">
      <c r="B1079" s="17" t="s">
        <v>1279</v>
      </c>
      <c r="C1079" s="445" t="s">
        <v>2681</v>
      </c>
      <c r="D1079" s="443" t="s">
        <v>1327</v>
      </c>
      <c r="E1079" s="436" t="s">
        <v>1328</v>
      </c>
      <c r="F1079" s="240">
        <v>0</v>
      </c>
      <c r="G1079" s="240">
        <v>0</v>
      </c>
      <c r="H1079" s="240">
        <v>0</v>
      </c>
      <c r="I1079" s="240">
        <v>0</v>
      </c>
      <c r="J1079" s="240">
        <v>0</v>
      </c>
      <c r="K1079" s="240">
        <v>0</v>
      </c>
      <c r="L1079" s="240">
        <v>0</v>
      </c>
      <c r="M1079" s="240">
        <v>0</v>
      </c>
      <c r="N1079" s="240">
        <v>0</v>
      </c>
      <c r="O1079" s="240">
        <v>0</v>
      </c>
      <c r="P1079" s="240">
        <v>274.85127</v>
      </c>
      <c r="Q1079" s="240">
        <v>162.79172</v>
      </c>
      <c r="R1079" s="240">
        <v>0</v>
      </c>
      <c r="S1079" s="240">
        <v>0</v>
      </c>
      <c r="T1079" s="240">
        <v>0</v>
      </c>
      <c r="U1079" s="240">
        <v>0</v>
      </c>
      <c r="V1079" s="240">
        <v>0</v>
      </c>
      <c r="W1079" s="240">
        <v>0</v>
      </c>
    </row>
    <row r="1080" spans="2:23" x14ac:dyDescent="0.35">
      <c r="B1080" s="17" t="s">
        <v>1279</v>
      </c>
      <c r="C1080" s="445" t="s">
        <v>2682</v>
      </c>
      <c r="D1080" s="435" t="s">
        <v>1344</v>
      </c>
      <c r="E1080" s="436" t="s">
        <v>2687</v>
      </c>
      <c r="F1080" s="240">
        <v>0</v>
      </c>
      <c r="G1080" s="240">
        <v>0</v>
      </c>
      <c r="H1080" s="240">
        <v>0</v>
      </c>
      <c r="I1080" s="240">
        <v>0</v>
      </c>
      <c r="J1080" s="240">
        <v>0</v>
      </c>
      <c r="K1080" s="240">
        <v>0</v>
      </c>
      <c r="L1080" s="240">
        <v>0</v>
      </c>
      <c r="M1080" s="240">
        <v>0</v>
      </c>
      <c r="N1080" s="240">
        <v>0</v>
      </c>
      <c r="O1080" s="240">
        <v>0</v>
      </c>
      <c r="P1080" s="240">
        <v>1.2110000000000001</v>
      </c>
      <c r="Q1080" s="240">
        <v>0</v>
      </c>
      <c r="R1080" s="240">
        <v>0</v>
      </c>
      <c r="S1080" s="240">
        <v>0</v>
      </c>
      <c r="T1080" s="240">
        <v>0</v>
      </c>
      <c r="U1080" s="240">
        <v>0</v>
      </c>
      <c r="V1080" s="240">
        <v>0</v>
      </c>
      <c r="W1080" s="240">
        <v>0</v>
      </c>
    </row>
    <row r="1081" spans="2:23" x14ac:dyDescent="0.35">
      <c r="B1081" s="17" t="s">
        <v>1279</v>
      </c>
      <c r="C1081" s="445" t="s">
        <v>2678</v>
      </c>
      <c r="D1081" s="435" t="s">
        <v>1375</v>
      </c>
      <c r="E1081" s="436" t="s">
        <v>2688</v>
      </c>
      <c r="F1081" s="240">
        <v>0</v>
      </c>
      <c r="G1081" s="240">
        <v>0</v>
      </c>
      <c r="H1081" s="240">
        <v>0</v>
      </c>
      <c r="I1081" s="240">
        <v>0</v>
      </c>
      <c r="J1081" s="240">
        <v>0</v>
      </c>
      <c r="K1081" s="240">
        <v>0</v>
      </c>
      <c r="L1081" s="240">
        <v>0</v>
      </c>
      <c r="M1081" s="240">
        <v>0</v>
      </c>
      <c r="N1081" s="240">
        <v>0</v>
      </c>
      <c r="O1081" s="240">
        <v>0</v>
      </c>
      <c r="P1081" s="240">
        <v>0</v>
      </c>
      <c r="Q1081" s="240">
        <v>122.43843</v>
      </c>
      <c r="R1081" s="240">
        <v>0</v>
      </c>
      <c r="S1081" s="240">
        <v>0</v>
      </c>
      <c r="T1081" s="240">
        <v>0</v>
      </c>
      <c r="U1081" s="240">
        <v>0</v>
      </c>
      <c r="V1081" s="240">
        <v>0</v>
      </c>
      <c r="W1081" s="240">
        <v>0</v>
      </c>
    </row>
    <row r="1082" spans="2:23" x14ac:dyDescent="0.35">
      <c r="B1082" s="17" t="s">
        <v>1279</v>
      </c>
      <c r="C1082" s="445" t="s">
        <v>2683</v>
      </c>
      <c r="D1082" s="435" t="s">
        <v>1399</v>
      </c>
      <c r="E1082" s="436" t="s">
        <v>2689</v>
      </c>
      <c r="F1082" s="240">
        <v>0</v>
      </c>
      <c r="G1082" s="240">
        <v>0</v>
      </c>
      <c r="H1082" s="240">
        <v>0</v>
      </c>
      <c r="I1082" s="240">
        <v>0</v>
      </c>
      <c r="J1082" s="240">
        <v>0</v>
      </c>
      <c r="K1082" s="240">
        <v>0</v>
      </c>
      <c r="L1082" s="240">
        <v>0</v>
      </c>
      <c r="M1082" s="240">
        <v>0</v>
      </c>
      <c r="N1082" s="240">
        <v>0</v>
      </c>
      <c r="O1082" s="240">
        <v>0</v>
      </c>
      <c r="P1082" s="240">
        <v>20.64865</v>
      </c>
      <c r="Q1082" s="240">
        <v>0</v>
      </c>
      <c r="R1082" s="240">
        <v>0</v>
      </c>
      <c r="S1082" s="240">
        <v>0</v>
      </c>
      <c r="T1082" s="240">
        <v>0</v>
      </c>
      <c r="U1082" s="240">
        <v>0</v>
      </c>
      <c r="V1082" s="240">
        <v>0</v>
      </c>
      <c r="W1082" s="240">
        <v>0</v>
      </c>
    </row>
    <row r="1083" spans="2:23" ht="25.5" x14ac:dyDescent="0.35">
      <c r="B1083" s="17" t="s">
        <v>1279</v>
      </c>
      <c r="C1083" s="453" t="s">
        <v>2148</v>
      </c>
      <c r="D1083" s="435" t="s">
        <v>1400</v>
      </c>
      <c r="E1083" s="436" t="s">
        <v>2690</v>
      </c>
      <c r="F1083" s="240">
        <v>0</v>
      </c>
      <c r="G1083" s="240">
        <v>0</v>
      </c>
      <c r="H1083" s="240">
        <v>0</v>
      </c>
      <c r="I1083" s="240">
        <v>0</v>
      </c>
      <c r="J1083" s="240">
        <v>0</v>
      </c>
      <c r="K1083" s="240">
        <v>0</v>
      </c>
      <c r="L1083" s="240">
        <v>0</v>
      </c>
      <c r="M1083" s="240">
        <v>0</v>
      </c>
      <c r="N1083" s="240">
        <v>0</v>
      </c>
      <c r="O1083" s="240">
        <v>0</v>
      </c>
      <c r="P1083" s="240">
        <v>1403.5074500000001</v>
      </c>
      <c r="Q1083" s="240">
        <v>1788.6741200000001</v>
      </c>
      <c r="R1083" s="240">
        <v>0</v>
      </c>
      <c r="S1083" s="240">
        <v>0</v>
      </c>
      <c r="T1083" s="240">
        <v>0</v>
      </c>
      <c r="U1083" s="240">
        <v>0</v>
      </c>
      <c r="V1083" s="240">
        <v>0</v>
      </c>
      <c r="W1083" s="240">
        <v>0</v>
      </c>
    </row>
    <row r="1084" spans="2:23" ht="25.5" x14ac:dyDescent="0.35">
      <c r="B1084" s="17" t="s">
        <v>1279</v>
      </c>
      <c r="C1084" s="453" t="s">
        <v>2148</v>
      </c>
      <c r="D1084" s="435" t="s">
        <v>1319</v>
      </c>
      <c r="E1084" s="436" t="s">
        <v>2691</v>
      </c>
      <c r="F1084" s="240">
        <v>0</v>
      </c>
      <c r="G1084" s="240">
        <v>0</v>
      </c>
      <c r="H1084" s="240">
        <v>0</v>
      </c>
      <c r="I1084" s="240">
        <v>0</v>
      </c>
      <c r="J1084" s="240">
        <v>0</v>
      </c>
      <c r="K1084" s="240">
        <v>0</v>
      </c>
      <c r="L1084" s="240">
        <v>0</v>
      </c>
      <c r="M1084" s="240">
        <v>0</v>
      </c>
      <c r="N1084" s="240">
        <v>0</v>
      </c>
      <c r="O1084" s="240">
        <v>0</v>
      </c>
      <c r="P1084" s="240">
        <v>-3.2370000000000001</v>
      </c>
      <c r="Q1084" s="240">
        <v>0</v>
      </c>
      <c r="R1084" s="240">
        <v>0</v>
      </c>
      <c r="S1084" s="240">
        <v>0</v>
      </c>
      <c r="T1084" s="240">
        <v>0</v>
      </c>
      <c r="U1084" s="240">
        <v>0</v>
      </c>
      <c r="V1084" s="240">
        <v>0</v>
      </c>
      <c r="W1084" s="240">
        <v>0</v>
      </c>
    </row>
    <row r="1085" spans="2:23" ht="13.15" x14ac:dyDescent="0.4">
      <c r="B1085" s="17" t="s">
        <v>1279</v>
      </c>
      <c r="C1085" s="445" t="s">
        <v>2681</v>
      </c>
      <c r="D1085" s="443" t="s">
        <v>1327</v>
      </c>
      <c r="E1085" s="436" t="s">
        <v>2692</v>
      </c>
      <c r="F1085" s="240">
        <v>0</v>
      </c>
      <c r="G1085" s="240">
        <v>0</v>
      </c>
      <c r="H1085" s="240">
        <v>0</v>
      </c>
      <c r="I1085" s="240">
        <v>0</v>
      </c>
      <c r="J1085" s="240">
        <v>0</v>
      </c>
      <c r="K1085" s="240">
        <v>0</v>
      </c>
      <c r="L1085" s="240">
        <v>0</v>
      </c>
      <c r="M1085" s="240">
        <v>0</v>
      </c>
      <c r="N1085" s="240">
        <v>0</v>
      </c>
      <c r="O1085" s="240">
        <v>0</v>
      </c>
      <c r="P1085" s="240">
        <v>277.57276999999999</v>
      </c>
      <c r="Q1085" s="240">
        <v>212.49274</v>
      </c>
      <c r="R1085" s="240">
        <v>0</v>
      </c>
      <c r="S1085" s="240">
        <v>0</v>
      </c>
      <c r="T1085" s="240">
        <v>0</v>
      </c>
      <c r="U1085" s="240">
        <v>0</v>
      </c>
      <c r="V1085" s="240">
        <v>0</v>
      </c>
      <c r="W1085" s="240">
        <v>0</v>
      </c>
    </row>
    <row r="1086" spans="2:23" x14ac:dyDescent="0.35">
      <c r="B1086" s="17" t="s">
        <v>1279</v>
      </c>
      <c r="C1086" s="445" t="s">
        <v>2682</v>
      </c>
      <c r="D1086" s="435" t="s">
        <v>1344</v>
      </c>
      <c r="E1086" s="436" t="s">
        <v>2687</v>
      </c>
      <c r="F1086" s="240">
        <v>0</v>
      </c>
      <c r="G1086" s="240">
        <v>0</v>
      </c>
      <c r="H1086" s="240">
        <v>0</v>
      </c>
      <c r="I1086" s="240">
        <v>0</v>
      </c>
      <c r="J1086" s="240">
        <v>0</v>
      </c>
      <c r="K1086" s="240">
        <v>0</v>
      </c>
      <c r="L1086" s="240">
        <v>0</v>
      </c>
      <c r="M1086" s="240">
        <v>0</v>
      </c>
      <c r="N1086" s="240">
        <v>0</v>
      </c>
      <c r="O1086" s="240">
        <v>0</v>
      </c>
      <c r="P1086" s="240">
        <v>49.614239999999995</v>
      </c>
      <c r="Q1086" s="240">
        <v>748.43493000000001</v>
      </c>
      <c r="R1086" s="240">
        <v>0</v>
      </c>
      <c r="S1086" s="240">
        <v>0</v>
      </c>
      <c r="T1086" s="240">
        <v>0</v>
      </c>
      <c r="U1086" s="240">
        <v>0</v>
      </c>
      <c r="V1086" s="240">
        <v>0</v>
      </c>
      <c r="W1086" s="240">
        <v>0</v>
      </c>
    </row>
    <row r="1087" spans="2:23" x14ac:dyDescent="0.35">
      <c r="B1087" s="17" t="s">
        <v>1279</v>
      </c>
      <c r="C1087" s="445" t="s">
        <v>2678</v>
      </c>
      <c r="D1087" s="435" t="s">
        <v>1375</v>
      </c>
      <c r="E1087" s="436" t="s">
        <v>2688</v>
      </c>
      <c r="F1087" s="240">
        <v>0</v>
      </c>
      <c r="G1087" s="240">
        <v>0</v>
      </c>
      <c r="H1087" s="240">
        <v>0</v>
      </c>
      <c r="I1087" s="240">
        <v>0</v>
      </c>
      <c r="J1087" s="240">
        <v>0</v>
      </c>
      <c r="K1087" s="240">
        <v>0</v>
      </c>
      <c r="L1087" s="240">
        <v>0</v>
      </c>
      <c r="M1087" s="240">
        <v>0</v>
      </c>
      <c r="N1087" s="240">
        <v>0</v>
      </c>
      <c r="O1087" s="240">
        <v>0</v>
      </c>
      <c r="P1087" s="240">
        <v>-37.181269999999998</v>
      </c>
      <c r="Q1087" s="240">
        <v>77.326070000000001</v>
      </c>
      <c r="R1087" s="240">
        <v>0</v>
      </c>
      <c r="S1087" s="240">
        <v>0</v>
      </c>
      <c r="T1087" s="240">
        <v>0</v>
      </c>
      <c r="U1087" s="240">
        <v>0</v>
      </c>
      <c r="V1087" s="240">
        <v>0</v>
      </c>
      <c r="W1087" s="240">
        <v>0</v>
      </c>
    </row>
    <row r="1088" spans="2:23" ht="25.5" x14ac:dyDescent="0.35">
      <c r="B1088" s="17" t="s">
        <v>1279</v>
      </c>
      <c r="C1088" s="453" t="s">
        <v>2148</v>
      </c>
      <c r="D1088" s="435" t="s">
        <v>1405</v>
      </c>
      <c r="E1088" s="436" t="s">
        <v>2693</v>
      </c>
      <c r="F1088" s="240">
        <v>0</v>
      </c>
      <c r="G1088" s="240">
        <v>0</v>
      </c>
      <c r="H1088" s="240">
        <v>0</v>
      </c>
      <c r="I1088" s="240">
        <v>0</v>
      </c>
      <c r="J1088" s="240">
        <v>0</v>
      </c>
      <c r="K1088" s="240">
        <v>0</v>
      </c>
      <c r="L1088" s="240">
        <v>0</v>
      </c>
      <c r="M1088" s="240">
        <v>0</v>
      </c>
      <c r="N1088" s="240">
        <v>0</v>
      </c>
      <c r="O1088" s="240">
        <v>0</v>
      </c>
      <c r="P1088" s="240">
        <v>32.140329999999999</v>
      </c>
      <c r="Q1088" s="240">
        <v>0</v>
      </c>
      <c r="R1088" s="240">
        <v>0</v>
      </c>
      <c r="S1088" s="240">
        <v>0</v>
      </c>
      <c r="T1088" s="240">
        <v>0</v>
      </c>
      <c r="U1088" s="240">
        <v>0</v>
      </c>
      <c r="V1088" s="240">
        <v>0</v>
      </c>
      <c r="W1088" s="240">
        <v>0</v>
      </c>
    </row>
    <row r="1089" spans="2:23" x14ac:dyDescent="0.35">
      <c r="B1089" s="17" t="s">
        <v>1279</v>
      </c>
      <c r="C1089" s="445" t="s">
        <v>2683</v>
      </c>
      <c r="D1089" s="435" t="s">
        <v>1399</v>
      </c>
      <c r="E1089" s="436" t="s">
        <v>2689</v>
      </c>
      <c r="F1089" s="240">
        <v>0</v>
      </c>
      <c r="G1089" s="240">
        <v>0</v>
      </c>
      <c r="H1089" s="240">
        <v>0</v>
      </c>
      <c r="I1089" s="240">
        <v>0</v>
      </c>
      <c r="J1089" s="240">
        <v>0</v>
      </c>
      <c r="K1089" s="240">
        <v>0</v>
      </c>
      <c r="L1089" s="240">
        <v>0</v>
      </c>
      <c r="M1089" s="240">
        <v>0</v>
      </c>
      <c r="N1089" s="240">
        <v>0</v>
      </c>
      <c r="O1089" s="240">
        <v>0</v>
      </c>
      <c r="P1089" s="240">
        <v>2703.7799300000001</v>
      </c>
      <c r="Q1089" s="240">
        <v>2074.8019199999999</v>
      </c>
      <c r="R1089" s="240">
        <v>0</v>
      </c>
      <c r="S1089" s="240">
        <v>0</v>
      </c>
      <c r="T1089" s="240">
        <v>0</v>
      </c>
      <c r="U1089" s="240">
        <v>0</v>
      </c>
      <c r="V1089" s="240">
        <v>0</v>
      </c>
      <c r="W1089" s="240">
        <v>0</v>
      </c>
    </row>
    <row r="1090" spans="2:23" ht="25.5" x14ac:dyDescent="0.35">
      <c r="B1090" s="17" t="s">
        <v>1279</v>
      </c>
      <c r="C1090" s="453" t="s">
        <v>2148</v>
      </c>
      <c r="D1090" s="435" t="s">
        <v>1409</v>
      </c>
      <c r="E1090" s="436" t="s">
        <v>2694</v>
      </c>
      <c r="F1090" s="240">
        <v>0</v>
      </c>
      <c r="G1090" s="240">
        <v>0</v>
      </c>
      <c r="H1090" s="240">
        <v>0</v>
      </c>
      <c r="I1090" s="240">
        <v>0</v>
      </c>
      <c r="J1090" s="240">
        <v>0</v>
      </c>
      <c r="K1090" s="240">
        <v>0</v>
      </c>
      <c r="L1090" s="240">
        <v>0</v>
      </c>
      <c r="M1090" s="240">
        <v>0</v>
      </c>
      <c r="N1090" s="240">
        <v>0</v>
      </c>
      <c r="O1090" s="240">
        <v>0</v>
      </c>
      <c r="P1090" s="240">
        <v>2276.1698799999999</v>
      </c>
      <c r="Q1090" s="240">
        <v>1066.116</v>
      </c>
      <c r="R1090" s="240">
        <v>0</v>
      </c>
      <c r="S1090" s="240">
        <v>0</v>
      </c>
      <c r="T1090" s="240">
        <v>0</v>
      </c>
      <c r="U1090" s="240">
        <v>0</v>
      </c>
      <c r="V1090" s="240">
        <v>0</v>
      </c>
      <c r="W1090" s="240">
        <v>0</v>
      </c>
    </row>
    <row r="1091" spans="2:23" ht="25.5" x14ac:dyDescent="0.35">
      <c r="B1091" s="17" t="s">
        <v>1279</v>
      </c>
      <c r="C1091" s="453" t="s">
        <v>2148</v>
      </c>
      <c r="D1091" s="435" t="s">
        <v>1400</v>
      </c>
      <c r="E1091" s="436" t="s">
        <v>2690</v>
      </c>
      <c r="F1091" s="240">
        <v>0</v>
      </c>
      <c r="G1091" s="240">
        <v>0</v>
      </c>
      <c r="H1091" s="240">
        <v>0</v>
      </c>
      <c r="I1091" s="240">
        <v>0</v>
      </c>
      <c r="J1091" s="240">
        <v>0</v>
      </c>
      <c r="K1091" s="240">
        <v>0</v>
      </c>
      <c r="L1091" s="240">
        <v>0</v>
      </c>
      <c r="M1091" s="240">
        <v>0</v>
      </c>
      <c r="N1091" s="240">
        <v>0</v>
      </c>
      <c r="O1091" s="240">
        <v>0</v>
      </c>
      <c r="P1091" s="240">
        <v>498.29487999999998</v>
      </c>
      <c r="Q1091" s="240">
        <v>874.19157999999993</v>
      </c>
      <c r="R1091" s="240">
        <v>0</v>
      </c>
      <c r="S1091" s="240">
        <v>0</v>
      </c>
      <c r="T1091" s="240">
        <v>0</v>
      </c>
      <c r="U1091" s="240">
        <v>0</v>
      </c>
      <c r="V1091" s="240">
        <v>0</v>
      </c>
      <c r="W1091" s="240">
        <v>0</v>
      </c>
    </row>
    <row r="1092" spans="2:23" ht="25.9" x14ac:dyDescent="0.4">
      <c r="B1092" s="17" t="s">
        <v>1279</v>
      </c>
      <c r="C1092" s="453" t="s">
        <v>2148</v>
      </c>
      <c r="D1092" s="435" t="s">
        <v>1319</v>
      </c>
      <c r="E1092" s="436" t="s">
        <v>2695</v>
      </c>
      <c r="F1092" s="240">
        <v>0</v>
      </c>
      <c r="G1092" s="240">
        <v>0</v>
      </c>
      <c r="H1092" s="240">
        <v>0</v>
      </c>
      <c r="I1092" s="240">
        <v>0</v>
      </c>
      <c r="J1092" s="240">
        <v>0</v>
      </c>
      <c r="K1092" s="240">
        <v>0</v>
      </c>
      <c r="L1092" s="240">
        <v>0</v>
      </c>
      <c r="M1092" s="240">
        <v>0</v>
      </c>
      <c r="N1092" s="240">
        <v>0</v>
      </c>
      <c r="O1092" s="240">
        <v>0</v>
      </c>
      <c r="P1092" s="240">
        <v>0.38835000000000003</v>
      </c>
      <c r="Q1092" s="240">
        <v>0</v>
      </c>
      <c r="R1092" s="240">
        <v>0</v>
      </c>
      <c r="S1092" s="240">
        <v>0</v>
      </c>
      <c r="T1092" s="240">
        <v>0</v>
      </c>
      <c r="U1092" s="240">
        <v>0</v>
      </c>
      <c r="V1092" s="240">
        <v>0</v>
      </c>
      <c r="W1092" s="240">
        <v>0</v>
      </c>
    </row>
    <row r="1093" spans="2:23" x14ac:dyDescent="0.35">
      <c r="B1093" s="17" t="s">
        <v>1279</v>
      </c>
      <c r="C1093" s="445" t="s">
        <v>2682</v>
      </c>
      <c r="D1093" s="435" t="s">
        <v>1344</v>
      </c>
      <c r="E1093" s="436" t="s">
        <v>2687</v>
      </c>
      <c r="F1093" s="240">
        <v>0</v>
      </c>
      <c r="G1093" s="240">
        <v>0</v>
      </c>
      <c r="H1093" s="240">
        <v>0</v>
      </c>
      <c r="I1093" s="240">
        <v>0</v>
      </c>
      <c r="J1093" s="240">
        <v>0</v>
      </c>
      <c r="K1093" s="240">
        <v>0</v>
      </c>
      <c r="L1093" s="240">
        <v>0</v>
      </c>
      <c r="M1093" s="240">
        <v>0</v>
      </c>
      <c r="N1093" s="240">
        <v>0</v>
      </c>
      <c r="O1093" s="240">
        <v>0</v>
      </c>
      <c r="P1093" s="240">
        <v>8912.3859100000009</v>
      </c>
      <c r="Q1093" s="240">
        <v>3909.8659700000003</v>
      </c>
      <c r="R1093" s="240">
        <v>0</v>
      </c>
      <c r="S1093" s="240">
        <v>0</v>
      </c>
      <c r="T1093" s="240">
        <v>0</v>
      </c>
      <c r="U1093" s="240">
        <v>0</v>
      </c>
      <c r="V1093" s="240">
        <v>0</v>
      </c>
      <c r="W1093" s="240">
        <v>0</v>
      </c>
    </row>
    <row r="1094" spans="2:23" x14ac:dyDescent="0.35">
      <c r="B1094" s="17" t="s">
        <v>1279</v>
      </c>
      <c r="C1094" s="445" t="s">
        <v>2678</v>
      </c>
      <c r="D1094" s="435" t="s">
        <v>1375</v>
      </c>
      <c r="E1094" s="436" t="s">
        <v>2688</v>
      </c>
      <c r="F1094" s="240">
        <v>0</v>
      </c>
      <c r="G1094" s="240">
        <v>0</v>
      </c>
      <c r="H1094" s="240">
        <v>0</v>
      </c>
      <c r="I1094" s="240">
        <v>0</v>
      </c>
      <c r="J1094" s="240">
        <v>0</v>
      </c>
      <c r="K1094" s="240">
        <v>0</v>
      </c>
      <c r="L1094" s="240">
        <v>0</v>
      </c>
      <c r="M1094" s="240">
        <v>0</v>
      </c>
      <c r="N1094" s="240">
        <v>0</v>
      </c>
      <c r="O1094" s="240">
        <v>0</v>
      </c>
      <c r="P1094" s="240">
        <v>0.53798999999999997</v>
      </c>
      <c r="Q1094" s="240">
        <v>127.49563999999999</v>
      </c>
      <c r="R1094" s="240">
        <v>0</v>
      </c>
      <c r="S1094" s="240">
        <v>0</v>
      </c>
      <c r="T1094" s="240">
        <v>0</v>
      </c>
      <c r="U1094" s="240">
        <v>0</v>
      </c>
      <c r="V1094" s="240">
        <v>0</v>
      </c>
      <c r="W1094" s="240">
        <v>0</v>
      </c>
    </row>
    <row r="1095" spans="2:23" x14ac:dyDescent="0.35">
      <c r="B1095" s="17" t="s">
        <v>1279</v>
      </c>
      <c r="C1095" s="445" t="s">
        <v>2684</v>
      </c>
      <c r="D1095" s="443" t="s">
        <v>1413</v>
      </c>
      <c r="E1095" s="436" t="s">
        <v>2696</v>
      </c>
      <c r="F1095" s="240">
        <v>0</v>
      </c>
      <c r="G1095" s="240">
        <v>0</v>
      </c>
      <c r="H1095" s="240">
        <v>0</v>
      </c>
      <c r="I1095" s="240">
        <v>0</v>
      </c>
      <c r="J1095" s="240">
        <v>0</v>
      </c>
      <c r="K1095" s="240">
        <v>0</v>
      </c>
      <c r="L1095" s="240">
        <v>0</v>
      </c>
      <c r="M1095" s="240">
        <v>0</v>
      </c>
      <c r="N1095" s="240">
        <v>0</v>
      </c>
      <c r="O1095" s="240">
        <v>0</v>
      </c>
      <c r="P1095" s="240">
        <v>0.59</v>
      </c>
      <c r="Q1095" s="240">
        <v>2.5471500000000002</v>
      </c>
      <c r="R1095" s="240">
        <v>0</v>
      </c>
      <c r="S1095" s="240">
        <v>0</v>
      </c>
      <c r="T1095" s="240">
        <v>0</v>
      </c>
      <c r="U1095" s="240">
        <v>0</v>
      </c>
      <c r="V1095" s="240">
        <v>0</v>
      </c>
      <c r="W1095" s="240">
        <v>0</v>
      </c>
    </row>
    <row r="1096" spans="2:23" ht="25.5" x14ac:dyDescent="0.35">
      <c r="B1096" s="17" t="s">
        <v>1279</v>
      </c>
      <c r="C1096" s="453" t="s">
        <v>2148</v>
      </c>
      <c r="D1096" s="435" t="s">
        <v>1405</v>
      </c>
      <c r="E1096" s="436" t="s">
        <v>2693</v>
      </c>
      <c r="F1096" s="240">
        <v>0</v>
      </c>
      <c r="G1096" s="240">
        <v>0</v>
      </c>
      <c r="H1096" s="240">
        <v>0</v>
      </c>
      <c r="I1096" s="240">
        <v>0</v>
      </c>
      <c r="J1096" s="240">
        <v>0</v>
      </c>
      <c r="K1096" s="240">
        <v>0</v>
      </c>
      <c r="L1096" s="240">
        <v>0</v>
      </c>
      <c r="M1096" s="240">
        <v>0</v>
      </c>
      <c r="N1096" s="240">
        <v>0</v>
      </c>
      <c r="O1096" s="240">
        <v>0</v>
      </c>
      <c r="P1096" s="240">
        <v>0.27600000000000002</v>
      </c>
      <c r="Q1096" s="240">
        <v>0</v>
      </c>
      <c r="R1096" s="240">
        <v>0</v>
      </c>
      <c r="S1096" s="240">
        <v>0</v>
      </c>
      <c r="T1096" s="240">
        <v>0</v>
      </c>
      <c r="U1096" s="240">
        <v>0</v>
      </c>
      <c r="V1096" s="240">
        <v>0</v>
      </c>
      <c r="W1096" s="240">
        <v>0</v>
      </c>
    </row>
    <row r="1097" spans="2:23" x14ac:dyDescent="0.35">
      <c r="B1097" s="17" t="s">
        <v>1279</v>
      </c>
      <c r="C1097" s="445" t="s">
        <v>2683</v>
      </c>
      <c r="D1097" s="435" t="s">
        <v>1399</v>
      </c>
      <c r="E1097" s="436" t="s">
        <v>2689</v>
      </c>
      <c r="F1097" s="240">
        <v>0</v>
      </c>
      <c r="G1097" s="240">
        <v>0</v>
      </c>
      <c r="H1097" s="240">
        <v>0</v>
      </c>
      <c r="I1097" s="240">
        <v>0</v>
      </c>
      <c r="J1097" s="240">
        <v>0</v>
      </c>
      <c r="K1097" s="240">
        <v>0</v>
      </c>
      <c r="L1097" s="240">
        <v>0</v>
      </c>
      <c r="M1097" s="240">
        <v>0</v>
      </c>
      <c r="N1097" s="240">
        <v>0</v>
      </c>
      <c r="O1097" s="240">
        <v>0</v>
      </c>
      <c r="P1097" s="240">
        <v>-22.30228</v>
      </c>
      <c r="Q1097" s="240">
        <v>0</v>
      </c>
      <c r="R1097" s="240">
        <v>0</v>
      </c>
      <c r="S1097" s="240">
        <v>0</v>
      </c>
      <c r="T1097" s="240">
        <v>0</v>
      </c>
      <c r="U1097" s="240">
        <v>0</v>
      </c>
      <c r="V1097" s="240">
        <v>0</v>
      </c>
      <c r="W1097" s="240">
        <v>0</v>
      </c>
    </row>
    <row r="1098" spans="2:23" ht="25.5" x14ac:dyDescent="0.35">
      <c r="B1098" s="17" t="s">
        <v>1279</v>
      </c>
      <c r="C1098" s="453" t="s">
        <v>2148</v>
      </c>
      <c r="D1098" s="435" t="s">
        <v>1400</v>
      </c>
      <c r="E1098" s="436" t="s">
        <v>2690</v>
      </c>
      <c r="F1098" s="240">
        <v>0</v>
      </c>
      <c r="G1098" s="240">
        <v>0</v>
      </c>
      <c r="H1098" s="240">
        <v>0</v>
      </c>
      <c r="I1098" s="240">
        <v>0</v>
      </c>
      <c r="J1098" s="240">
        <v>0</v>
      </c>
      <c r="K1098" s="240">
        <v>0</v>
      </c>
      <c r="L1098" s="240">
        <v>0</v>
      </c>
      <c r="M1098" s="240">
        <v>0</v>
      </c>
      <c r="N1098" s="240">
        <v>0</v>
      </c>
      <c r="O1098" s="240">
        <v>0</v>
      </c>
      <c r="P1098" s="240">
        <v>-20.929749999999999</v>
      </c>
      <c r="Q1098" s="240">
        <v>0</v>
      </c>
      <c r="R1098" s="240">
        <v>0</v>
      </c>
      <c r="S1098" s="240">
        <v>0</v>
      </c>
      <c r="T1098" s="240">
        <v>0</v>
      </c>
      <c r="U1098" s="240">
        <v>0</v>
      </c>
      <c r="V1098" s="240">
        <v>0</v>
      </c>
      <c r="W1098" s="240">
        <v>0</v>
      </c>
    </row>
    <row r="1099" spans="2:23" ht="25.5" x14ac:dyDescent="0.35">
      <c r="B1099" s="17" t="s">
        <v>1279</v>
      </c>
      <c r="C1099" s="453" t="s">
        <v>2148</v>
      </c>
      <c r="D1099" s="435" t="s">
        <v>1319</v>
      </c>
      <c r="E1099" s="436" t="s">
        <v>2691</v>
      </c>
      <c r="F1099" s="240">
        <v>0</v>
      </c>
      <c r="G1099" s="240">
        <v>0</v>
      </c>
      <c r="H1099" s="240">
        <v>0</v>
      </c>
      <c r="I1099" s="240">
        <v>0</v>
      </c>
      <c r="J1099" s="240">
        <v>0</v>
      </c>
      <c r="K1099" s="240">
        <v>0</v>
      </c>
      <c r="L1099" s="240">
        <v>0</v>
      </c>
      <c r="M1099" s="240">
        <v>0</v>
      </c>
      <c r="N1099" s="240">
        <v>0</v>
      </c>
      <c r="O1099" s="240">
        <v>0</v>
      </c>
      <c r="P1099" s="240">
        <v>1.01326</v>
      </c>
      <c r="Q1099" s="240">
        <v>0</v>
      </c>
      <c r="R1099" s="240">
        <v>0</v>
      </c>
      <c r="S1099" s="240">
        <v>0</v>
      </c>
      <c r="T1099" s="240">
        <v>0</v>
      </c>
      <c r="U1099" s="240">
        <v>0</v>
      </c>
      <c r="V1099" s="240">
        <v>0</v>
      </c>
      <c r="W1099" s="240">
        <v>0</v>
      </c>
    </row>
    <row r="1100" spans="2:23" x14ac:dyDescent="0.35">
      <c r="B1100" s="17" t="s">
        <v>1279</v>
      </c>
      <c r="C1100" s="445" t="s">
        <v>2681</v>
      </c>
      <c r="D1100" s="443" t="s">
        <v>1327</v>
      </c>
      <c r="E1100" s="436" t="s">
        <v>2697</v>
      </c>
      <c r="F1100" s="240">
        <v>0</v>
      </c>
      <c r="G1100" s="240">
        <v>0</v>
      </c>
      <c r="H1100" s="240">
        <v>0</v>
      </c>
      <c r="I1100" s="240">
        <v>0</v>
      </c>
      <c r="J1100" s="240">
        <v>0</v>
      </c>
      <c r="K1100" s="240">
        <v>0</v>
      </c>
      <c r="L1100" s="240">
        <v>0</v>
      </c>
      <c r="M1100" s="240">
        <v>0</v>
      </c>
      <c r="N1100" s="240">
        <v>0</v>
      </c>
      <c r="O1100" s="240">
        <v>0</v>
      </c>
      <c r="P1100" s="240">
        <v>103.36411</v>
      </c>
      <c r="Q1100" s="240">
        <v>0</v>
      </c>
      <c r="R1100" s="240">
        <v>0</v>
      </c>
      <c r="S1100" s="240">
        <v>0</v>
      </c>
      <c r="T1100" s="240">
        <v>0</v>
      </c>
      <c r="U1100" s="240">
        <v>0</v>
      </c>
      <c r="V1100" s="240">
        <v>0</v>
      </c>
      <c r="W1100" s="240">
        <v>0</v>
      </c>
    </row>
    <row r="1101" spans="2:23" x14ac:dyDescent="0.35">
      <c r="B1101" s="17" t="s">
        <v>1279</v>
      </c>
      <c r="C1101" s="445" t="s">
        <v>2682</v>
      </c>
      <c r="D1101" s="435" t="s">
        <v>1344</v>
      </c>
      <c r="E1101" s="436" t="s">
        <v>2687</v>
      </c>
      <c r="F1101" s="240">
        <v>0</v>
      </c>
      <c r="G1101" s="240">
        <v>0</v>
      </c>
      <c r="H1101" s="240">
        <v>0</v>
      </c>
      <c r="I1101" s="240">
        <v>0</v>
      </c>
      <c r="J1101" s="240">
        <v>0</v>
      </c>
      <c r="K1101" s="240">
        <v>0</v>
      </c>
      <c r="L1101" s="240">
        <v>0</v>
      </c>
      <c r="M1101" s="240">
        <v>0</v>
      </c>
      <c r="N1101" s="240">
        <v>0</v>
      </c>
      <c r="O1101" s="240">
        <v>0</v>
      </c>
      <c r="P1101" s="240">
        <v>0.72601000000000004</v>
      </c>
      <c r="Q1101" s="240">
        <v>0</v>
      </c>
      <c r="R1101" s="240">
        <v>0</v>
      </c>
      <c r="S1101" s="240">
        <v>0</v>
      </c>
      <c r="T1101" s="240">
        <v>0</v>
      </c>
      <c r="U1101" s="240">
        <v>0</v>
      </c>
      <c r="V1101" s="240">
        <v>0</v>
      </c>
      <c r="W1101" s="240">
        <v>0</v>
      </c>
    </row>
    <row r="1102" spans="2:23" x14ac:dyDescent="0.35">
      <c r="B1102" s="17" t="s">
        <v>1279</v>
      </c>
      <c r="C1102" s="445" t="s">
        <v>2678</v>
      </c>
      <c r="D1102" s="435" t="s">
        <v>1375</v>
      </c>
      <c r="E1102" s="436" t="s">
        <v>2688</v>
      </c>
      <c r="F1102" s="240">
        <v>0</v>
      </c>
      <c r="G1102" s="240">
        <v>0</v>
      </c>
      <c r="H1102" s="240">
        <v>0</v>
      </c>
      <c r="I1102" s="240">
        <v>0</v>
      </c>
      <c r="J1102" s="240">
        <v>0</v>
      </c>
      <c r="K1102" s="240">
        <v>0</v>
      </c>
      <c r="L1102" s="240">
        <v>0</v>
      </c>
      <c r="M1102" s="240">
        <v>0</v>
      </c>
      <c r="N1102" s="240">
        <v>0</v>
      </c>
      <c r="O1102" s="240">
        <v>0</v>
      </c>
      <c r="P1102" s="240">
        <v>2.3954299999999997</v>
      </c>
      <c r="Q1102" s="240">
        <v>0</v>
      </c>
      <c r="R1102" s="240">
        <v>0</v>
      </c>
      <c r="S1102" s="240">
        <v>0</v>
      </c>
      <c r="T1102" s="240">
        <v>0</v>
      </c>
      <c r="U1102" s="240">
        <v>0</v>
      </c>
      <c r="V1102" s="240">
        <v>0</v>
      </c>
      <c r="W1102" s="240">
        <v>0</v>
      </c>
    </row>
    <row r="1103" spans="2:23" x14ac:dyDescent="0.35">
      <c r="B1103" s="17" t="s">
        <v>1279</v>
      </c>
      <c r="C1103" s="445" t="s">
        <v>2682</v>
      </c>
      <c r="D1103" s="435" t="s">
        <v>1344</v>
      </c>
      <c r="E1103" s="436" t="s">
        <v>2687</v>
      </c>
      <c r="F1103" s="240">
        <v>0</v>
      </c>
      <c r="G1103" s="240">
        <v>0</v>
      </c>
      <c r="H1103" s="240">
        <v>0</v>
      </c>
      <c r="I1103" s="240">
        <v>0</v>
      </c>
      <c r="J1103" s="240">
        <v>0</v>
      </c>
      <c r="K1103" s="240">
        <v>0</v>
      </c>
      <c r="L1103" s="240">
        <v>0</v>
      </c>
      <c r="M1103" s="240">
        <v>0</v>
      </c>
      <c r="N1103" s="240">
        <v>0</v>
      </c>
      <c r="O1103" s="240">
        <v>0</v>
      </c>
      <c r="P1103" s="240">
        <v>269.49816999999996</v>
      </c>
      <c r="Q1103" s="240">
        <v>3575.0211400000003</v>
      </c>
      <c r="R1103" s="240">
        <v>0</v>
      </c>
      <c r="S1103" s="240">
        <v>0</v>
      </c>
      <c r="T1103" s="240">
        <v>0</v>
      </c>
      <c r="U1103" s="240">
        <v>0</v>
      </c>
      <c r="V1103" s="240">
        <v>0</v>
      </c>
      <c r="W1103" s="240">
        <v>0</v>
      </c>
    </row>
    <row r="1104" spans="2:23" x14ac:dyDescent="0.35">
      <c r="B1104" s="17" t="s">
        <v>1279</v>
      </c>
      <c r="C1104" s="445" t="s">
        <v>2678</v>
      </c>
      <c r="D1104" s="435" t="s">
        <v>1375</v>
      </c>
      <c r="E1104" s="436" t="s">
        <v>2688</v>
      </c>
      <c r="F1104" s="240">
        <v>0</v>
      </c>
      <c r="G1104" s="240">
        <v>0</v>
      </c>
      <c r="H1104" s="240">
        <v>0</v>
      </c>
      <c r="I1104" s="240">
        <v>0</v>
      </c>
      <c r="J1104" s="240">
        <v>0</v>
      </c>
      <c r="K1104" s="240">
        <v>0</v>
      </c>
      <c r="L1104" s="240">
        <v>0</v>
      </c>
      <c r="M1104" s="240">
        <v>0</v>
      </c>
      <c r="N1104" s="240">
        <v>0</v>
      </c>
      <c r="O1104" s="240">
        <v>0</v>
      </c>
      <c r="P1104" s="240">
        <v>-18.48573</v>
      </c>
      <c r="Q1104" s="240">
        <v>0</v>
      </c>
      <c r="R1104" s="240">
        <v>0</v>
      </c>
      <c r="S1104" s="240">
        <v>0</v>
      </c>
      <c r="T1104" s="240">
        <v>0</v>
      </c>
      <c r="U1104" s="240">
        <v>0</v>
      </c>
      <c r="V1104" s="240">
        <v>0</v>
      </c>
      <c r="W1104" s="240">
        <v>0</v>
      </c>
    </row>
    <row r="1105" spans="2:23" x14ac:dyDescent="0.35">
      <c r="B1105" s="17" t="s">
        <v>1279</v>
      </c>
      <c r="C1105" s="445" t="s">
        <v>2682</v>
      </c>
      <c r="D1105" s="435" t="s">
        <v>1344</v>
      </c>
      <c r="E1105" s="436" t="s">
        <v>2687</v>
      </c>
      <c r="F1105" s="240">
        <v>0</v>
      </c>
      <c r="G1105" s="240">
        <v>0</v>
      </c>
      <c r="H1105" s="240">
        <v>0</v>
      </c>
      <c r="I1105" s="240">
        <v>0</v>
      </c>
      <c r="J1105" s="240">
        <v>0</v>
      </c>
      <c r="K1105" s="240">
        <v>0</v>
      </c>
      <c r="L1105" s="240">
        <v>0</v>
      </c>
      <c r="M1105" s="240">
        <v>0</v>
      </c>
      <c r="N1105" s="240">
        <v>0</v>
      </c>
      <c r="O1105" s="240">
        <v>0</v>
      </c>
      <c r="P1105" s="240">
        <v>-3.0581100000000001</v>
      </c>
      <c r="Q1105" s="240">
        <v>0</v>
      </c>
      <c r="R1105" s="240">
        <v>0</v>
      </c>
      <c r="S1105" s="240">
        <v>0</v>
      </c>
      <c r="T1105" s="240">
        <v>0</v>
      </c>
      <c r="U1105" s="240">
        <v>0</v>
      </c>
      <c r="V1105" s="240">
        <v>0</v>
      </c>
      <c r="W1105" s="240">
        <v>0</v>
      </c>
    </row>
    <row r="1106" spans="2:23" x14ac:dyDescent="0.35">
      <c r="B1106" s="17" t="s">
        <v>1279</v>
      </c>
      <c r="C1106" s="445" t="s">
        <v>2678</v>
      </c>
      <c r="D1106" s="435" t="s">
        <v>1375</v>
      </c>
      <c r="E1106" s="436" t="s">
        <v>2688</v>
      </c>
      <c r="F1106" s="240">
        <v>0</v>
      </c>
      <c r="G1106" s="240">
        <v>0</v>
      </c>
      <c r="H1106" s="240">
        <v>0</v>
      </c>
      <c r="I1106" s="240">
        <v>0</v>
      </c>
      <c r="J1106" s="240">
        <v>0</v>
      </c>
      <c r="K1106" s="240">
        <v>0</v>
      </c>
      <c r="L1106" s="240">
        <v>0</v>
      </c>
      <c r="M1106" s="240">
        <v>0</v>
      </c>
      <c r="N1106" s="240">
        <v>0</v>
      </c>
      <c r="O1106" s="240">
        <v>0</v>
      </c>
      <c r="P1106" s="240">
        <v>1.1111800000000001</v>
      </c>
      <c r="Q1106" s="240">
        <v>0</v>
      </c>
      <c r="R1106" s="240">
        <v>0</v>
      </c>
      <c r="S1106" s="240">
        <v>0</v>
      </c>
      <c r="T1106" s="240">
        <v>0</v>
      </c>
      <c r="U1106" s="240">
        <v>0</v>
      </c>
      <c r="V1106" s="240">
        <v>0</v>
      </c>
      <c r="W1106" s="240">
        <v>0</v>
      </c>
    </row>
    <row r="1107" spans="2:23" x14ac:dyDescent="0.35">
      <c r="B1107" s="17" t="s">
        <v>1279</v>
      </c>
      <c r="C1107" s="447" t="s">
        <v>2171</v>
      </c>
      <c r="D1107" s="443">
        <v>10524</v>
      </c>
      <c r="E1107" s="436" t="s">
        <v>2698</v>
      </c>
      <c r="F1107" s="240">
        <v>0</v>
      </c>
      <c r="G1107" s="240">
        <v>0</v>
      </c>
      <c r="H1107" s="240">
        <v>0</v>
      </c>
      <c r="I1107" s="240">
        <v>0</v>
      </c>
      <c r="J1107" s="240">
        <v>0</v>
      </c>
      <c r="K1107" s="240">
        <v>0</v>
      </c>
      <c r="L1107" s="240">
        <v>0</v>
      </c>
      <c r="M1107" s="240">
        <v>0</v>
      </c>
      <c r="N1107" s="240">
        <v>0</v>
      </c>
      <c r="O1107" s="240">
        <v>0</v>
      </c>
      <c r="P1107" s="240">
        <v>495.00746999999996</v>
      </c>
      <c r="Q1107" s="240">
        <v>0</v>
      </c>
      <c r="R1107" s="240">
        <v>0</v>
      </c>
      <c r="S1107" s="240">
        <v>0</v>
      </c>
      <c r="T1107" s="240">
        <v>0</v>
      </c>
      <c r="U1107" s="240">
        <v>0</v>
      </c>
      <c r="V1107" s="240">
        <v>0</v>
      </c>
      <c r="W1107" s="240">
        <v>0</v>
      </c>
    </row>
    <row r="1108" spans="2:23" ht="25.5" x14ac:dyDescent="0.35">
      <c r="B1108" s="17" t="s">
        <v>1279</v>
      </c>
      <c r="C1108" s="453" t="s">
        <v>2148</v>
      </c>
      <c r="D1108" s="435" t="s">
        <v>1405</v>
      </c>
      <c r="E1108" s="436" t="s">
        <v>2693</v>
      </c>
      <c r="F1108" s="240">
        <v>0</v>
      </c>
      <c r="G1108" s="240">
        <v>0</v>
      </c>
      <c r="H1108" s="240">
        <v>0</v>
      </c>
      <c r="I1108" s="240">
        <v>0</v>
      </c>
      <c r="J1108" s="240">
        <v>0</v>
      </c>
      <c r="K1108" s="240">
        <v>0</v>
      </c>
      <c r="L1108" s="240">
        <v>0</v>
      </c>
      <c r="M1108" s="240">
        <v>0</v>
      </c>
      <c r="N1108" s="240">
        <v>0</v>
      </c>
      <c r="O1108" s="240">
        <v>0</v>
      </c>
      <c r="P1108" s="240">
        <v>0</v>
      </c>
      <c r="Q1108" s="240">
        <v>0</v>
      </c>
      <c r="R1108" s="240">
        <v>0</v>
      </c>
      <c r="S1108" s="240">
        <v>0</v>
      </c>
      <c r="T1108" s="240">
        <v>0</v>
      </c>
      <c r="U1108" s="240">
        <v>0</v>
      </c>
      <c r="V1108" s="240">
        <v>0</v>
      </c>
      <c r="W1108" s="240">
        <v>0</v>
      </c>
    </row>
    <row r="1109" spans="2:23" x14ac:dyDescent="0.35">
      <c r="B1109" s="17" t="s">
        <v>1279</v>
      </c>
      <c r="C1109" s="445" t="s">
        <v>2683</v>
      </c>
      <c r="D1109" s="435" t="s">
        <v>1399</v>
      </c>
      <c r="E1109" s="436" t="s">
        <v>2689</v>
      </c>
      <c r="F1109" s="240">
        <v>0</v>
      </c>
      <c r="G1109" s="240">
        <v>0</v>
      </c>
      <c r="H1109" s="240">
        <v>0</v>
      </c>
      <c r="I1109" s="240">
        <v>0</v>
      </c>
      <c r="J1109" s="240">
        <v>0</v>
      </c>
      <c r="K1109" s="240">
        <v>0</v>
      </c>
      <c r="L1109" s="240">
        <v>0</v>
      </c>
      <c r="M1109" s="240">
        <v>0</v>
      </c>
      <c r="N1109" s="240">
        <v>0</v>
      </c>
      <c r="O1109" s="240">
        <v>0</v>
      </c>
      <c r="P1109" s="240">
        <v>241.43252999999999</v>
      </c>
      <c r="Q1109" s="240">
        <v>1192.8669600000001</v>
      </c>
      <c r="R1109" s="240">
        <v>0</v>
      </c>
      <c r="S1109" s="240">
        <v>0</v>
      </c>
      <c r="T1109" s="240">
        <v>0</v>
      </c>
      <c r="U1109" s="240">
        <v>0</v>
      </c>
      <c r="V1109" s="240">
        <v>0</v>
      </c>
      <c r="W1109" s="240">
        <v>0</v>
      </c>
    </row>
    <row r="1110" spans="2:23" ht="25.5" x14ac:dyDescent="0.35">
      <c r="B1110" s="17" t="s">
        <v>1279</v>
      </c>
      <c r="C1110" s="453" t="s">
        <v>2148</v>
      </c>
      <c r="D1110" s="435" t="s">
        <v>1400</v>
      </c>
      <c r="E1110" s="436" t="s">
        <v>2690</v>
      </c>
      <c r="F1110" s="240">
        <v>0</v>
      </c>
      <c r="G1110" s="240">
        <v>0</v>
      </c>
      <c r="H1110" s="240">
        <v>0</v>
      </c>
      <c r="I1110" s="240">
        <v>0</v>
      </c>
      <c r="J1110" s="240">
        <v>0</v>
      </c>
      <c r="K1110" s="240">
        <v>0</v>
      </c>
      <c r="L1110" s="240">
        <v>0</v>
      </c>
      <c r="M1110" s="240">
        <v>0</v>
      </c>
      <c r="N1110" s="240">
        <v>0</v>
      </c>
      <c r="O1110" s="240">
        <v>0</v>
      </c>
      <c r="P1110" s="240">
        <v>-1.5249999999999999</v>
      </c>
      <c r="Q1110" s="240">
        <v>84.789550000000006</v>
      </c>
      <c r="R1110" s="240">
        <v>0</v>
      </c>
      <c r="S1110" s="240">
        <v>0</v>
      </c>
      <c r="T1110" s="240">
        <v>0</v>
      </c>
      <c r="U1110" s="240">
        <v>0</v>
      </c>
      <c r="V1110" s="240">
        <v>0</v>
      </c>
      <c r="W1110" s="240">
        <v>0</v>
      </c>
    </row>
    <row r="1111" spans="2:23" ht="25.5" x14ac:dyDescent="0.35">
      <c r="B1111" s="17" t="s">
        <v>1279</v>
      </c>
      <c r="C1111" s="453" t="s">
        <v>2148</v>
      </c>
      <c r="D1111" s="435" t="s">
        <v>1405</v>
      </c>
      <c r="E1111" s="436" t="s">
        <v>2693</v>
      </c>
      <c r="F1111" s="240">
        <v>0</v>
      </c>
      <c r="G1111" s="240">
        <v>0</v>
      </c>
      <c r="H1111" s="240">
        <v>0</v>
      </c>
      <c r="I1111" s="240">
        <v>0</v>
      </c>
      <c r="J1111" s="240">
        <v>0</v>
      </c>
      <c r="K1111" s="240">
        <v>0</v>
      </c>
      <c r="L1111" s="240">
        <v>0</v>
      </c>
      <c r="M1111" s="240">
        <v>0</v>
      </c>
      <c r="N1111" s="240">
        <v>0</v>
      </c>
      <c r="O1111" s="240">
        <v>0</v>
      </c>
      <c r="P1111" s="240">
        <v>784.81597999999997</v>
      </c>
      <c r="Q1111" s="240">
        <v>361.23763000000002</v>
      </c>
      <c r="R1111" s="240">
        <v>0</v>
      </c>
      <c r="S1111" s="240">
        <v>0</v>
      </c>
      <c r="T1111" s="240">
        <v>0</v>
      </c>
      <c r="U1111" s="240">
        <v>0</v>
      </c>
      <c r="V1111" s="240">
        <v>0</v>
      </c>
      <c r="W1111" s="240">
        <v>0</v>
      </c>
    </row>
    <row r="1112" spans="2:23" x14ac:dyDescent="0.35">
      <c r="B1112" s="17" t="s">
        <v>1279</v>
      </c>
      <c r="C1112" s="445" t="s">
        <v>2683</v>
      </c>
      <c r="D1112" s="435" t="s">
        <v>1399</v>
      </c>
      <c r="E1112" s="436" t="s">
        <v>2689</v>
      </c>
      <c r="F1112" s="240">
        <v>0</v>
      </c>
      <c r="G1112" s="240">
        <v>0</v>
      </c>
      <c r="H1112" s="240">
        <v>0</v>
      </c>
      <c r="I1112" s="240">
        <v>0</v>
      </c>
      <c r="J1112" s="240">
        <v>0</v>
      </c>
      <c r="K1112" s="240">
        <v>0</v>
      </c>
      <c r="L1112" s="240">
        <v>0</v>
      </c>
      <c r="M1112" s="240">
        <v>0</v>
      </c>
      <c r="N1112" s="240">
        <v>0</v>
      </c>
      <c r="O1112" s="240">
        <v>0</v>
      </c>
      <c r="P1112" s="240">
        <v>52.865870000000001</v>
      </c>
      <c r="Q1112" s="240">
        <v>0</v>
      </c>
      <c r="R1112" s="240">
        <v>0</v>
      </c>
      <c r="S1112" s="240">
        <v>0</v>
      </c>
      <c r="T1112" s="240">
        <v>0</v>
      </c>
      <c r="U1112" s="240">
        <v>0</v>
      </c>
      <c r="V1112" s="240">
        <v>0</v>
      </c>
      <c r="W1112" s="240">
        <v>0</v>
      </c>
    </row>
    <row r="1113" spans="2:23" ht="25.5" x14ac:dyDescent="0.35">
      <c r="B1113" s="17" t="s">
        <v>1279</v>
      </c>
      <c r="C1113" s="453" t="s">
        <v>2148</v>
      </c>
      <c r="D1113" s="435" t="s">
        <v>1400</v>
      </c>
      <c r="E1113" s="436" t="s">
        <v>2690</v>
      </c>
      <c r="F1113" s="240">
        <v>0</v>
      </c>
      <c r="G1113" s="240">
        <v>0</v>
      </c>
      <c r="H1113" s="240">
        <v>0</v>
      </c>
      <c r="I1113" s="240">
        <v>0</v>
      </c>
      <c r="J1113" s="240">
        <v>0</v>
      </c>
      <c r="K1113" s="240">
        <v>0</v>
      </c>
      <c r="L1113" s="240">
        <v>0</v>
      </c>
      <c r="M1113" s="240">
        <v>0</v>
      </c>
      <c r="N1113" s="240">
        <v>0</v>
      </c>
      <c r="O1113" s="240">
        <v>0</v>
      </c>
      <c r="P1113" s="240">
        <v>91.396050000000002</v>
      </c>
      <c r="Q1113" s="240">
        <v>0</v>
      </c>
      <c r="R1113" s="240">
        <v>0</v>
      </c>
      <c r="S1113" s="240">
        <v>0</v>
      </c>
      <c r="T1113" s="240">
        <v>0</v>
      </c>
      <c r="U1113" s="240">
        <v>0</v>
      </c>
      <c r="V1113" s="240">
        <v>0</v>
      </c>
      <c r="W1113" s="240">
        <v>0</v>
      </c>
    </row>
    <row r="1114" spans="2:23" ht="25.5" x14ac:dyDescent="0.35">
      <c r="B1114" s="17" t="s">
        <v>1279</v>
      </c>
      <c r="C1114" s="453" t="s">
        <v>2148</v>
      </c>
      <c r="D1114" s="435" t="s">
        <v>1405</v>
      </c>
      <c r="E1114" s="436" t="s">
        <v>2693</v>
      </c>
      <c r="F1114" s="240">
        <v>0</v>
      </c>
      <c r="G1114" s="240">
        <v>0</v>
      </c>
      <c r="H1114" s="240">
        <v>0</v>
      </c>
      <c r="I1114" s="240">
        <v>0</v>
      </c>
      <c r="J1114" s="240">
        <v>0</v>
      </c>
      <c r="K1114" s="240">
        <v>0</v>
      </c>
      <c r="L1114" s="240">
        <v>0</v>
      </c>
      <c r="M1114" s="240">
        <v>0</v>
      </c>
      <c r="N1114" s="240">
        <v>0</v>
      </c>
      <c r="O1114" s="240">
        <v>0</v>
      </c>
      <c r="P1114" s="240">
        <v>0</v>
      </c>
      <c r="Q1114" s="240">
        <v>663.91014000000007</v>
      </c>
      <c r="R1114" s="240">
        <v>0</v>
      </c>
      <c r="S1114" s="240">
        <v>0</v>
      </c>
      <c r="T1114" s="240">
        <v>0</v>
      </c>
      <c r="U1114" s="240">
        <v>0</v>
      </c>
      <c r="V1114" s="240">
        <v>0</v>
      </c>
      <c r="W1114" s="240">
        <v>0</v>
      </c>
    </row>
    <row r="1115" spans="2:23" x14ac:dyDescent="0.35">
      <c r="B1115" s="17" t="s">
        <v>1279</v>
      </c>
      <c r="C1115" s="445" t="s">
        <v>2683</v>
      </c>
      <c r="D1115" s="435" t="s">
        <v>1399</v>
      </c>
      <c r="E1115" s="436" t="s">
        <v>2689</v>
      </c>
      <c r="F1115" s="240">
        <v>0</v>
      </c>
      <c r="G1115" s="240">
        <v>0</v>
      </c>
      <c r="H1115" s="240">
        <v>0</v>
      </c>
      <c r="I1115" s="240">
        <v>0</v>
      </c>
      <c r="J1115" s="240">
        <v>0</v>
      </c>
      <c r="K1115" s="240">
        <v>0</v>
      </c>
      <c r="L1115" s="240">
        <v>0</v>
      </c>
      <c r="M1115" s="240">
        <v>0</v>
      </c>
      <c r="N1115" s="240">
        <v>0</v>
      </c>
      <c r="O1115" s="240">
        <v>0</v>
      </c>
      <c r="P1115" s="240">
        <v>16.323640000000001</v>
      </c>
      <c r="Q1115" s="240">
        <v>0</v>
      </c>
      <c r="R1115" s="240">
        <v>0</v>
      </c>
      <c r="S1115" s="240">
        <v>0</v>
      </c>
      <c r="T1115" s="240">
        <v>0</v>
      </c>
      <c r="U1115" s="240">
        <v>0</v>
      </c>
      <c r="V1115" s="240">
        <v>0</v>
      </c>
      <c r="W1115" s="240">
        <v>0</v>
      </c>
    </row>
    <row r="1116" spans="2:23" ht="25.5" x14ac:dyDescent="0.35">
      <c r="B1116" s="17" t="s">
        <v>1279</v>
      </c>
      <c r="C1116" s="453" t="s">
        <v>2148</v>
      </c>
      <c r="D1116" s="435" t="s">
        <v>1400</v>
      </c>
      <c r="E1116" s="436" t="s">
        <v>2699</v>
      </c>
      <c r="F1116" s="240">
        <v>0</v>
      </c>
      <c r="G1116" s="240">
        <v>0</v>
      </c>
      <c r="H1116" s="240">
        <v>0</v>
      </c>
      <c r="I1116" s="240">
        <v>0</v>
      </c>
      <c r="J1116" s="240">
        <v>0</v>
      </c>
      <c r="K1116" s="240">
        <v>0</v>
      </c>
      <c r="L1116" s="240">
        <v>0</v>
      </c>
      <c r="M1116" s="240">
        <v>0</v>
      </c>
      <c r="N1116" s="240">
        <v>0</v>
      </c>
      <c r="O1116" s="240">
        <v>0</v>
      </c>
      <c r="P1116" s="240">
        <v>-0.83099999999999996</v>
      </c>
      <c r="Q1116" s="240">
        <v>651.16694999999993</v>
      </c>
      <c r="R1116" s="240">
        <v>0</v>
      </c>
      <c r="S1116" s="240">
        <v>0</v>
      </c>
      <c r="T1116" s="240">
        <v>0</v>
      </c>
      <c r="U1116" s="240">
        <v>0</v>
      </c>
      <c r="V1116" s="240">
        <v>0</v>
      </c>
      <c r="W1116" s="240">
        <v>0</v>
      </c>
    </row>
    <row r="1117" spans="2:23" x14ac:dyDescent="0.35">
      <c r="B1117" s="17"/>
      <c r="C1117" s="437"/>
      <c r="D1117" s="17"/>
      <c r="E1117" s="4"/>
      <c r="F1117" s="4"/>
      <c r="G1117" s="4"/>
      <c r="H1117" s="4"/>
      <c r="I1117" s="4"/>
      <c r="J1117" s="4"/>
      <c r="K1117" s="4"/>
      <c r="L1117" s="4"/>
      <c r="M1117" s="4"/>
      <c r="N1117" s="4"/>
      <c r="O1117" s="4"/>
      <c r="P1117" s="4"/>
      <c r="Q1117" s="4"/>
      <c r="R1117" s="20"/>
      <c r="S1117" s="20"/>
      <c r="T1117" s="20"/>
      <c r="U1117" s="20"/>
      <c r="V1117" s="20"/>
      <c r="W1117" s="240"/>
    </row>
    <row r="1118" spans="2:23" ht="13.15" x14ac:dyDescent="0.4">
      <c r="B1118" s="234" t="s">
        <v>1424</v>
      </c>
      <c r="C1118" s="234"/>
      <c r="D1118" s="234"/>
      <c r="E1118" s="235" t="s">
        <v>1425</v>
      </c>
      <c r="F1118" s="242">
        <f>SUM(F798:F1116)</f>
        <v>32476.163489999988</v>
      </c>
      <c r="G1118" s="242">
        <f t="shared" ref="G1118:Q1118" si="4">SUM(G798:G1116)</f>
        <v>39039.862000000001</v>
      </c>
      <c r="H1118" s="242">
        <f t="shared" si="4"/>
        <v>43922.917309999983</v>
      </c>
      <c r="I1118" s="242">
        <f t="shared" si="4"/>
        <v>41290.785000000003</v>
      </c>
      <c r="J1118" s="242">
        <f t="shared" si="4"/>
        <v>46057.536220000009</v>
      </c>
      <c r="K1118" s="242">
        <f t="shared" si="4"/>
        <v>37492.44</v>
      </c>
      <c r="L1118" s="242">
        <f t="shared" si="4"/>
        <v>40537.825240000006</v>
      </c>
      <c r="M1118" s="242">
        <f t="shared" si="4"/>
        <v>38430.742679999996</v>
      </c>
      <c r="N1118" s="242">
        <f t="shared" si="4"/>
        <v>37653.596330000008</v>
      </c>
      <c r="O1118" s="242">
        <f t="shared" si="4"/>
        <v>55558.248999999996</v>
      </c>
      <c r="P1118" s="242">
        <f t="shared" si="4"/>
        <v>18375.532059999994</v>
      </c>
      <c r="Q1118" s="242">
        <f t="shared" si="4"/>
        <v>18790.943000000003</v>
      </c>
      <c r="R1118" s="237">
        <v>52447.031349348217</v>
      </c>
      <c r="S1118" s="237">
        <v>56322.463947023629</v>
      </c>
      <c r="T1118" s="237">
        <v>57449.406067662305</v>
      </c>
      <c r="U1118" s="237">
        <v>56759.100463219846</v>
      </c>
      <c r="V1118" s="237">
        <v>57213.156576861402</v>
      </c>
      <c r="W1118" s="237">
        <v>280191.15840411541</v>
      </c>
    </row>
    <row r="1119" spans="2:23" x14ac:dyDescent="0.35">
      <c r="B1119" s="17" t="s">
        <v>1426</v>
      </c>
      <c r="C1119" s="447" t="s">
        <v>2162</v>
      </c>
      <c r="D1119" s="243" t="s">
        <v>1427</v>
      </c>
      <c r="E1119" s="4" t="s">
        <v>241</v>
      </c>
      <c r="F1119" s="240">
        <v>4513.6574799999999</v>
      </c>
      <c r="G1119" s="240">
        <v>5099.9970000000003</v>
      </c>
      <c r="H1119" s="240">
        <v>4954.5978100000002</v>
      </c>
      <c r="I1119" s="240">
        <v>4739.5829999999996</v>
      </c>
      <c r="J1119" s="240">
        <v>0</v>
      </c>
      <c r="K1119" s="240">
        <v>0</v>
      </c>
      <c r="L1119" s="240">
        <v>0</v>
      </c>
      <c r="M1119" s="240">
        <v>0</v>
      </c>
      <c r="N1119" s="240">
        <v>0</v>
      </c>
      <c r="O1119" s="240">
        <v>0</v>
      </c>
      <c r="P1119" s="240">
        <v>0</v>
      </c>
      <c r="Q1119" s="240">
        <v>0</v>
      </c>
      <c r="R1119" s="20">
        <v>14112.053792800305</v>
      </c>
      <c r="S1119" s="20">
        <v>14408.401697697613</v>
      </c>
      <c r="T1119" s="246">
        <v>14711.019304391059</v>
      </c>
      <c r="U1119" s="246">
        <v>14990.543509468738</v>
      </c>
      <c r="V1119" s="246">
        <v>15275.396961073135</v>
      </c>
      <c r="W1119" s="23">
        <v>73497.415265430842</v>
      </c>
    </row>
    <row r="1120" spans="2:23" x14ac:dyDescent="0.35">
      <c r="B1120" s="17" t="s">
        <v>1426</v>
      </c>
      <c r="C1120" s="447" t="s">
        <v>2164</v>
      </c>
      <c r="D1120" s="243" t="s">
        <v>1428</v>
      </c>
      <c r="E1120" s="4" t="s">
        <v>242</v>
      </c>
      <c r="F1120" s="240">
        <v>118.51846999999999</v>
      </c>
      <c r="G1120" s="240">
        <v>146</v>
      </c>
      <c r="H1120" s="240">
        <v>0</v>
      </c>
      <c r="I1120" s="240">
        <v>0</v>
      </c>
      <c r="J1120" s="240">
        <v>0</v>
      </c>
      <c r="K1120" s="240">
        <v>0</v>
      </c>
      <c r="L1120" s="240">
        <v>0</v>
      </c>
      <c r="M1120" s="240">
        <v>0</v>
      </c>
      <c r="N1120" s="240">
        <v>0</v>
      </c>
      <c r="O1120" s="240">
        <v>0</v>
      </c>
      <c r="P1120" s="240">
        <v>0</v>
      </c>
      <c r="Q1120" s="240">
        <v>0</v>
      </c>
      <c r="R1120" s="20">
        <v>176.40067241000381</v>
      </c>
      <c r="S1120" s="20">
        <v>180.10502122122014</v>
      </c>
      <c r="T1120" s="246">
        <v>183.88774130488821</v>
      </c>
      <c r="U1120" s="246">
        <v>187.38179386835921</v>
      </c>
      <c r="V1120" s="246">
        <v>190.94246201341417</v>
      </c>
      <c r="W1120" s="23">
        <v>918.71769081788557</v>
      </c>
    </row>
    <row r="1121" spans="2:23" x14ac:dyDescent="0.35">
      <c r="B1121" s="17" t="s">
        <v>1426</v>
      </c>
      <c r="C1121" s="447" t="s">
        <v>2165</v>
      </c>
      <c r="D1121" s="243" t="s">
        <v>1429</v>
      </c>
      <c r="E1121" s="4" t="s">
        <v>243</v>
      </c>
      <c r="F1121" s="240">
        <v>683.18912</v>
      </c>
      <c r="G1121" s="240">
        <v>909</v>
      </c>
      <c r="H1121" s="240">
        <v>325.57200999999998</v>
      </c>
      <c r="I1121" s="240">
        <v>768</v>
      </c>
      <c r="J1121" s="240">
        <v>1091.2767699999999</v>
      </c>
      <c r="K1121" s="240">
        <v>792</v>
      </c>
      <c r="L1121" s="240">
        <v>852.99756000000002</v>
      </c>
      <c r="M1121" s="240">
        <v>802.85778000000005</v>
      </c>
      <c r="N1121" s="240">
        <v>1300.1209100000001</v>
      </c>
      <c r="O1121" s="240">
        <v>1055.6420000000001</v>
      </c>
      <c r="P1121" s="240">
        <v>739.52553</v>
      </c>
      <c r="Q1121" s="240">
        <v>596.31934999999999</v>
      </c>
      <c r="R1121" s="20">
        <v>3351.6127757900722</v>
      </c>
      <c r="S1121" s="20">
        <v>1854.8514588859418</v>
      </c>
      <c r="T1121" s="246">
        <v>1360.3414172034863</v>
      </c>
      <c r="U1121" s="246">
        <v>1386.1892762410005</v>
      </c>
      <c r="V1121" s="246">
        <v>1412.5299355816596</v>
      </c>
      <c r="W1121" s="23">
        <v>9365.5248637021614</v>
      </c>
    </row>
    <row r="1122" spans="2:23" x14ac:dyDescent="0.35">
      <c r="B1122" s="17" t="s">
        <v>1426</v>
      </c>
      <c r="C1122" s="447" t="s">
        <v>2166</v>
      </c>
      <c r="D1122" s="243" t="s">
        <v>1430</v>
      </c>
      <c r="E1122" s="4" t="s">
        <v>244</v>
      </c>
      <c r="F1122" s="240">
        <v>0</v>
      </c>
      <c r="G1122" s="240">
        <v>42</v>
      </c>
      <c r="H1122" s="240">
        <v>0</v>
      </c>
      <c r="I1122" s="240">
        <v>0</v>
      </c>
      <c r="J1122" s="240">
        <v>91.222890000000007</v>
      </c>
      <c r="K1122" s="240">
        <v>44</v>
      </c>
      <c r="L1122" s="240">
        <v>120.16725</v>
      </c>
      <c r="M1122" s="240">
        <v>44.545650000000002</v>
      </c>
      <c r="N1122" s="240">
        <v>139.04409000000001</v>
      </c>
      <c r="O1122" s="240">
        <v>0</v>
      </c>
      <c r="P1122" s="240">
        <v>0</v>
      </c>
      <c r="Q1122" s="240">
        <v>0</v>
      </c>
      <c r="R1122" s="20">
        <v>0</v>
      </c>
      <c r="S1122" s="20">
        <v>0</v>
      </c>
      <c r="T1122" s="246">
        <v>0</v>
      </c>
      <c r="U1122" s="246">
        <v>0</v>
      </c>
      <c r="V1122" s="246">
        <v>0</v>
      </c>
      <c r="W1122" s="23">
        <v>0</v>
      </c>
    </row>
    <row r="1123" spans="2:23" x14ac:dyDescent="0.35">
      <c r="B1123" s="17" t="s">
        <v>1426</v>
      </c>
      <c r="C1123" s="445" t="s">
        <v>2152</v>
      </c>
      <c r="D1123" s="243" t="s">
        <v>1431</v>
      </c>
      <c r="E1123" s="4" t="s">
        <v>1432</v>
      </c>
      <c r="F1123" s="240">
        <v>0</v>
      </c>
      <c r="G1123" s="240">
        <v>0</v>
      </c>
      <c r="H1123" s="240">
        <v>0</v>
      </c>
      <c r="I1123" s="240">
        <v>0</v>
      </c>
      <c r="J1123" s="240">
        <v>0</v>
      </c>
      <c r="K1123" s="240">
        <v>0</v>
      </c>
      <c r="L1123" s="240">
        <v>0</v>
      </c>
      <c r="M1123" s="240">
        <v>0</v>
      </c>
      <c r="N1123" s="240">
        <v>0</v>
      </c>
      <c r="O1123" s="240">
        <v>0</v>
      </c>
      <c r="P1123" s="240">
        <v>0</v>
      </c>
      <c r="Q1123" s="240">
        <v>0</v>
      </c>
      <c r="R1123" s="20">
        <v>0</v>
      </c>
      <c r="S1123" s="20">
        <v>0</v>
      </c>
      <c r="T1123" s="246">
        <v>0</v>
      </c>
      <c r="U1123" s="246">
        <v>0</v>
      </c>
      <c r="V1123" s="246">
        <v>0</v>
      </c>
      <c r="W1123" s="23">
        <v>0</v>
      </c>
    </row>
    <row r="1124" spans="2:23" x14ac:dyDescent="0.35">
      <c r="B1124" s="17" t="s">
        <v>1426</v>
      </c>
      <c r="C1124" s="447" t="s">
        <v>2164</v>
      </c>
      <c r="D1124" s="17" t="s">
        <v>1428</v>
      </c>
      <c r="E1124" s="4" t="s">
        <v>1433</v>
      </c>
      <c r="F1124" s="240">
        <v>0</v>
      </c>
      <c r="G1124" s="240">
        <v>0</v>
      </c>
      <c r="H1124" s="240">
        <v>25.704689999999999</v>
      </c>
      <c r="I1124" s="240">
        <v>147</v>
      </c>
      <c r="J1124" s="240">
        <v>0</v>
      </c>
      <c r="K1124" s="240">
        <v>0</v>
      </c>
      <c r="L1124" s="240">
        <v>0</v>
      </c>
      <c r="M1124" s="240">
        <v>0</v>
      </c>
      <c r="N1124" s="240">
        <v>0</v>
      </c>
      <c r="O1124" s="240">
        <v>0</v>
      </c>
      <c r="P1124" s="240">
        <v>0</v>
      </c>
      <c r="Q1124" s="240">
        <v>0</v>
      </c>
      <c r="R1124" s="20">
        <v>0</v>
      </c>
      <c r="S1124" s="20">
        <v>0</v>
      </c>
      <c r="T1124" s="246">
        <v>0</v>
      </c>
      <c r="U1124" s="246">
        <v>0</v>
      </c>
      <c r="V1124" s="246">
        <v>0</v>
      </c>
      <c r="W1124" s="23">
        <v>0</v>
      </c>
    </row>
    <row r="1125" spans="2:23" x14ac:dyDescent="0.35">
      <c r="B1125" s="17" t="s">
        <v>1426</v>
      </c>
      <c r="C1125" s="447" t="s">
        <v>2166</v>
      </c>
      <c r="D1125" s="243" t="s">
        <v>1430</v>
      </c>
      <c r="E1125" s="4" t="s">
        <v>1434</v>
      </c>
      <c r="F1125" s="240">
        <v>0</v>
      </c>
      <c r="G1125" s="240">
        <v>0</v>
      </c>
      <c r="H1125" s="240">
        <v>49.350349999999999</v>
      </c>
      <c r="I1125" s="240">
        <v>41</v>
      </c>
      <c r="J1125" s="240">
        <v>0</v>
      </c>
      <c r="K1125" s="240">
        <v>0</v>
      </c>
      <c r="L1125" s="240">
        <v>0</v>
      </c>
      <c r="M1125" s="240">
        <v>0</v>
      </c>
      <c r="N1125" s="240">
        <v>0</v>
      </c>
      <c r="O1125" s="240">
        <v>0</v>
      </c>
      <c r="P1125" s="240">
        <v>0</v>
      </c>
      <c r="Q1125" s="240">
        <v>0</v>
      </c>
      <c r="R1125" s="20">
        <v>0</v>
      </c>
      <c r="S1125" s="20">
        <v>0</v>
      </c>
      <c r="T1125" s="246">
        <v>0</v>
      </c>
      <c r="U1125" s="246">
        <v>0</v>
      </c>
      <c r="V1125" s="246">
        <v>0</v>
      </c>
      <c r="W1125" s="23">
        <v>0</v>
      </c>
    </row>
    <row r="1126" spans="2:23" x14ac:dyDescent="0.35">
      <c r="B1126" s="17" t="s">
        <v>1426</v>
      </c>
      <c r="C1126" s="447" t="s">
        <v>2164</v>
      </c>
      <c r="D1126" s="243" t="s">
        <v>1428</v>
      </c>
      <c r="E1126" s="4" t="s">
        <v>1433</v>
      </c>
      <c r="F1126" s="240">
        <v>0</v>
      </c>
      <c r="G1126" s="240">
        <v>0</v>
      </c>
      <c r="H1126" s="240">
        <v>0</v>
      </c>
      <c r="I1126" s="240">
        <v>0</v>
      </c>
      <c r="J1126" s="240">
        <v>59.828069999999997</v>
      </c>
      <c r="K1126" s="240">
        <v>147</v>
      </c>
      <c r="L1126" s="240">
        <v>0</v>
      </c>
      <c r="M1126" s="240">
        <v>0</v>
      </c>
      <c r="N1126" s="240">
        <v>0</v>
      </c>
      <c r="O1126" s="240">
        <v>0</v>
      </c>
      <c r="P1126" s="240">
        <v>0</v>
      </c>
      <c r="Q1126" s="240">
        <v>0</v>
      </c>
      <c r="R1126" s="20">
        <v>0</v>
      </c>
      <c r="S1126" s="20">
        <v>0</v>
      </c>
      <c r="T1126" s="246">
        <v>0</v>
      </c>
      <c r="U1126" s="246">
        <v>0</v>
      </c>
      <c r="V1126" s="246">
        <v>0</v>
      </c>
      <c r="W1126" s="23">
        <v>0</v>
      </c>
    </row>
    <row r="1127" spans="2:23" x14ac:dyDescent="0.35">
      <c r="B1127" s="17" t="s">
        <v>1426</v>
      </c>
      <c r="C1127" s="445" t="s">
        <v>2152</v>
      </c>
      <c r="D1127" s="243" t="s">
        <v>1431</v>
      </c>
      <c r="E1127" s="4" t="s">
        <v>1432</v>
      </c>
      <c r="F1127" s="240">
        <v>0</v>
      </c>
      <c r="G1127" s="240">
        <v>0</v>
      </c>
      <c r="H1127" s="240">
        <v>0</v>
      </c>
      <c r="I1127" s="240">
        <v>0</v>
      </c>
      <c r="J1127" s="240">
        <v>0</v>
      </c>
      <c r="K1127" s="240">
        <v>0</v>
      </c>
      <c r="L1127" s="240">
        <v>0</v>
      </c>
      <c r="M1127" s="240">
        <v>0</v>
      </c>
      <c r="N1127" s="240">
        <v>0</v>
      </c>
      <c r="O1127" s="240">
        <v>0</v>
      </c>
      <c r="P1127" s="240">
        <v>0</v>
      </c>
      <c r="Q1127" s="240">
        <v>0</v>
      </c>
      <c r="R1127" s="20">
        <v>0</v>
      </c>
      <c r="S1127" s="20">
        <v>0</v>
      </c>
      <c r="T1127" s="246">
        <v>0</v>
      </c>
      <c r="U1127" s="246">
        <v>0</v>
      </c>
      <c r="V1127" s="246">
        <v>0</v>
      </c>
      <c r="W1127" s="23">
        <v>0</v>
      </c>
    </row>
    <row r="1128" spans="2:23" x14ac:dyDescent="0.35">
      <c r="B1128" s="17" t="s">
        <v>1426</v>
      </c>
      <c r="C1128" s="447" t="s">
        <v>2162</v>
      </c>
      <c r="D1128" s="243" t="s">
        <v>1427</v>
      </c>
      <c r="E1128" s="4" t="s">
        <v>1432</v>
      </c>
      <c r="F1128" s="240">
        <v>0</v>
      </c>
      <c r="G1128" s="240">
        <v>0</v>
      </c>
      <c r="H1128" s="240">
        <v>0</v>
      </c>
      <c r="I1128" s="240">
        <v>0</v>
      </c>
      <c r="J1128" s="240">
        <v>6321.3515399999997</v>
      </c>
      <c r="K1128" s="240">
        <v>4930.576</v>
      </c>
      <c r="L1128" s="240">
        <v>0</v>
      </c>
      <c r="M1128" s="240">
        <v>0</v>
      </c>
      <c r="N1128" s="240">
        <v>0</v>
      </c>
      <c r="O1128" s="240">
        <v>0</v>
      </c>
      <c r="P1128" s="240">
        <v>0</v>
      </c>
      <c r="Q1128" s="240">
        <v>0</v>
      </c>
      <c r="R1128" s="20">
        <v>0</v>
      </c>
      <c r="S1128" s="20">
        <v>0</v>
      </c>
      <c r="T1128" s="246">
        <v>0</v>
      </c>
      <c r="U1128" s="246">
        <v>0</v>
      </c>
      <c r="V1128" s="246">
        <v>0</v>
      </c>
      <c r="W1128" s="23">
        <v>0</v>
      </c>
    </row>
    <row r="1129" spans="2:23" x14ac:dyDescent="0.35">
      <c r="B1129" s="17" t="s">
        <v>1426</v>
      </c>
      <c r="C1129" s="447" t="s">
        <v>2164</v>
      </c>
      <c r="D1129" s="243" t="s">
        <v>1428</v>
      </c>
      <c r="E1129" s="4" t="s">
        <v>1433</v>
      </c>
      <c r="F1129" s="240">
        <v>0</v>
      </c>
      <c r="G1129" s="240">
        <v>0</v>
      </c>
      <c r="H1129" s="240">
        <v>0</v>
      </c>
      <c r="I1129" s="240">
        <v>0</v>
      </c>
      <c r="J1129" s="240">
        <v>0</v>
      </c>
      <c r="K1129" s="240">
        <v>0</v>
      </c>
      <c r="L1129" s="240">
        <v>36.593490000000003</v>
      </c>
      <c r="M1129" s="240">
        <v>149.17616000000001</v>
      </c>
      <c r="N1129" s="240">
        <v>0</v>
      </c>
      <c r="O1129" s="240">
        <v>0</v>
      </c>
      <c r="P1129" s="240">
        <v>0</v>
      </c>
      <c r="Q1129" s="240">
        <v>0</v>
      </c>
      <c r="R1129" s="20">
        <v>0</v>
      </c>
      <c r="S1129" s="20">
        <v>0</v>
      </c>
      <c r="T1129" s="246">
        <v>0</v>
      </c>
      <c r="U1129" s="246">
        <v>0</v>
      </c>
      <c r="V1129" s="246">
        <v>0</v>
      </c>
      <c r="W1129" s="23">
        <v>0</v>
      </c>
    </row>
    <row r="1130" spans="2:23" x14ac:dyDescent="0.35">
      <c r="B1130" s="17" t="s">
        <v>1426</v>
      </c>
      <c r="C1130" s="445" t="s">
        <v>2152</v>
      </c>
      <c r="D1130" s="243" t="s">
        <v>1431</v>
      </c>
      <c r="E1130" s="4" t="s">
        <v>1432</v>
      </c>
      <c r="F1130" s="240">
        <v>0</v>
      </c>
      <c r="G1130" s="240">
        <v>0</v>
      </c>
      <c r="H1130" s="240">
        <v>0</v>
      </c>
      <c r="I1130" s="240">
        <v>0</v>
      </c>
      <c r="J1130" s="240">
        <v>0</v>
      </c>
      <c r="K1130" s="240">
        <v>0</v>
      </c>
      <c r="L1130" s="240">
        <v>-45.6113</v>
      </c>
      <c r="M1130" s="240">
        <v>0</v>
      </c>
      <c r="N1130" s="240">
        <v>0</v>
      </c>
      <c r="O1130" s="240">
        <v>0</v>
      </c>
      <c r="P1130" s="240">
        <v>0</v>
      </c>
      <c r="Q1130" s="240">
        <v>0</v>
      </c>
      <c r="R1130" s="20">
        <v>0</v>
      </c>
      <c r="S1130" s="20">
        <v>0</v>
      </c>
      <c r="T1130" s="246">
        <v>0</v>
      </c>
      <c r="U1130" s="246">
        <v>0</v>
      </c>
      <c r="V1130" s="246">
        <v>0</v>
      </c>
      <c r="W1130" s="23">
        <v>0</v>
      </c>
    </row>
    <row r="1131" spans="2:23" x14ac:dyDescent="0.35">
      <c r="B1131" s="17" t="s">
        <v>1426</v>
      </c>
      <c r="C1131" s="447" t="s">
        <v>2162</v>
      </c>
      <c r="D1131" s="243" t="s">
        <v>1427</v>
      </c>
      <c r="E1131" s="4" t="s">
        <v>1432</v>
      </c>
      <c r="F1131" s="240">
        <v>0</v>
      </c>
      <c r="G1131" s="240">
        <v>0</v>
      </c>
      <c r="H1131" s="240">
        <v>0</v>
      </c>
      <c r="I1131" s="240">
        <v>0</v>
      </c>
      <c r="J1131" s="240">
        <v>0</v>
      </c>
      <c r="K1131" s="240">
        <v>0</v>
      </c>
      <c r="L1131" s="240">
        <v>4885.8243000000002</v>
      </c>
      <c r="M1131" s="240">
        <v>4996.3653199999999</v>
      </c>
      <c r="N1131" s="240">
        <v>0</v>
      </c>
      <c r="O1131" s="240">
        <v>0</v>
      </c>
      <c r="P1131" s="240">
        <v>0</v>
      </c>
      <c r="Q1131" s="240">
        <v>0</v>
      </c>
      <c r="R1131" s="20">
        <v>0</v>
      </c>
      <c r="S1131" s="20">
        <v>0</v>
      </c>
      <c r="T1131" s="246">
        <v>0</v>
      </c>
      <c r="U1131" s="246">
        <v>0</v>
      </c>
      <c r="V1131" s="246">
        <v>0</v>
      </c>
      <c r="W1131" s="23">
        <v>0</v>
      </c>
    </row>
    <row r="1132" spans="2:23" x14ac:dyDescent="0.35">
      <c r="B1132" s="17" t="s">
        <v>1426</v>
      </c>
      <c r="C1132" s="447" t="s">
        <v>2164</v>
      </c>
      <c r="D1132" s="243" t="s">
        <v>1428</v>
      </c>
      <c r="E1132" s="4" t="s">
        <v>1433</v>
      </c>
      <c r="F1132" s="240">
        <v>0</v>
      </c>
      <c r="G1132" s="240">
        <v>0</v>
      </c>
      <c r="H1132" s="240">
        <v>0</v>
      </c>
      <c r="I1132" s="240">
        <v>0</v>
      </c>
      <c r="J1132" s="240">
        <v>0</v>
      </c>
      <c r="K1132" s="240">
        <v>0</v>
      </c>
      <c r="L1132" s="240">
        <v>0</v>
      </c>
      <c r="M1132" s="240">
        <v>0</v>
      </c>
      <c r="N1132" s="240">
        <v>161.92819</v>
      </c>
      <c r="O1132" s="240">
        <v>55.557000000000002</v>
      </c>
      <c r="P1132" s="240">
        <v>0</v>
      </c>
      <c r="Q1132" s="240">
        <v>0</v>
      </c>
      <c r="R1132" s="20">
        <v>0</v>
      </c>
      <c r="S1132" s="20">
        <v>0</v>
      </c>
      <c r="T1132" s="246">
        <v>0</v>
      </c>
      <c r="U1132" s="246">
        <v>0</v>
      </c>
      <c r="V1132" s="246">
        <v>0</v>
      </c>
      <c r="W1132" s="23">
        <v>0</v>
      </c>
    </row>
    <row r="1133" spans="2:23" x14ac:dyDescent="0.35">
      <c r="B1133" s="17" t="s">
        <v>1426</v>
      </c>
      <c r="C1133" s="445" t="s">
        <v>2152</v>
      </c>
      <c r="D1133" s="243" t="s">
        <v>1431</v>
      </c>
      <c r="E1133" s="4" t="s">
        <v>1432</v>
      </c>
      <c r="F1133" s="240">
        <v>0</v>
      </c>
      <c r="G1133" s="240">
        <v>0</v>
      </c>
      <c r="H1133" s="240">
        <v>0</v>
      </c>
      <c r="I1133" s="240">
        <v>0</v>
      </c>
      <c r="J1133" s="240">
        <v>0</v>
      </c>
      <c r="K1133" s="240">
        <v>0</v>
      </c>
      <c r="L1133" s="240">
        <v>0</v>
      </c>
      <c r="M1133" s="240">
        <v>0</v>
      </c>
      <c r="N1133" s="240">
        <v>0</v>
      </c>
      <c r="O1133" s="240">
        <v>0</v>
      </c>
      <c r="P1133" s="240">
        <v>0</v>
      </c>
      <c r="Q1133" s="240">
        <v>0</v>
      </c>
      <c r="R1133" s="20">
        <v>0</v>
      </c>
      <c r="S1133" s="20">
        <v>0</v>
      </c>
      <c r="T1133" s="246">
        <v>0</v>
      </c>
      <c r="U1133" s="246">
        <v>0</v>
      </c>
      <c r="V1133" s="246">
        <v>0</v>
      </c>
      <c r="W1133" s="23">
        <v>0</v>
      </c>
    </row>
    <row r="1134" spans="2:23" x14ac:dyDescent="0.35">
      <c r="B1134" s="17" t="s">
        <v>1426</v>
      </c>
      <c r="C1134" s="447" t="s">
        <v>2162</v>
      </c>
      <c r="D1134" s="243" t="s">
        <v>1427</v>
      </c>
      <c r="E1134" s="4" t="s">
        <v>1432</v>
      </c>
      <c r="F1134" s="240">
        <v>0</v>
      </c>
      <c r="G1134" s="240">
        <v>0</v>
      </c>
      <c r="H1134" s="240">
        <v>0</v>
      </c>
      <c r="I1134" s="240">
        <v>0</v>
      </c>
      <c r="J1134" s="240">
        <v>0</v>
      </c>
      <c r="K1134" s="240">
        <v>0</v>
      </c>
      <c r="L1134" s="240">
        <v>0</v>
      </c>
      <c r="M1134" s="240">
        <v>0</v>
      </c>
      <c r="N1134" s="240">
        <v>8520.5853499999994</v>
      </c>
      <c r="O1134" s="240">
        <v>4444.8010000000004</v>
      </c>
      <c r="P1134" s="240">
        <v>0</v>
      </c>
      <c r="Q1134" s="240">
        <v>0</v>
      </c>
      <c r="R1134" s="20">
        <v>0</v>
      </c>
      <c r="S1134" s="20">
        <v>0</v>
      </c>
      <c r="T1134" s="246">
        <v>0</v>
      </c>
      <c r="U1134" s="246">
        <v>0</v>
      </c>
      <c r="V1134" s="246">
        <v>0</v>
      </c>
      <c r="W1134" s="23">
        <v>0</v>
      </c>
    </row>
    <row r="1135" spans="2:23" x14ac:dyDescent="0.35">
      <c r="B1135" s="17" t="s">
        <v>1426</v>
      </c>
      <c r="C1135" s="447" t="s">
        <v>2164</v>
      </c>
      <c r="D1135" s="243" t="s">
        <v>1428</v>
      </c>
      <c r="E1135" s="4" t="s">
        <v>1433</v>
      </c>
      <c r="F1135" s="240">
        <v>0</v>
      </c>
      <c r="G1135" s="240">
        <v>0</v>
      </c>
      <c r="H1135" s="240">
        <v>0</v>
      </c>
      <c r="I1135" s="240">
        <v>0</v>
      </c>
      <c r="J1135" s="240">
        <v>0</v>
      </c>
      <c r="K1135" s="240">
        <v>0</v>
      </c>
      <c r="L1135" s="240">
        <v>0</v>
      </c>
      <c r="M1135" s="240">
        <v>0</v>
      </c>
      <c r="N1135" s="240">
        <v>0</v>
      </c>
      <c r="O1135" s="240">
        <v>0</v>
      </c>
      <c r="P1135" s="240">
        <v>29.160319999999999</v>
      </c>
      <c r="Q1135" s="240">
        <v>31.38523</v>
      </c>
      <c r="R1135" s="20">
        <v>0</v>
      </c>
      <c r="S1135" s="20">
        <v>0</v>
      </c>
      <c r="T1135" s="246">
        <v>0</v>
      </c>
      <c r="U1135" s="246">
        <v>0</v>
      </c>
      <c r="V1135" s="246">
        <v>0</v>
      </c>
      <c r="W1135" s="23">
        <v>0</v>
      </c>
    </row>
    <row r="1136" spans="2:23" x14ac:dyDescent="0.35">
      <c r="B1136" s="17" t="s">
        <v>1426</v>
      </c>
      <c r="C1136" s="445" t="s">
        <v>2152</v>
      </c>
      <c r="D1136" s="243" t="s">
        <v>1431</v>
      </c>
      <c r="E1136" s="4" t="s">
        <v>1432</v>
      </c>
      <c r="F1136" s="240">
        <v>0</v>
      </c>
      <c r="G1136" s="240">
        <v>0</v>
      </c>
      <c r="H1136" s="240">
        <v>0</v>
      </c>
      <c r="I1136" s="240">
        <v>0</v>
      </c>
      <c r="J1136" s="240">
        <v>0</v>
      </c>
      <c r="K1136" s="240">
        <v>0</v>
      </c>
      <c r="L1136" s="240">
        <v>0</v>
      </c>
      <c r="M1136" s="240">
        <v>0</v>
      </c>
      <c r="N1136" s="240">
        <v>0</v>
      </c>
      <c r="O1136" s="240">
        <v>0</v>
      </c>
      <c r="P1136" s="240">
        <v>0</v>
      </c>
      <c r="Q1136" s="240">
        <v>0</v>
      </c>
      <c r="R1136" s="20">
        <v>0</v>
      </c>
      <c r="S1136" s="20">
        <v>0</v>
      </c>
      <c r="T1136" s="246">
        <v>0</v>
      </c>
      <c r="U1136" s="246">
        <v>0</v>
      </c>
      <c r="V1136" s="246">
        <v>0</v>
      </c>
      <c r="W1136" s="23">
        <v>0</v>
      </c>
    </row>
    <row r="1137" spans="2:23" x14ac:dyDescent="0.35">
      <c r="B1137" s="17" t="s">
        <v>1426</v>
      </c>
      <c r="C1137" s="447" t="s">
        <v>2162</v>
      </c>
      <c r="D1137" s="243" t="s">
        <v>1427</v>
      </c>
      <c r="E1137" s="4" t="s">
        <v>1432</v>
      </c>
      <c r="F1137" s="240">
        <v>0</v>
      </c>
      <c r="G1137" s="240">
        <v>0</v>
      </c>
      <c r="H1137" s="240">
        <v>0</v>
      </c>
      <c r="I1137" s="240">
        <v>0</v>
      </c>
      <c r="J1137" s="240">
        <v>0</v>
      </c>
      <c r="K1137" s="240">
        <v>0</v>
      </c>
      <c r="L1137" s="240">
        <v>0</v>
      </c>
      <c r="M1137" s="240">
        <v>0</v>
      </c>
      <c r="N1137" s="240">
        <v>0</v>
      </c>
      <c r="O1137" s="240">
        <v>0</v>
      </c>
      <c r="P1137" s="240">
        <v>2275.99883</v>
      </c>
      <c r="Q1137" s="240">
        <v>2510.8183399999998</v>
      </c>
      <c r="R1137" s="20">
        <v>0</v>
      </c>
      <c r="S1137" s="20">
        <v>0</v>
      </c>
      <c r="T1137" s="246">
        <v>0</v>
      </c>
      <c r="U1137" s="246">
        <v>0</v>
      </c>
      <c r="V1137" s="246">
        <v>0</v>
      </c>
      <c r="W1137" s="23">
        <v>0</v>
      </c>
    </row>
    <row r="1138" spans="2:23" x14ac:dyDescent="0.35">
      <c r="B1138" s="17"/>
      <c r="C1138" s="447"/>
      <c r="D1138" s="243"/>
      <c r="E1138" s="4"/>
      <c r="F1138" s="240"/>
      <c r="G1138" s="240"/>
      <c r="H1138" s="240"/>
      <c r="I1138" s="240"/>
      <c r="J1138" s="240"/>
      <c r="K1138" s="240"/>
      <c r="L1138" s="240"/>
      <c r="M1138" s="240"/>
      <c r="N1138" s="240"/>
      <c r="O1138" s="240"/>
      <c r="P1138" s="240"/>
      <c r="Q1138" s="240"/>
      <c r="R1138" s="20"/>
      <c r="S1138" s="20"/>
      <c r="T1138" s="246"/>
      <c r="U1138" s="246"/>
      <c r="V1138" s="246"/>
      <c r="W1138" s="23"/>
    </row>
    <row r="1139" spans="2:23" ht="13.15" x14ac:dyDescent="0.4">
      <c r="B1139" s="234" t="s">
        <v>1426</v>
      </c>
      <c r="C1139" s="234"/>
      <c r="D1139" s="234"/>
      <c r="E1139" s="235" t="s">
        <v>245</v>
      </c>
      <c r="F1139" s="242">
        <f>SUM(F1119:F1137)</f>
        <v>5315.3650699999998</v>
      </c>
      <c r="G1139" s="242">
        <f t="shared" ref="G1139:Q1139" si="5">SUM(G1119:G1137)</f>
        <v>6196.9970000000003</v>
      </c>
      <c r="H1139" s="242">
        <f t="shared" si="5"/>
        <v>5355.2248599999994</v>
      </c>
      <c r="I1139" s="242">
        <f t="shared" si="5"/>
        <v>5695.5829999999996</v>
      </c>
      <c r="J1139" s="242">
        <f t="shared" si="5"/>
        <v>7563.6792699999996</v>
      </c>
      <c r="K1139" s="242">
        <f t="shared" si="5"/>
        <v>5913.576</v>
      </c>
      <c r="L1139" s="242">
        <f t="shared" si="5"/>
        <v>5849.9713000000002</v>
      </c>
      <c r="M1139" s="242">
        <f t="shared" si="5"/>
        <v>5992.9449100000002</v>
      </c>
      <c r="N1139" s="242">
        <f t="shared" si="5"/>
        <v>10121.678539999999</v>
      </c>
      <c r="O1139" s="242">
        <f t="shared" si="5"/>
        <v>5556</v>
      </c>
      <c r="P1139" s="242">
        <f t="shared" si="5"/>
        <v>3044.6846799999998</v>
      </c>
      <c r="Q1139" s="242">
        <f t="shared" si="5"/>
        <v>3138.5229199999999</v>
      </c>
      <c r="R1139" s="237">
        <v>17640.067241000383</v>
      </c>
      <c r="S1139" s="237">
        <v>16443.358177804774</v>
      </c>
      <c r="T1139" s="247">
        <v>16255.248462899433</v>
      </c>
      <c r="U1139" s="247">
        <v>16564.114579578098</v>
      </c>
      <c r="V1139" s="247">
        <v>16878.869358668209</v>
      </c>
      <c r="W1139" s="237">
        <v>83781.65781995088</v>
      </c>
    </row>
    <row r="1140" spans="2:23" x14ac:dyDescent="0.35">
      <c r="B1140" s="17" t="s">
        <v>1435</v>
      </c>
      <c r="C1140" s="447" t="s">
        <v>2163</v>
      </c>
      <c r="D1140" s="243" t="s">
        <v>1436</v>
      </c>
      <c r="E1140" s="4" t="s">
        <v>246</v>
      </c>
      <c r="F1140" s="240">
        <v>124.27637</v>
      </c>
      <c r="G1140" s="240">
        <v>159</v>
      </c>
      <c r="H1140" s="240">
        <v>160.71505999999999</v>
      </c>
      <c r="I1140" s="240">
        <v>158</v>
      </c>
      <c r="J1140" s="240">
        <v>188.34752</v>
      </c>
      <c r="K1140" s="240">
        <v>159</v>
      </c>
      <c r="L1140" s="240">
        <v>165.85812999999999</v>
      </c>
      <c r="M1140" s="240">
        <v>172.61294000000001</v>
      </c>
      <c r="N1140" s="240">
        <v>155.90405999999999</v>
      </c>
      <c r="O1140" s="240">
        <v>180.00299999999999</v>
      </c>
      <c r="P1140" s="240">
        <v>67.528649999999999</v>
      </c>
      <c r="Q1140" s="240">
        <v>110.2257</v>
      </c>
      <c r="R1140" s="20">
        <v>198.96718453959835</v>
      </c>
      <c r="S1140" s="20">
        <v>203.14542175066316</v>
      </c>
      <c r="T1140" s="246">
        <v>207.41205608184922</v>
      </c>
      <c r="U1140" s="246">
        <v>211.35309435392196</v>
      </c>
      <c r="V1140" s="246">
        <v>215.36927017809779</v>
      </c>
      <c r="W1140" s="23">
        <v>1036.2470269041305</v>
      </c>
    </row>
    <row r="1141" spans="2:23" x14ac:dyDescent="0.35">
      <c r="B1141" s="17" t="s">
        <v>1435</v>
      </c>
      <c r="C1141" s="447" t="s">
        <v>2167</v>
      </c>
      <c r="D1141" s="243" t="s">
        <v>1437</v>
      </c>
      <c r="E1141" s="4" t="s">
        <v>248</v>
      </c>
      <c r="F1141" s="240">
        <v>248.43081000000001</v>
      </c>
      <c r="G1141" s="240">
        <v>268</v>
      </c>
      <c r="H1141" s="240">
        <v>378.33240000000001</v>
      </c>
      <c r="I1141" s="240">
        <v>267</v>
      </c>
      <c r="J1141" s="240">
        <v>539.64721999999995</v>
      </c>
      <c r="K1141" s="240">
        <v>261</v>
      </c>
      <c r="L1141" s="240">
        <v>83.733159999999998</v>
      </c>
      <c r="M1141" s="240">
        <v>380.76386000000002</v>
      </c>
      <c r="N1141" s="240">
        <v>339.45652999999999</v>
      </c>
      <c r="O1141" s="240">
        <v>374.99799999999999</v>
      </c>
      <c r="P1141" s="240">
        <v>118.52659</v>
      </c>
      <c r="Q1141" s="240">
        <v>226.40956</v>
      </c>
      <c r="R1141" s="20">
        <v>414.51496779082993</v>
      </c>
      <c r="S1141" s="20">
        <v>423.2196286472149</v>
      </c>
      <c r="T1141" s="246">
        <v>432.10845017051923</v>
      </c>
      <c r="U1141" s="246">
        <v>440.31894657067073</v>
      </c>
      <c r="V1141" s="246">
        <v>448.6859795377037</v>
      </c>
      <c r="W1141" s="23">
        <v>2158.8479727169383</v>
      </c>
    </row>
    <row r="1142" spans="2:23" x14ac:dyDescent="0.35">
      <c r="B1142" s="17" t="s">
        <v>1435</v>
      </c>
      <c r="C1142" s="447" t="s">
        <v>2168</v>
      </c>
      <c r="D1142" s="243" t="s">
        <v>1438</v>
      </c>
      <c r="E1142" s="4" t="s">
        <v>249</v>
      </c>
      <c r="F1142" s="240">
        <v>0</v>
      </c>
      <c r="G1142" s="240">
        <v>0</v>
      </c>
      <c r="H1142" s="240">
        <v>0</v>
      </c>
      <c r="I1142" s="240">
        <v>0</v>
      </c>
      <c r="J1142" s="240">
        <v>0</v>
      </c>
      <c r="K1142" s="240">
        <v>0</v>
      </c>
      <c r="L1142" s="240">
        <v>0</v>
      </c>
      <c r="M1142" s="240">
        <v>2233.81459</v>
      </c>
      <c r="N1142" s="240">
        <v>0</v>
      </c>
      <c r="O1142" s="240">
        <v>2229.0010000000002</v>
      </c>
      <c r="P1142" s="240">
        <v>0</v>
      </c>
      <c r="Q1142" s="240">
        <v>1356.66985</v>
      </c>
      <c r="R1142" s="20">
        <v>2154.9251458885947</v>
      </c>
      <c r="S1142" s="20">
        <v>2200.1777761273211</v>
      </c>
      <c r="T1142" s="246">
        <v>2246.3877962864726</v>
      </c>
      <c r="U1142" s="246">
        <v>2289.0714302387269</v>
      </c>
      <c r="V1142" s="246">
        <v>2332.5688456233424</v>
      </c>
      <c r="W1142" s="23">
        <v>11223.130994164458</v>
      </c>
    </row>
    <row r="1143" spans="2:23" x14ac:dyDescent="0.35">
      <c r="B1143" s="17" t="s">
        <v>1435</v>
      </c>
      <c r="C1143" s="445" t="s">
        <v>2152</v>
      </c>
      <c r="D1143" s="243"/>
      <c r="E1143" s="4" t="s">
        <v>250</v>
      </c>
      <c r="F1143" s="240">
        <v>0</v>
      </c>
      <c r="G1143" s="240">
        <v>0</v>
      </c>
      <c r="H1143" s="240">
        <v>0</v>
      </c>
      <c r="I1143" s="240">
        <v>0</v>
      </c>
      <c r="J1143" s="240">
        <v>0</v>
      </c>
      <c r="K1143" s="240">
        <v>0</v>
      </c>
      <c r="L1143" s="240">
        <v>0</v>
      </c>
      <c r="M1143" s="240">
        <v>0</v>
      </c>
      <c r="N1143" s="240">
        <v>0</v>
      </c>
      <c r="O1143" s="240">
        <v>0</v>
      </c>
      <c r="P1143" s="240">
        <v>0</v>
      </c>
      <c r="Q1143" s="240">
        <v>0</v>
      </c>
      <c r="R1143" s="20">
        <v>0</v>
      </c>
      <c r="S1143" s="20">
        <v>0</v>
      </c>
      <c r="T1143" s="20">
        <v>0</v>
      </c>
      <c r="U1143" s="246">
        <v>0</v>
      </c>
      <c r="V1143" s="246">
        <v>0</v>
      </c>
      <c r="W1143" s="23">
        <v>0</v>
      </c>
    </row>
    <row r="1144" spans="2:23" x14ac:dyDescent="0.35">
      <c r="B1144" s="17" t="s">
        <v>1435</v>
      </c>
      <c r="C1144" s="447" t="s">
        <v>2169</v>
      </c>
      <c r="D1144" s="243" t="s">
        <v>1439</v>
      </c>
      <c r="E1144" s="4" t="s">
        <v>1440</v>
      </c>
      <c r="F1144" s="240">
        <v>2209.9275699999998</v>
      </c>
      <c r="G1144" s="240">
        <v>2595.2139999999999</v>
      </c>
      <c r="H1144" s="240">
        <v>2229.1128199999998</v>
      </c>
      <c r="I1144" s="240">
        <v>2068.201</v>
      </c>
      <c r="J1144" s="240">
        <v>2027.4340199999999</v>
      </c>
      <c r="K1144" s="240">
        <v>2248.4899999999998</v>
      </c>
      <c r="L1144" s="240">
        <v>2189.4392600000001</v>
      </c>
      <c r="M1144" s="240">
        <v>0</v>
      </c>
      <c r="N1144" s="240">
        <v>1921.4436700000001</v>
      </c>
      <c r="O1144" s="240">
        <v>0</v>
      </c>
      <c r="P1144" s="240">
        <v>209.26731000000001</v>
      </c>
      <c r="Q1144" s="240">
        <v>0</v>
      </c>
      <c r="R1144" s="20">
        <v>0</v>
      </c>
      <c r="S1144" s="20">
        <v>0</v>
      </c>
      <c r="T1144" s="20">
        <v>0</v>
      </c>
      <c r="U1144" s="246">
        <v>0</v>
      </c>
      <c r="V1144" s="246">
        <v>0</v>
      </c>
      <c r="W1144" s="23">
        <v>0</v>
      </c>
    </row>
    <row r="1145" spans="2:23" x14ac:dyDescent="0.35">
      <c r="B1145" s="17" t="s">
        <v>1435</v>
      </c>
      <c r="C1145" s="447" t="s">
        <v>2170</v>
      </c>
      <c r="D1145" s="243" t="s">
        <v>1441</v>
      </c>
      <c r="E1145" s="4" t="s">
        <v>1442</v>
      </c>
      <c r="F1145" s="240">
        <v>0</v>
      </c>
      <c r="G1145" s="240">
        <v>0</v>
      </c>
      <c r="H1145" s="240">
        <v>0</v>
      </c>
      <c r="I1145" s="240">
        <v>0</v>
      </c>
      <c r="J1145" s="240">
        <v>9.3117099999999997</v>
      </c>
      <c r="K1145" s="240">
        <v>0</v>
      </c>
      <c r="L1145" s="240">
        <v>0</v>
      </c>
      <c r="M1145" s="240">
        <v>0</v>
      </c>
      <c r="N1145" s="240">
        <v>35.908560000000001</v>
      </c>
      <c r="O1145" s="240">
        <v>0</v>
      </c>
      <c r="P1145" s="240">
        <v>37.137050000000002</v>
      </c>
      <c r="Q1145" s="240">
        <v>0</v>
      </c>
      <c r="R1145" s="20">
        <v>0</v>
      </c>
      <c r="S1145" s="20">
        <v>0</v>
      </c>
      <c r="T1145" s="20">
        <v>0</v>
      </c>
      <c r="U1145" s="246">
        <v>0</v>
      </c>
      <c r="V1145" s="246">
        <v>0</v>
      </c>
      <c r="W1145" s="23">
        <v>0</v>
      </c>
    </row>
    <row r="1146" spans="2:23" x14ac:dyDescent="0.35">
      <c r="B1146" s="17"/>
      <c r="C1146" s="447"/>
      <c r="D1146" s="243"/>
      <c r="E1146" s="4"/>
      <c r="F1146" s="240"/>
      <c r="G1146" s="240"/>
      <c r="H1146" s="240"/>
      <c r="I1146" s="240"/>
      <c r="J1146" s="240"/>
      <c r="K1146" s="240"/>
      <c r="L1146" s="240"/>
      <c r="M1146" s="240"/>
      <c r="N1146" s="240"/>
      <c r="O1146" s="240"/>
      <c r="P1146" s="4"/>
      <c r="Q1146" s="4"/>
      <c r="R1146" s="20"/>
      <c r="S1146" s="20"/>
      <c r="T1146" s="20"/>
      <c r="U1146" s="246"/>
      <c r="V1146" s="246"/>
      <c r="W1146" s="23"/>
    </row>
    <row r="1147" spans="2:23" ht="13.15" x14ac:dyDescent="0.4">
      <c r="B1147" s="234" t="s">
        <v>1435</v>
      </c>
      <c r="C1147" s="234"/>
      <c r="D1147" s="234"/>
      <c r="E1147" s="235" t="s">
        <v>251</v>
      </c>
      <c r="F1147" s="242">
        <f t="shared" ref="F1147:Q1147" si="6">SUM(F1140:F1146)</f>
        <v>2582.6347499999997</v>
      </c>
      <c r="G1147" s="242">
        <f t="shared" si="6"/>
        <v>3022.2139999999999</v>
      </c>
      <c r="H1147" s="242">
        <f t="shared" si="6"/>
        <v>2768.1602800000001</v>
      </c>
      <c r="I1147" s="242">
        <f t="shared" si="6"/>
        <v>2493.201</v>
      </c>
      <c r="J1147" s="242">
        <f t="shared" si="6"/>
        <v>2764.7404699999997</v>
      </c>
      <c r="K1147" s="242">
        <f t="shared" si="6"/>
        <v>2668.49</v>
      </c>
      <c r="L1147" s="242">
        <f t="shared" si="6"/>
        <v>2439.0305499999999</v>
      </c>
      <c r="M1147" s="242">
        <f t="shared" si="6"/>
        <v>2787.19139</v>
      </c>
      <c r="N1147" s="242">
        <f t="shared" si="6"/>
        <v>2452.7128199999997</v>
      </c>
      <c r="O1147" s="242">
        <f t="shared" si="6"/>
        <v>2784.0020000000004</v>
      </c>
      <c r="P1147" s="242">
        <f t="shared" si="6"/>
        <v>432.45959999999997</v>
      </c>
      <c r="Q1147" s="242">
        <f t="shared" si="6"/>
        <v>1693.30511</v>
      </c>
      <c r="R1147" s="237">
        <v>2768.4072982190228</v>
      </c>
      <c r="S1147" s="237">
        <v>2826.5428265251994</v>
      </c>
      <c r="T1147" s="237">
        <v>2885.9083025388409</v>
      </c>
      <c r="U1147" s="247">
        <v>2940.7434711633196</v>
      </c>
      <c r="V1147" s="247">
        <v>2996.6240953391439</v>
      </c>
      <c r="W1147" s="247">
        <v>14418.225993785527</v>
      </c>
    </row>
    <row r="1148" spans="2:23" ht="13.15" x14ac:dyDescent="0.4">
      <c r="B1148" s="234" t="s">
        <v>1443</v>
      </c>
      <c r="C1148" s="447" t="s">
        <v>2171</v>
      </c>
      <c r="D1148" s="234"/>
      <c r="E1148" s="235" t="s">
        <v>1444</v>
      </c>
      <c r="F1148" s="237">
        <v>2428.6621800000003</v>
      </c>
      <c r="G1148" s="237">
        <v>0</v>
      </c>
      <c r="H1148" s="237">
        <v>494.22639000000004</v>
      </c>
      <c r="I1148" s="237">
        <v>0</v>
      </c>
      <c r="J1148" s="237">
        <v>1747</v>
      </c>
      <c r="K1148" s="237">
        <v>0</v>
      </c>
      <c r="L1148" s="237">
        <v>1218.6136799999999</v>
      </c>
      <c r="M1148" s="237">
        <v>0</v>
      </c>
      <c r="N1148" s="237">
        <v>2280.9959800000001</v>
      </c>
      <c r="O1148" s="235">
        <v>0</v>
      </c>
      <c r="P1148" s="237">
        <v>480.46100000000001</v>
      </c>
      <c r="Q1148" s="235">
        <v>0</v>
      </c>
      <c r="R1148" s="237">
        <v>1681.4535593988207</v>
      </c>
      <c r="S1148" s="237">
        <v>1711.6615412694889</v>
      </c>
      <c r="T1148" s="237">
        <v>1751.022747893307</v>
      </c>
      <c r="U1148" s="247">
        <v>1784.8327189203987</v>
      </c>
      <c r="V1148" s="247">
        <v>1820.4819209696032</v>
      </c>
      <c r="W1148" s="247">
        <v>8749.4524884516195</v>
      </c>
    </row>
    <row r="1149" spans="2:23" ht="13.15" x14ac:dyDescent="0.4">
      <c r="B1149" s="234"/>
      <c r="C1149" s="234"/>
      <c r="D1149" s="234"/>
      <c r="E1149" s="235" t="s">
        <v>1445</v>
      </c>
      <c r="F1149" s="242">
        <f t="shared" ref="F1149:Q1149" si="7">F1148+F1147+F1139+F1118+F797+F755+F289+F43</f>
        <v>89966.898809999999</v>
      </c>
      <c r="G1149" s="242">
        <f t="shared" si="7"/>
        <v>95118.477000000014</v>
      </c>
      <c r="H1149" s="242">
        <f t="shared" si="7"/>
        <v>107810.56825999999</v>
      </c>
      <c r="I1149" s="242">
        <f t="shared" si="7"/>
        <v>96820.144</v>
      </c>
      <c r="J1149" s="242">
        <f t="shared" si="7"/>
        <v>108583.78039000001</v>
      </c>
      <c r="K1149" s="242">
        <f t="shared" si="7"/>
        <v>95680.431999999986</v>
      </c>
      <c r="L1149" s="242">
        <f t="shared" si="7"/>
        <v>97371.544599999994</v>
      </c>
      <c r="M1149" s="242">
        <f t="shared" si="7"/>
        <v>95223.850799999986</v>
      </c>
      <c r="N1149" s="242">
        <f t="shared" si="7"/>
        <v>107956.39921000002</v>
      </c>
      <c r="O1149" s="242">
        <f t="shared" si="7"/>
        <v>118241.071</v>
      </c>
      <c r="P1149" s="242">
        <f t="shared" si="7"/>
        <v>50391.455389999996</v>
      </c>
      <c r="Q1149" s="242">
        <f t="shared" si="7"/>
        <v>48201.256050000011</v>
      </c>
      <c r="R1149" s="237">
        <v>148832.74285549874</v>
      </c>
      <c r="S1149" s="237">
        <v>146035.39310610251</v>
      </c>
      <c r="T1149" s="237">
        <v>148937.91801373471</v>
      </c>
      <c r="U1149" s="237">
        <v>155194.25312629985</v>
      </c>
      <c r="V1149" s="237">
        <v>155191.14232140061</v>
      </c>
      <c r="W1149" s="237">
        <v>754191.44942303631</v>
      </c>
    </row>
    <row r="1150" spans="2:23" ht="13.15" x14ac:dyDescent="0.4">
      <c r="R1150" s="118"/>
      <c r="S1150" s="118"/>
      <c r="T1150" s="118"/>
      <c r="U1150" s="118"/>
      <c r="V1150" s="118"/>
      <c r="W1150" s="118"/>
    </row>
    <row r="1151" spans="2:23" ht="13.15" x14ac:dyDescent="0.4">
      <c r="R1151" s="114"/>
      <c r="S1151" s="114"/>
      <c r="T1151" s="114"/>
      <c r="U1151" s="114"/>
      <c r="V1151" s="114"/>
      <c r="W1151" s="114"/>
    </row>
    <row r="1152" spans="2:23" ht="13.15" x14ac:dyDescent="0.4">
      <c r="R1152" s="119"/>
      <c r="S1152" s="35"/>
      <c r="T1152" s="35"/>
      <c r="U1152" s="35"/>
      <c r="V1152" s="35"/>
      <c r="W1152" s="35"/>
    </row>
    <row r="1153" spans="18:23" ht="13.15" x14ac:dyDescent="0.4">
      <c r="R1153" s="114"/>
      <c r="S1153" s="35"/>
      <c r="T1153" s="35"/>
      <c r="U1153" s="35"/>
      <c r="V1153" s="35"/>
      <c r="W1153" s="35"/>
    </row>
    <row r="1154" spans="18:23" ht="13.15" x14ac:dyDescent="0.4">
      <c r="R1154" s="120"/>
      <c r="S1154" s="35"/>
      <c r="T1154" s="35"/>
      <c r="U1154" s="35"/>
      <c r="V1154" s="35"/>
      <c r="W1154" s="35"/>
    </row>
    <row r="1155" spans="18:23" ht="13.15" x14ac:dyDescent="0.4">
      <c r="R1155" s="114"/>
      <c r="S1155" s="35"/>
      <c r="T1155" s="35"/>
      <c r="U1155" s="35"/>
      <c r="V1155" s="35"/>
      <c r="W1155" s="35"/>
    </row>
    <row r="1156" spans="18:23" ht="13.15" x14ac:dyDescent="0.4">
      <c r="R1156" s="120"/>
      <c r="S1156" s="35"/>
      <c r="T1156" s="35"/>
      <c r="U1156" s="35"/>
      <c r="V1156" s="35"/>
      <c r="W1156" s="35"/>
    </row>
    <row r="1157" spans="18:23" ht="13.15" x14ac:dyDescent="0.4">
      <c r="R1157" s="114"/>
      <c r="S1157" s="35"/>
      <c r="T1157" s="35"/>
      <c r="U1157" s="35"/>
      <c r="V1157" s="35"/>
      <c r="W1157" s="35"/>
    </row>
    <row r="1158" spans="18:23" ht="13.15" x14ac:dyDescent="0.4">
      <c r="R1158" s="120"/>
      <c r="S1158" s="35"/>
      <c r="T1158" s="35"/>
      <c r="U1158" s="35"/>
      <c r="V1158" s="35"/>
      <c r="W1158" s="35"/>
    </row>
    <row r="1159" spans="18:23" ht="13.15" x14ac:dyDescent="0.4">
      <c r="R1159" s="114"/>
      <c r="S1159" s="35"/>
      <c r="T1159" s="35"/>
      <c r="U1159" s="35"/>
      <c r="V1159" s="35"/>
      <c r="W1159" s="35"/>
    </row>
    <row r="1160" spans="18:23" ht="13.15" x14ac:dyDescent="0.4">
      <c r="R1160" s="120"/>
      <c r="S1160" s="35"/>
      <c r="T1160" s="35"/>
      <c r="U1160" s="35"/>
      <c r="V1160" s="35"/>
      <c r="W1160" s="35"/>
    </row>
    <row r="1161" spans="18:23" ht="13.15" x14ac:dyDescent="0.4">
      <c r="R1161" s="114"/>
      <c r="S1161" s="35"/>
      <c r="T1161" s="35"/>
      <c r="U1161" s="35"/>
      <c r="V1161" s="35"/>
      <c r="W1161" s="35"/>
    </row>
    <row r="1162" spans="18:23" ht="13.15" x14ac:dyDescent="0.4">
      <c r="R1162" s="120"/>
      <c r="S1162" s="37"/>
      <c r="T1162" s="37"/>
      <c r="U1162" s="37"/>
      <c r="V1162" s="37"/>
      <c r="W1162" s="37"/>
    </row>
    <row r="1163" spans="18:23" ht="13.15" x14ac:dyDescent="0.4">
      <c r="R1163" s="114"/>
      <c r="S1163" s="35"/>
      <c r="T1163" s="35"/>
      <c r="U1163" s="35"/>
      <c r="V1163" s="35"/>
      <c r="W1163" s="35"/>
    </row>
    <row r="1164" spans="18:23" ht="13.15" x14ac:dyDescent="0.4">
      <c r="R1164" s="248"/>
      <c r="S1164" s="47"/>
      <c r="T1164" s="47"/>
      <c r="U1164" s="47"/>
      <c r="V1164" s="47"/>
      <c r="W1164" s="47"/>
    </row>
    <row r="1165" spans="18:23" ht="13.15" x14ac:dyDescent="0.4">
      <c r="R1165" s="119"/>
      <c r="S1165" s="35"/>
      <c r="T1165" s="35"/>
      <c r="U1165" s="35"/>
      <c r="V1165" s="35"/>
      <c r="W1165" s="35"/>
    </row>
    <row r="1167" spans="18:23" x14ac:dyDescent="0.35">
      <c r="R1167" s="33"/>
      <c r="S1167" s="33"/>
      <c r="T1167" s="33"/>
      <c r="U1167" s="33"/>
      <c r="V1167" s="33"/>
      <c r="W1167" s="33"/>
    </row>
  </sheetData>
  <autoFilter ref="A5:W1149" xr:uid="{00000000-0009-0000-0000-000006000000}"/>
  <mergeCells count="7">
    <mergeCell ref="R4:W4"/>
    <mergeCell ref="F4:G4"/>
    <mergeCell ref="H4:I4"/>
    <mergeCell ref="J4:K4"/>
    <mergeCell ref="L4:M4"/>
    <mergeCell ref="N4:O4"/>
    <mergeCell ref="P4:Q4"/>
  </mergeCells>
  <conditionalFormatting sqref="R796:W820 R6:W366 R755:W765 R1118:W1149 R1117:V1117">
    <cfRule type="cellIs" priority="1" stopIfTrue="1" operator="equal">
      <formula>0</formula>
    </cfRule>
  </conditionalFormatting>
  <conditionalFormatting sqref="D766:D778 D796">
    <cfRule type="duplicateValues" dxfId="23" priority="2"/>
  </conditionalFormatting>
  <conditionalFormatting sqref="D1119:D1123">
    <cfRule type="duplicateValues" dxfId="22" priority="3"/>
  </conditionalFormatting>
  <conditionalFormatting sqref="D1140:D1146">
    <cfRule type="duplicateValues" dxfId="21" priority="4"/>
  </conditionalFormatting>
  <printOptions horizontalCentered="1"/>
  <pageMargins left="0.25" right="0.25" top="0.75" bottom="0.75" header="0.3" footer="0.3"/>
  <pageSetup scale="16" fitToHeight="5" orientation="landscape" r:id="rId1"/>
  <headerFooter alignWithMargins="0"/>
  <rowBreaks count="3" manualBreakCount="3">
    <brk id="289" min="1" max="22" man="1"/>
    <brk id="755" min="1" max="22" man="1"/>
    <brk id="1118" min="1" max="2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314-73BB-4DD9-B9A4-1F189CC37B8C}">
  <sheetPr>
    <tabColor theme="7" tint="0.39997558519241921"/>
  </sheetPr>
  <dimension ref="A2:B128"/>
  <sheetViews>
    <sheetView zoomScale="115" zoomScaleNormal="115" workbookViewId="0">
      <pane xSplit="2" ySplit="3" topLeftCell="C4" activePane="bottomRight" state="frozen"/>
      <selection pane="topRight" activeCell="B1" sqref="B1"/>
      <selection pane="bottomLeft" activeCell="A4" sqref="A4"/>
      <selection pane="bottomRight" activeCell="B34" sqref="B34"/>
    </sheetView>
  </sheetViews>
  <sheetFormatPr defaultColWidth="9.19921875" defaultRowHeight="14.25" x14ac:dyDescent="0.45"/>
  <cols>
    <col min="1" max="1" width="19.46484375" style="454" bestFit="1" customWidth="1"/>
    <col min="2" max="2" width="53.19921875" style="454" customWidth="1"/>
    <col min="3" max="16384" width="9.19921875" style="454"/>
  </cols>
  <sheetData>
    <row r="2" spans="1:2" ht="35.25" customHeight="1" x14ac:dyDescent="0.45">
      <c r="B2" s="455" t="s">
        <v>2727</v>
      </c>
    </row>
    <row r="3" spans="1:2" ht="17.25" x14ac:dyDescent="0.45">
      <c r="A3" s="456" t="s">
        <v>2728</v>
      </c>
      <c r="B3" s="456" t="s">
        <v>2729</v>
      </c>
    </row>
    <row r="4" spans="1:2" x14ac:dyDescent="0.45">
      <c r="B4" s="457" t="s">
        <v>750</v>
      </c>
    </row>
    <row r="5" spans="1:2" x14ac:dyDescent="0.45">
      <c r="A5" s="458" t="s">
        <v>2730</v>
      </c>
      <c r="B5" s="458" t="s">
        <v>2731</v>
      </c>
    </row>
    <row r="6" spans="1:2" x14ac:dyDescent="0.45">
      <c r="A6" s="458" t="s">
        <v>2732</v>
      </c>
      <c r="B6" s="459" t="s">
        <v>2733</v>
      </c>
    </row>
    <row r="7" spans="1:2" x14ac:dyDescent="0.45">
      <c r="A7" s="458" t="s">
        <v>2076</v>
      </c>
      <c r="B7" s="458" t="s">
        <v>2734</v>
      </c>
    </row>
    <row r="8" spans="1:2" x14ac:dyDescent="0.45">
      <c r="A8" s="458" t="s">
        <v>2077</v>
      </c>
      <c r="B8" s="459" t="s">
        <v>79</v>
      </c>
    </row>
    <row r="9" spans="1:2" x14ac:dyDescent="0.45">
      <c r="A9" s="458" t="s">
        <v>2700</v>
      </c>
      <c r="B9" s="458" t="s">
        <v>80</v>
      </c>
    </row>
    <row r="10" spans="1:2" x14ac:dyDescent="0.45">
      <c r="A10" s="458" t="s">
        <v>2701</v>
      </c>
      <c r="B10" s="459" t="s">
        <v>85</v>
      </c>
    </row>
    <row r="11" spans="1:2" x14ac:dyDescent="0.45">
      <c r="A11" s="458" t="s">
        <v>2702</v>
      </c>
      <c r="B11" s="458" t="s">
        <v>91</v>
      </c>
    </row>
    <row r="12" spans="1:2" x14ac:dyDescent="0.45">
      <c r="A12" s="458" t="s">
        <v>2703</v>
      </c>
      <c r="B12" s="459" t="s">
        <v>82</v>
      </c>
    </row>
    <row r="13" spans="1:2" x14ac:dyDescent="0.45">
      <c r="A13" s="458" t="s">
        <v>2704</v>
      </c>
      <c r="B13" s="458" t="s">
        <v>2735</v>
      </c>
    </row>
    <row r="14" spans="1:2" x14ac:dyDescent="0.45">
      <c r="A14" s="458" t="s">
        <v>2705</v>
      </c>
      <c r="B14" s="459" t="s">
        <v>2736</v>
      </c>
    </row>
    <row r="15" spans="1:2" x14ac:dyDescent="0.45">
      <c r="A15" s="458" t="s">
        <v>2737</v>
      </c>
      <c r="B15" s="458" t="s">
        <v>2738</v>
      </c>
    </row>
    <row r="16" spans="1:2" ht="15" x14ac:dyDescent="0.55000000000000004">
      <c r="A16" s="458" t="s">
        <v>2706</v>
      </c>
      <c r="B16" s="460" t="s">
        <v>2739</v>
      </c>
    </row>
    <row r="17" spans="1:2" x14ac:dyDescent="0.45">
      <c r="B17" s="461" t="s">
        <v>2740</v>
      </c>
    </row>
    <row r="18" spans="1:2" x14ac:dyDescent="0.45">
      <c r="B18" s="457" t="s">
        <v>752</v>
      </c>
    </row>
    <row r="19" spans="1:2" x14ac:dyDescent="0.45">
      <c r="A19" s="458" t="s">
        <v>2109</v>
      </c>
      <c r="B19" s="458" t="s">
        <v>2741</v>
      </c>
    </row>
    <row r="20" spans="1:2" s="463" customFormat="1" ht="13.15" x14ac:dyDescent="0.4">
      <c r="A20" s="462" t="s">
        <v>2110</v>
      </c>
      <c r="B20" s="462" t="s">
        <v>104</v>
      </c>
    </row>
    <row r="21" spans="1:2" s="463" customFormat="1" ht="13.5" customHeight="1" x14ac:dyDescent="0.4">
      <c r="A21" s="458" t="s">
        <v>2112</v>
      </c>
      <c r="B21" s="458" t="s">
        <v>2742</v>
      </c>
    </row>
    <row r="22" spans="1:2" s="463" customFormat="1" ht="13.5" customHeight="1" x14ac:dyDescent="0.4">
      <c r="A22" s="459" t="s">
        <v>2111</v>
      </c>
      <c r="B22" s="459" t="s">
        <v>2743</v>
      </c>
    </row>
    <row r="23" spans="1:2" s="463" customFormat="1" ht="13.5" customHeight="1" x14ac:dyDescent="0.4">
      <c r="A23" s="458" t="s">
        <v>2113</v>
      </c>
      <c r="B23" s="458" t="s">
        <v>109</v>
      </c>
    </row>
    <row r="24" spans="1:2" s="463" customFormat="1" ht="13.5" customHeight="1" x14ac:dyDescent="0.4">
      <c r="A24" s="459" t="s">
        <v>2114</v>
      </c>
      <c r="B24" s="459" t="s">
        <v>110</v>
      </c>
    </row>
    <row r="25" spans="1:2" s="463" customFormat="1" ht="13.5" customHeight="1" x14ac:dyDescent="0.4">
      <c r="A25" s="458" t="s">
        <v>2115</v>
      </c>
      <c r="B25" s="458" t="s">
        <v>112</v>
      </c>
    </row>
    <row r="26" spans="1:2" s="463" customFormat="1" ht="13.5" customHeight="1" x14ac:dyDescent="0.4">
      <c r="A26" s="459" t="s">
        <v>2116</v>
      </c>
      <c r="B26" s="459" t="s">
        <v>113</v>
      </c>
    </row>
    <row r="27" spans="1:2" s="463" customFormat="1" ht="13.5" customHeight="1" x14ac:dyDescent="0.4">
      <c r="A27" s="458" t="s">
        <v>2744</v>
      </c>
      <c r="B27" s="458" t="s">
        <v>114</v>
      </c>
    </row>
    <row r="28" spans="1:2" s="463" customFormat="1" ht="13.5" customHeight="1" x14ac:dyDescent="0.4">
      <c r="A28" s="459" t="s">
        <v>2745</v>
      </c>
      <c r="B28" s="459" t="s">
        <v>2746</v>
      </c>
    </row>
    <row r="29" spans="1:2" s="463" customFormat="1" ht="13.5" customHeight="1" x14ac:dyDescent="0.4">
      <c r="A29" s="458" t="s">
        <v>2118</v>
      </c>
      <c r="B29" s="458" t="s">
        <v>2747</v>
      </c>
    </row>
    <row r="30" spans="1:2" s="463" customFormat="1" ht="13.5" customHeight="1" x14ac:dyDescent="0.4">
      <c r="A30" s="459" t="s">
        <v>2119</v>
      </c>
      <c r="B30" s="459" t="s">
        <v>2748</v>
      </c>
    </row>
    <row r="31" spans="1:2" s="463" customFormat="1" ht="13.5" customHeight="1" x14ac:dyDescent="0.4">
      <c r="A31" s="458" t="s">
        <v>2120</v>
      </c>
      <c r="B31" s="458" t="s">
        <v>2749</v>
      </c>
    </row>
    <row r="32" spans="1:2" s="463" customFormat="1" ht="13.5" customHeight="1" x14ac:dyDescent="0.4">
      <c r="A32" s="459" t="s">
        <v>2122</v>
      </c>
      <c r="B32" s="459" t="s">
        <v>2750</v>
      </c>
    </row>
    <row r="33" spans="1:2" s="463" customFormat="1" ht="13.5" customHeight="1" x14ac:dyDescent="0.4">
      <c r="A33" s="458" t="s">
        <v>2124</v>
      </c>
      <c r="B33" s="458" t="s">
        <v>122</v>
      </c>
    </row>
    <row r="34" spans="1:2" s="464" customFormat="1" ht="15" customHeight="1" x14ac:dyDescent="0.4">
      <c r="A34" s="459" t="s">
        <v>2123</v>
      </c>
      <c r="B34" s="459" t="s">
        <v>121</v>
      </c>
    </row>
    <row r="35" spans="1:2" s="463" customFormat="1" ht="13.15" x14ac:dyDescent="0.4">
      <c r="B35" s="461" t="s">
        <v>2751</v>
      </c>
    </row>
    <row r="36" spans="1:2" x14ac:dyDescent="0.45">
      <c r="B36" s="457" t="s">
        <v>755</v>
      </c>
    </row>
    <row r="37" spans="1:2" x14ac:dyDescent="0.45">
      <c r="A37" s="458" t="s">
        <v>2078</v>
      </c>
      <c r="B37" s="458" t="s">
        <v>2752</v>
      </c>
    </row>
    <row r="38" spans="1:2" x14ac:dyDescent="0.45">
      <c r="A38" s="459" t="s">
        <v>2079</v>
      </c>
      <c r="B38" s="459" t="s">
        <v>2753</v>
      </c>
    </row>
    <row r="39" spans="1:2" x14ac:dyDescent="0.45">
      <c r="A39" s="458" t="s">
        <v>2086</v>
      </c>
      <c r="B39" s="458" t="s">
        <v>2754</v>
      </c>
    </row>
    <row r="40" spans="1:2" x14ac:dyDescent="0.45">
      <c r="A40" s="459" t="s">
        <v>2094</v>
      </c>
      <c r="B40" s="459" t="s">
        <v>2755</v>
      </c>
    </row>
    <row r="41" spans="1:2" ht="15" customHeight="1" x14ac:dyDescent="0.45">
      <c r="A41" s="458" t="s">
        <v>2756</v>
      </c>
      <c r="B41" s="458" t="s">
        <v>2757</v>
      </c>
    </row>
    <row r="42" spans="1:2" ht="15" customHeight="1" x14ac:dyDescent="0.45">
      <c r="A42" s="459" t="s">
        <v>2087</v>
      </c>
      <c r="B42" s="459" t="s">
        <v>2758</v>
      </c>
    </row>
    <row r="43" spans="1:2" x14ac:dyDescent="0.45">
      <c r="A43" s="458" t="s">
        <v>2083</v>
      </c>
      <c r="B43" s="458" t="s">
        <v>2759</v>
      </c>
    </row>
    <row r="44" spans="1:2" x14ac:dyDescent="0.45">
      <c r="A44" s="459" t="s">
        <v>2105</v>
      </c>
      <c r="B44" s="459" t="s">
        <v>2760</v>
      </c>
    </row>
    <row r="45" spans="1:2" ht="15" customHeight="1" x14ac:dyDescent="0.45">
      <c r="A45" s="458" t="s">
        <v>2096</v>
      </c>
      <c r="B45" s="458" t="s">
        <v>2761</v>
      </c>
    </row>
    <row r="46" spans="1:2" ht="15" customHeight="1" x14ac:dyDescent="0.45">
      <c r="A46" s="459" t="s">
        <v>2101</v>
      </c>
      <c r="B46" s="459" t="s">
        <v>2762</v>
      </c>
    </row>
    <row r="47" spans="1:2" ht="17.25" customHeight="1" x14ac:dyDescent="0.45">
      <c r="A47" s="458" t="s">
        <v>2080</v>
      </c>
      <c r="B47" s="458" t="s">
        <v>2763</v>
      </c>
    </row>
    <row r="48" spans="1:2" ht="15" customHeight="1" x14ac:dyDescent="0.45">
      <c r="A48" s="459" t="s">
        <v>2106</v>
      </c>
      <c r="B48" s="459" t="s">
        <v>2764</v>
      </c>
    </row>
    <row r="49" spans="1:2" ht="15" customHeight="1" x14ac:dyDescent="0.45">
      <c r="A49" s="458" t="s">
        <v>2153</v>
      </c>
      <c r="B49" s="458" t="s">
        <v>2765</v>
      </c>
    </row>
    <row r="50" spans="1:2" ht="15" customHeight="1" x14ac:dyDescent="0.45">
      <c r="A50" s="459" t="s">
        <v>2104</v>
      </c>
      <c r="B50" s="459" t="s">
        <v>2766</v>
      </c>
    </row>
    <row r="51" spans="1:2" ht="15" customHeight="1" x14ac:dyDescent="0.45">
      <c r="A51" s="458" t="s">
        <v>2081</v>
      </c>
      <c r="B51" s="458" t="s">
        <v>2767</v>
      </c>
    </row>
    <row r="52" spans="1:2" ht="15" customHeight="1" x14ac:dyDescent="0.45">
      <c r="A52" s="459" t="s">
        <v>2082</v>
      </c>
      <c r="B52" s="459" t="s">
        <v>2768</v>
      </c>
    </row>
    <row r="53" spans="1:2" ht="15" customHeight="1" x14ac:dyDescent="0.45">
      <c r="A53" s="458" t="s">
        <v>2769</v>
      </c>
      <c r="B53" s="458" t="s">
        <v>2770</v>
      </c>
    </row>
    <row r="54" spans="1:2" ht="15" customHeight="1" x14ac:dyDescent="0.45">
      <c r="A54" s="459" t="s">
        <v>2097</v>
      </c>
      <c r="B54" s="459" t="s">
        <v>2771</v>
      </c>
    </row>
    <row r="55" spans="1:2" ht="15" customHeight="1" x14ac:dyDescent="0.45">
      <c r="A55" s="458" t="s">
        <v>2107</v>
      </c>
      <c r="B55" s="458" t="s">
        <v>2772</v>
      </c>
    </row>
    <row r="56" spans="1:2" ht="15" customHeight="1" x14ac:dyDescent="0.45">
      <c r="A56" s="459" t="s">
        <v>2158</v>
      </c>
      <c r="B56" s="459" t="s">
        <v>2773</v>
      </c>
    </row>
    <row r="57" spans="1:2" ht="15" customHeight="1" x14ac:dyDescent="0.45">
      <c r="A57" s="458" t="s">
        <v>2108</v>
      </c>
      <c r="B57" s="458" t="s">
        <v>2774</v>
      </c>
    </row>
    <row r="58" spans="1:2" ht="15" customHeight="1" x14ac:dyDescent="0.45">
      <c r="A58" s="459" t="s">
        <v>2092</v>
      </c>
      <c r="B58" s="459" t="s">
        <v>2775</v>
      </c>
    </row>
    <row r="59" spans="1:2" ht="15" customHeight="1" x14ac:dyDescent="0.45">
      <c r="A59" s="458" t="s">
        <v>2084</v>
      </c>
      <c r="B59" s="458" t="s">
        <v>2776</v>
      </c>
    </row>
    <row r="60" spans="1:2" ht="15" customHeight="1" x14ac:dyDescent="0.45">
      <c r="A60" s="459" t="s">
        <v>2088</v>
      </c>
      <c r="B60" s="459" t="s">
        <v>2777</v>
      </c>
    </row>
    <row r="61" spans="1:2" ht="15" customHeight="1" x14ac:dyDescent="0.45">
      <c r="A61" s="458" t="s">
        <v>2089</v>
      </c>
      <c r="B61" s="458" t="s">
        <v>2778</v>
      </c>
    </row>
    <row r="62" spans="1:2" ht="15" customHeight="1" x14ac:dyDescent="0.45">
      <c r="A62" s="459" t="s">
        <v>2095</v>
      </c>
      <c r="B62" s="459" t="s">
        <v>2779</v>
      </c>
    </row>
    <row r="63" spans="1:2" ht="15" customHeight="1" x14ac:dyDescent="0.45">
      <c r="A63" s="458" t="s">
        <v>2098</v>
      </c>
      <c r="B63" s="458" t="s">
        <v>2780</v>
      </c>
    </row>
    <row r="64" spans="1:2" ht="15" customHeight="1" x14ac:dyDescent="0.45">
      <c r="A64" s="459" t="s">
        <v>2093</v>
      </c>
      <c r="B64" s="459" t="s">
        <v>2781</v>
      </c>
    </row>
    <row r="65" spans="1:2" ht="17.25" customHeight="1" x14ac:dyDescent="0.45">
      <c r="A65" s="458" t="s">
        <v>2782</v>
      </c>
      <c r="B65" s="458" t="s">
        <v>2783</v>
      </c>
    </row>
    <row r="66" spans="1:2" ht="15" customHeight="1" x14ac:dyDescent="0.45">
      <c r="A66" s="459" t="s">
        <v>2784</v>
      </c>
      <c r="B66" s="459" t="s">
        <v>2785</v>
      </c>
    </row>
    <row r="67" spans="1:2" ht="15" customHeight="1" x14ac:dyDescent="0.45">
      <c r="A67" s="458" t="s">
        <v>2100</v>
      </c>
      <c r="B67" s="458" t="s">
        <v>2786</v>
      </c>
    </row>
    <row r="68" spans="1:2" ht="15" customHeight="1" x14ac:dyDescent="0.45">
      <c r="A68" s="459" t="s">
        <v>2102</v>
      </c>
      <c r="B68" s="459" t="s">
        <v>2787</v>
      </c>
    </row>
    <row r="69" spans="1:2" ht="15" customHeight="1" x14ac:dyDescent="0.45">
      <c r="A69" s="458" t="s">
        <v>2090</v>
      </c>
      <c r="B69" s="458" t="s">
        <v>2788</v>
      </c>
    </row>
    <row r="70" spans="1:2" ht="15" customHeight="1" x14ac:dyDescent="0.45">
      <c r="A70" s="459" t="s">
        <v>2091</v>
      </c>
      <c r="B70" s="459" t="s">
        <v>2789</v>
      </c>
    </row>
    <row r="71" spans="1:2" ht="15" customHeight="1" x14ac:dyDescent="0.45">
      <c r="A71" s="458" t="s">
        <v>2155</v>
      </c>
      <c r="B71" s="458" t="s">
        <v>2790</v>
      </c>
    </row>
    <row r="72" spans="1:2" ht="15" customHeight="1" x14ac:dyDescent="0.45">
      <c r="A72" s="459" t="s">
        <v>2154</v>
      </c>
      <c r="B72" s="459" t="s">
        <v>2791</v>
      </c>
    </row>
    <row r="73" spans="1:2" ht="16.5" customHeight="1" x14ac:dyDescent="0.45">
      <c r="A73" s="465" t="s">
        <v>2195</v>
      </c>
      <c r="B73" s="465" t="s">
        <v>2792</v>
      </c>
    </row>
    <row r="74" spans="1:2" x14ac:dyDescent="0.45">
      <c r="B74" s="461" t="s">
        <v>2793</v>
      </c>
    </row>
    <row r="75" spans="1:2" x14ac:dyDescent="0.45">
      <c r="B75" s="457" t="s">
        <v>757</v>
      </c>
    </row>
    <row r="76" spans="1:2" x14ac:dyDescent="0.45">
      <c r="A76" s="458" t="s">
        <v>2172</v>
      </c>
      <c r="B76" s="458" t="s">
        <v>21</v>
      </c>
    </row>
    <row r="77" spans="1:2" ht="15" customHeight="1" x14ac:dyDescent="0.45">
      <c r="A77" s="459" t="s">
        <v>2173</v>
      </c>
      <c r="B77" s="459" t="s">
        <v>2794</v>
      </c>
    </row>
    <row r="78" spans="1:2" x14ac:dyDescent="0.45">
      <c r="A78" s="458" t="s">
        <v>2174</v>
      </c>
      <c r="B78" s="458" t="s">
        <v>2795</v>
      </c>
    </row>
    <row r="79" spans="1:2" x14ac:dyDescent="0.45">
      <c r="A79" s="466" t="s">
        <v>2175</v>
      </c>
      <c r="B79" s="466" t="s">
        <v>2796</v>
      </c>
    </row>
    <row r="80" spans="1:2" x14ac:dyDescent="0.45">
      <c r="B80" s="461" t="s">
        <v>2797</v>
      </c>
    </row>
    <row r="81" spans="1:2" x14ac:dyDescent="0.45">
      <c r="B81" s="457" t="s">
        <v>759</v>
      </c>
    </row>
    <row r="82" spans="1:2" ht="15" customHeight="1" x14ac:dyDescent="0.45">
      <c r="A82" s="458" t="s">
        <v>2128</v>
      </c>
      <c r="B82" s="458" t="s">
        <v>217</v>
      </c>
    </row>
    <row r="83" spans="1:2" ht="15" customHeight="1" x14ac:dyDescent="0.45">
      <c r="A83" s="459" t="s">
        <v>2129</v>
      </c>
      <c r="B83" s="459" t="s">
        <v>218</v>
      </c>
    </row>
    <row r="84" spans="1:2" ht="15" customHeight="1" x14ac:dyDescent="0.45">
      <c r="A84" s="458" t="s">
        <v>2130</v>
      </c>
      <c r="B84" s="458" t="s">
        <v>219</v>
      </c>
    </row>
    <row r="85" spans="1:2" ht="15" customHeight="1" x14ac:dyDescent="0.45">
      <c r="A85" s="459" t="s">
        <v>2131</v>
      </c>
      <c r="B85" s="459" t="s">
        <v>220</v>
      </c>
    </row>
    <row r="86" spans="1:2" ht="15" customHeight="1" x14ac:dyDescent="0.45">
      <c r="A86" s="458" t="s">
        <v>2132</v>
      </c>
      <c r="B86" s="458" t="s">
        <v>221</v>
      </c>
    </row>
    <row r="87" spans="1:2" ht="15" customHeight="1" x14ac:dyDescent="0.45">
      <c r="A87" s="459" t="s">
        <v>2133</v>
      </c>
      <c r="B87" s="459" t="s">
        <v>222</v>
      </c>
    </row>
    <row r="88" spans="1:2" ht="15" customHeight="1" x14ac:dyDescent="0.45">
      <c r="A88" s="458" t="s">
        <v>2134</v>
      </c>
      <c r="B88" s="458" t="s">
        <v>227</v>
      </c>
    </row>
    <row r="89" spans="1:2" ht="15" customHeight="1" x14ac:dyDescent="0.45">
      <c r="A89" s="459" t="s">
        <v>2135</v>
      </c>
      <c r="B89" s="459" t="s">
        <v>228</v>
      </c>
    </row>
    <row r="90" spans="1:2" ht="15" customHeight="1" x14ac:dyDescent="0.45">
      <c r="A90" s="458" t="s">
        <v>2136</v>
      </c>
      <c r="B90" s="458" t="s">
        <v>229</v>
      </c>
    </row>
    <row r="91" spans="1:2" ht="15" customHeight="1" x14ac:dyDescent="0.45">
      <c r="A91" s="459" t="s">
        <v>2137</v>
      </c>
      <c r="B91" s="459" t="s">
        <v>230</v>
      </c>
    </row>
    <row r="92" spans="1:2" ht="17.25" customHeight="1" x14ac:dyDescent="0.45">
      <c r="A92" s="458" t="s">
        <v>2138</v>
      </c>
      <c r="B92" s="458" t="s">
        <v>231</v>
      </c>
    </row>
    <row r="93" spans="1:2" ht="15" customHeight="1" x14ac:dyDescent="0.45">
      <c r="A93" s="459" t="s">
        <v>2139</v>
      </c>
      <c r="B93" s="459" t="s">
        <v>232</v>
      </c>
    </row>
    <row r="94" spans="1:2" ht="15" customHeight="1" x14ac:dyDescent="0.45">
      <c r="A94" s="458" t="s">
        <v>2140</v>
      </c>
      <c r="B94" s="458" t="s">
        <v>223</v>
      </c>
    </row>
    <row r="95" spans="1:2" x14ac:dyDescent="0.45">
      <c r="A95" s="459" t="s">
        <v>2141</v>
      </c>
      <c r="B95" s="459" t="s">
        <v>224</v>
      </c>
    </row>
    <row r="96" spans="1:2" ht="15" customHeight="1" x14ac:dyDescent="0.45">
      <c r="A96" s="458" t="s">
        <v>2142</v>
      </c>
      <c r="B96" s="458" t="s">
        <v>233</v>
      </c>
    </row>
    <row r="97" spans="1:2" ht="15" customHeight="1" x14ac:dyDescent="0.45">
      <c r="A97" s="459" t="s">
        <v>2143</v>
      </c>
      <c r="B97" s="459" t="s">
        <v>234</v>
      </c>
    </row>
    <row r="98" spans="1:2" ht="15" customHeight="1" x14ac:dyDescent="0.45">
      <c r="A98" s="458" t="s">
        <v>2798</v>
      </c>
      <c r="B98" s="458" t="s">
        <v>2799</v>
      </c>
    </row>
    <row r="99" spans="1:2" ht="15" customHeight="1" x14ac:dyDescent="0.45">
      <c r="A99" s="459" t="s">
        <v>2800</v>
      </c>
      <c r="B99" s="459" t="s">
        <v>2801</v>
      </c>
    </row>
    <row r="100" spans="1:2" ht="15" customHeight="1" x14ac:dyDescent="0.45">
      <c r="A100" s="458" t="s">
        <v>2145</v>
      </c>
      <c r="B100" s="458" t="s">
        <v>2802</v>
      </c>
    </row>
    <row r="101" spans="1:2" ht="15" customHeight="1" x14ac:dyDescent="0.45">
      <c r="A101" s="459" t="s">
        <v>2146</v>
      </c>
      <c r="B101" s="459" t="s">
        <v>236</v>
      </c>
    </row>
    <row r="102" spans="1:2" ht="17.25" customHeight="1" x14ac:dyDescent="0.45">
      <c r="A102" s="458" t="s">
        <v>2147</v>
      </c>
      <c r="B102" s="458" t="s">
        <v>237</v>
      </c>
    </row>
    <row r="103" spans="1:2" ht="15" customHeight="1" x14ac:dyDescent="0.45">
      <c r="A103" s="459" t="s">
        <v>2803</v>
      </c>
      <c r="B103" s="459" t="s">
        <v>2804</v>
      </c>
    </row>
    <row r="104" spans="1:2" ht="15" customHeight="1" x14ac:dyDescent="0.45">
      <c r="A104" s="458" t="s">
        <v>2805</v>
      </c>
      <c r="B104" s="458" t="s">
        <v>2806</v>
      </c>
    </row>
    <row r="105" spans="1:2" ht="15" customHeight="1" x14ac:dyDescent="0.45">
      <c r="A105" s="459" t="s">
        <v>2807</v>
      </c>
      <c r="B105" s="459" t="s">
        <v>2808</v>
      </c>
    </row>
    <row r="106" spans="1:2" ht="15" customHeight="1" x14ac:dyDescent="0.45">
      <c r="A106" s="458" t="s">
        <v>2809</v>
      </c>
      <c r="B106" s="458" t="s">
        <v>2810</v>
      </c>
    </row>
    <row r="107" spans="1:2" ht="15" customHeight="1" x14ac:dyDescent="0.45">
      <c r="A107" s="459" t="s">
        <v>2811</v>
      </c>
      <c r="B107" s="459" t="s">
        <v>2812</v>
      </c>
    </row>
    <row r="108" spans="1:2" ht="15" customHeight="1" x14ac:dyDescent="0.45">
      <c r="A108" s="458" t="s">
        <v>2813</v>
      </c>
      <c r="B108" s="458" t="s">
        <v>2814</v>
      </c>
    </row>
    <row r="109" spans="1:2" ht="15" customHeight="1" x14ac:dyDescent="0.45">
      <c r="A109" s="459" t="s">
        <v>2149</v>
      </c>
      <c r="B109" s="459" t="s">
        <v>239</v>
      </c>
    </row>
    <row r="110" spans="1:2" ht="15" customHeight="1" x14ac:dyDescent="0.45">
      <c r="A110" s="458" t="s">
        <v>2150</v>
      </c>
      <c r="B110" s="462" t="s">
        <v>226</v>
      </c>
    </row>
    <row r="111" spans="1:2" ht="16.5" customHeight="1" x14ac:dyDescent="0.45">
      <c r="A111" s="466" t="s">
        <v>2151</v>
      </c>
      <c r="B111" s="467" t="s">
        <v>225</v>
      </c>
    </row>
    <row r="112" spans="1:2" x14ac:dyDescent="0.45">
      <c r="B112" s="461" t="s">
        <v>2815</v>
      </c>
    </row>
    <row r="113" spans="1:2" x14ac:dyDescent="0.45">
      <c r="B113" s="457" t="s">
        <v>761</v>
      </c>
    </row>
    <row r="114" spans="1:2" x14ac:dyDescent="0.45">
      <c r="A114" s="458" t="s">
        <v>2162</v>
      </c>
      <c r="B114" s="458" t="s">
        <v>241</v>
      </c>
    </row>
    <row r="115" spans="1:2" ht="15" customHeight="1" x14ac:dyDescent="0.45">
      <c r="A115" s="459" t="s">
        <v>2164</v>
      </c>
      <c r="B115" s="459" t="s">
        <v>242</v>
      </c>
    </row>
    <row r="116" spans="1:2" x14ac:dyDescent="0.45">
      <c r="A116" s="458" t="s">
        <v>2165</v>
      </c>
      <c r="B116" s="458" t="s">
        <v>243</v>
      </c>
    </row>
    <row r="117" spans="1:2" ht="16.5" customHeight="1" x14ac:dyDescent="0.45">
      <c r="A117" s="466" t="s">
        <v>2166</v>
      </c>
      <c r="B117" s="466" t="s">
        <v>244</v>
      </c>
    </row>
    <row r="118" spans="1:2" x14ac:dyDescent="0.45">
      <c r="B118" s="461" t="s">
        <v>2816</v>
      </c>
    </row>
    <row r="119" spans="1:2" x14ac:dyDescent="0.45">
      <c r="B119" s="457" t="s">
        <v>763</v>
      </c>
    </row>
    <row r="120" spans="1:2" x14ac:dyDescent="0.45">
      <c r="A120" s="458" t="s">
        <v>2163</v>
      </c>
      <c r="B120" s="458" t="s">
        <v>246</v>
      </c>
    </row>
    <row r="121" spans="1:2" x14ac:dyDescent="0.45">
      <c r="A121" s="459" t="s">
        <v>2167</v>
      </c>
      <c r="B121" s="459" t="s">
        <v>248</v>
      </c>
    </row>
    <row r="122" spans="1:2" x14ac:dyDescent="0.45">
      <c r="A122" s="458" t="s">
        <v>2168</v>
      </c>
      <c r="B122" s="458" t="s">
        <v>249</v>
      </c>
    </row>
    <row r="123" spans="1:2" ht="18" customHeight="1" x14ac:dyDescent="0.45">
      <c r="A123" s="466" t="s">
        <v>2169</v>
      </c>
      <c r="B123" s="466" t="s">
        <v>2817</v>
      </c>
    </row>
    <row r="124" spans="1:2" x14ac:dyDescent="0.45">
      <c r="B124" s="461" t="s">
        <v>2818</v>
      </c>
    </row>
    <row r="125" spans="1:2" x14ac:dyDescent="0.45">
      <c r="B125" s="468" t="s">
        <v>2819</v>
      </c>
    </row>
    <row r="127" spans="1:2" ht="15" customHeight="1" x14ac:dyDescent="0.45"/>
    <row r="128" spans="1:2" ht="15" customHeight="1" x14ac:dyDescent="0.45"/>
  </sheetData>
  <pageMargins left="0.7" right="0.7" top="0.75" bottom="0.75" header="0.3" footer="0.3"/>
  <pageSetup scale="2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3CD08-A7C9-486B-BCEF-6E3A74E44CC8}">
  <sheetPr>
    <tabColor theme="7" tint="0.39997558519241921"/>
    <pageSetUpPr fitToPage="1"/>
  </sheetPr>
  <dimension ref="A3:X460"/>
  <sheetViews>
    <sheetView tabSelected="1" view="pageBreakPreview" topLeftCell="C47" zoomScaleNormal="100" zoomScaleSheetLayoutView="100" workbookViewId="0">
      <selection activeCell="F17" sqref="F17"/>
    </sheetView>
  </sheetViews>
  <sheetFormatPr defaultColWidth="9.33203125" defaultRowHeight="12.75" x14ac:dyDescent="0.35"/>
  <cols>
    <col min="1" max="1" width="9.33203125" style="2"/>
    <col min="2" max="2" width="21.33203125" style="2" bestFit="1" customWidth="1"/>
    <col min="3" max="3" width="40.6640625" style="2" bestFit="1" customWidth="1"/>
    <col min="4" max="4" width="29.796875" style="2" customWidth="1"/>
    <col min="5" max="5" width="9.33203125" style="2" customWidth="1"/>
    <col min="6" max="6" width="57" style="2" customWidth="1"/>
    <col min="7" max="10" width="9.86328125" style="2" customWidth="1"/>
    <col min="11" max="11" width="9.33203125" style="2" customWidth="1"/>
    <col min="12" max="12" width="8.86328125" style="2" customWidth="1"/>
    <col min="13" max="13" width="8.53125" style="2" customWidth="1"/>
    <col min="14" max="14" width="8.86328125" style="2" customWidth="1"/>
    <col min="15" max="15" width="9" style="2" customWidth="1"/>
    <col min="16" max="16" width="10.53125" style="2" bestFit="1" customWidth="1"/>
    <col min="17" max="18" width="9.1328125" style="2" customWidth="1"/>
    <col min="19" max="20" width="10.53125" style="2" customWidth="1"/>
    <col min="21" max="21" width="12" style="2" bestFit="1" customWidth="1"/>
    <col min="22" max="24" width="10.53125" style="2" customWidth="1"/>
    <col min="25" max="16384" width="9.33203125" style="2"/>
  </cols>
  <sheetData>
    <row r="3" spans="1:24" ht="18" customHeight="1" x14ac:dyDescent="0.5">
      <c r="B3" s="229" t="s">
        <v>1446</v>
      </c>
      <c r="C3" s="427"/>
      <c r="F3" s="4"/>
      <c r="G3" s="528">
        <v>2018</v>
      </c>
      <c r="H3" s="529"/>
      <c r="I3" s="528">
        <v>2019</v>
      </c>
      <c r="J3" s="529"/>
      <c r="K3" s="528">
        <v>2020</v>
      </c>
      <c r="L3" s="529"/>
      <c r="M3" s="528">
        <v>2021</v>
      </c>
      <c r="N3" s="529"/>
      <c r="O3" s="528">
        <v>2022</v>
      </c>
      <c r="P3" s="529"/>
      <c r="Q3" s="528" t="s">
        <v>854</v>
      </c>
      <c r="R3" s="529"/>
      <c r="S3" s="530" t="s">
        <v>60</v>
      </c>
      <c r="T3" s="530"/>
      <c r="U3" s="530"/>
      <c r="V3" s="530"/>
      <c r="W3" s="530"/>
      <c r="X3" s="530"/>
    </row>
    <row r="4" spans="1:24" s="11" customFormat="1" ht="48.75" customHeight="1" x14ac:dyDescent="0.4">
      <c r="B4" s="52" t="s">
        <v>61</v>
      </c>
      <c r="C4" s="428" t="s">
        <v>2075</v>
      </c>
      <c r="D4" s="249" t="s">
        <v>855</v>
      </c>
      <c r="E4" s="53" t="s">
        <v>1447</v>
      </c>
      <c r="F4" s="54" t="s">
        <v>62</v>
      </c>
      <c r="G4" s="250" t="s">
        <v>856</v>
      </c>
      <c r="H4" s="250" t="s">
        <v>857</v>
      </c>
      <c r="I4" s="250" t="s">
        <v>856</v>
      </c>
      <c r="J4" s="250" t="s">
        <v>857</v>
      </c>
      <c r="K4" s="250" t="s">
        <v>856</v>
      </c>
      <c r="L4" s="250" t="s">
        <v>857</v>
      </c>
      <c r="M4" s="250" t="s">
        <v>856</v>
      </c>
      <c r="N4" s="250" t="s">
        <v>857</v>
      </c>
      <c r="O4" s="250" t="s">
        <v>856</v>
      </c>
      <c r="P4" s="250" t="s">
        <v>857</v>
      </c>
      <c r="Q4" s="250" t="s">
        <v>856</v>
      </c>
      <c r="R4" s="250" t="s">
        <v>857</v>
      </c>
      <c r="S4" s="9">
        <f>'Electric Capex History '!R5</f>
        <v>2024</v>
      </c>
      <c r="T4" s="9">
        <f>'Electric Capex History '!S5</f>
        <v>2025</v>
      </c>
      <c r="U4" s="9">
        <f>'Electric Capex History '!T5</f>
        <v>2026</v>
      </c>
      <c r="V4" s="9">
        <f>'Electric Capex History '!U5</f>
        <v>2027</v>
      </c>
      <c r="W4" s="9">
        <f>'Electric Capex History '!V5</f>
        <v>2028</v>
      </c>
      <c r="X4" s="10" t="s">
        <v>65</v>
      </c>
    </row>
    <row r="5" spans="1:24" s="11" customFormat="1" x14ac:dyDescent="0.35">
      <c r="A5" s="55"/>
      <c r="B5" s="17" t="s">
        <v>1473</v>
      </c>
      <c r="C5" s="437" t="s">
        <v>2413</v>
      </c>
      <c r="D5" s="17"/>
      <c r="E5" s="251"/>
      <c r="F5" s="56" t="s">
        <v>256</v>
      </c>
      <c r="G5" s="252">
        <v>0</v>
      </c>
      <c r="H5" s="252">
        <v>0</v>
      </c>
      <c r="I5" s="252">
        <v>0</v>
      </c>
      <c r="J5" s="252">
        <v>0</v>
      </c>
      <c r="K5" s="252">
        <v>0</v>
      </c>
      <c r="L5" s="252">
        <v>0</v>
      </c>
      <c r="M5" s="252">
        <v>0</v>
      </c>
      <c r="N5" s="252">
        <v>0</v>
      </c>
      <c r="O5" s="252">
        <v>0</v>
      </c>
      <c r="P5" s="252">
        <v>0</v>
      </c>
      <c r="Q5" s="252">
        <v>0</v>
      </c>
      <c r="R5" s="252">
        <v>0</v>
      </c>
      <c r="S5" s="20">
        <v>41.712434988035099</v>
      </c>
      <c r="T5" s="20">
        <v>0</v>
      </c>
      <c r="U5" s="20">
        <v>0</v>
      </c>
      <c r="V5" s="20">
        <v>0</v>
      </c>
      <c r="W5" s="20">
        <v>0</v>
      </c>
      <c r="X5" s="20">
        <v>41.712434988035099</v>
      </c>
    </row>
    <row r="6" spans="1:24" x14ac:dyDescent="0.35">
      <c r="B6" s="17" t="s">
        <v>1473</v>
      </c>
      <c r="C6" s="437" t="s">
        <v>2417</v>
      </c>
      <c r="D6" s="17"/>
      <c r="E6" s="251"/>
      <c r="F6" s="56" t="s">
        <v>257</v>
      </c>
      <c r="G6" s="252">
        <v>0</v>
      </c>
      <c r="H6" s="252">
        <v>0</v>
      </c>
      <c r="I6" s="252">
        <v>0</v>
      </c>
      <c r="J6" s="252">
        <v>0</v>
      </c>
      <c r="K6" s="252">
        <v>0</v>
      </c>
      <c r="L6" s="252">
        <v>0</v>
      </c>
      <c r="M6" s="252">
        <v>0</v>
      </c>
      <c r="N6" s="252">
        <v>0</v>
      </c>
      <c r="O6" s="252">
        <v>0</v>
      </c>
      <c r="P6" s="252">
        <v>0</v>
      </c>
      <c r="Q6" s="252">
        <v>0</v>
      </c>
      <c r="R6" s="252">
        <v>0</v>
      </c>
      <c r="S6" s="20">
        <v>104.28108747008774</v>
      </c>
      <c r="T6" s="20">
        <v>0</v>
      </c>
      <c r="U6" s="20">
        <v>0</v>
      </c>
      <c r="V6" s="20">
        <v>0</v>
      </c>
      <c r="W6" s="20">
        <v>0</v>
      </c>
      <c r="X6" s="20">
        <v>104.28108747008774</v>
      </c>
    </row>
    <row r="7" spans="1:24" x14ac:dyDescent="0.35">
      <c r="B7" s="17" t="s">
        <v>1473</v>
      </c>
      <c r="C7" s="437" t="s">
        <v>2420</v>
      </c>
      <c r="D7" s="17"/>
      <c r="E7" s="251"/>
      <c r="F7" s="56" t="s">
        <v>258</v>
      </c>
      <c r="G7" s="252">
        <v>0</v>
      </c>
      <c r="H7" s="252">
        <v>0</v>
      </c>
      <c r="I7" s="252">
        <v>0</v>
      </c>
      <c r="J7" s="252">
        <v>0</v>
      </c>
      <c r="K7" s="252">
        <v>0</v>
      </c>
      <c r="L7" s="252">
        <v>0</v>
      </c>
      <c r="M7" s="252">
        <v>0</v>
      </c>
      <c r="N7" s="252">
        <v>0</v>
      </c>
      <c r="O7" s="252">
        <v>0</v>
      </c>
      <c r="P7" s="252">
        <v>0</v>
      </c>
      <c r="Q7" s="252">
        <v>0</v>
      </c>
      <c r="R7" s="252">
        <v>0</v>
      </c>
      <c r="S7" s="20">
        <v>26.378582747863419</v>
      </c>
      <c r="T7" s="20">
        <v>0</v>
      </c>
      <c r="U7" s="20">
        <v>0</v>
      </c>
      <c r="V7" s="20">
        <v>0</v>
      </c>
      <c r="W7" s="20">
        <v>0</v>
      </c>
      <c r="X7" s="20">
        <v>26.378582747863419</v>
      </c>
    </row>
    <row r="8" spans="1:24" x14ac:dyDescent="0.35">
      <c r="B8" s="17" t="s">
        <v>1473</v>
      </c>
      <c r="C8" s="437" t="s">
        <v>2917</v>
      </c>
      <c r="D8" s="17"/>
      <c r="E8" s="253"/>
      <c r="F8" s="56" t="s">
        <v>259</v>
      </c>
      <c r="G8" s="252">
        <v>0</v>
      </c>
      <c r="H8" s="252">
        <v>0</v>
      </c>
      <c r="I8" s="252">
        <v>0</v>
      </c>
      <c r="J8" s="252">
        <v>0</v>
      </c>
      <c r="K8" s="252">
        <v>0</v>
      </c>
      <c r="L8" s="252">
        <v>0</v>
      </c>
      <c r="M8" s="252">
        <v>0</v>
      </c>
      <c r="N8" s="252">
        <v>0</v>
      </c>
      <c r="O8" s="252">
        <v>0</v>
      </c>
      <c r="P8" s="252">
        <v>0</v>
      </c>
      <c r="Q8" s="252">
        <v>0</v>
      </c>
      <c r="R8" s="252">
        <v>0</v>
      </c>
      <c r="S8" s="20">
        <v>606.60083677038676</v>
      </c>
      <c r="T8" s="20">
        <v>0</v>
      </c>
      <c r="U8" s="20">
        <v>0</v>
      </c>
      <c r="V8" s="20">
        <v>0</v>
      </c>
      <c r="W8" s="20">
        <v>0</v>
      </c>
      <c r="X8" s="20">
        <v>606.60083677038676</v>
      </c>
    </row>
    <row r="9" spans="1:24" x14ac:dyDescent="0.35">
      <c r="B9" s="17" t="s">
        <v>1473</v>
      </c>
      <c r="C9" s="437" t="s">
        <v>2152</v>
      </c>
      <c r="D9" s="17"/>
      <c r="E9" s="251"/>
      <c r="F9" s="56" t="s">
        <v>260</v>
      </c>
      <c r="G9" s="252">
        <v>0</v>
      </c>
      <c r="H9" s="252">
        <v>0</v>
      </c>
      <c r="I9" s="252">
        <v>0</v>
      </c>
      <c r="J9" s="252">
        <v>0</v>
      </c>
      <c r="K9" s="252">
        <v>0</v>
      </c>
      <c r="L9" s="252">
        <v>0</v>
      </c>
      <c r="M9" s="252">
        <v>0</v>
      </c>
      <c r="N9" s="252">
        <v>0</v>
      </c>
      <c r="O9" s="252">
        <v>0</v>
      </c>
      <c r="P9" s="252">
        <v>0</v>
      </c>
      <c r="Q9" s="252">
        <v>0</v>
      </c>
      <c r="R9" s="252">
        <v>0</v>
      </c>
      <c r="S9" s="20">
        <v>0</v>
      </c>
      <c r="T9" s="20">
        <v>0</v>
      </c>
      <c r="U9" s="20">
        <v>0</v>
      </c>
      <c r="V9" s="20">
        <v>0</v>
      </c>
      <c r="W9" s="20">
        <v>0</v>
      </c>
      <c r="X9" s="20">
        <v>0</v>
      </c>
    </row>
    <row r="10" spans="1:24" x14ac:dyDescent="0.35">
      <c r="B10" s="17" t="s">
        <v>1473</v>
      </c>
      <c r="C10" s="437" t="s">
        <v>2418</v>
      </c>
      <c r="D10" s="17"/>
      <c r="E10" s="251"/>
      <c r="F10" s="56" t="s">
        <v>261</v>
      </c>
      <c r="G10" s="252">
        <v>0</v>
      </c>
      <c r="H10" s="252">
        <v>0</v>
      </c>
      <c r="I10" s="252">
        <v>0</v>
      </c>
      <c r="J10" s="252">
        <v>0</v>
      </c>
      <c r="K10" s="252">
        <v>0</v>
      </c>
      <c r="L10" s="252">
        <v>0</v>
      </c>
      <c r="M10" s="252">
        <v>0</v>
      </c>
      <c r="N10" s="252">
        <v>0</v>
      </c>
      <c r="O10" s="252">
        <v>0</v>
      </c>
      <c r="P10" s="252">
        <v>0</v>
      </c>
      <c r="Q10" s="252">
        <v>0</v>
      </c>
      <c r="R10" s="252">
        <v>0</v>
      </c>
      <c r="S10" s="20">
        <v>208.56217494017548</v>
      </c>
      <c r="T10" s="20">
        <v>0</v>
      </c>
      <c r="U10" s="20">
        <v>0</v>
      </c>
      <c r="V10" s="20">
        <v>0</v>
      </c>
      <c r="W10" s="20">
        <v>0</v>
      </c>
      <c r="X10" s="20">
        <v>208.56217494017548</v>
      </c>
    </row>
    <row r="11" spans="1:24" x14ac:dyDescent="0.35">
      <c r="B11" s="17" t="s">
        <v>1473</v>
      </c>
      <c r="C11" s="437" t="s">
        <v>2418</v>
      </c>
      <c r="D11" s="17"/>
      <c r="E11" s="251"/>
      <c r="F11" s="56" t="s">
        <v>262</v>
      </c>
      <c r="G11" s="252">
        <v>0</v>
      </c>
      <c r="H11" s="252">
        <v>0</v>
      </c>
      <c r="I11" s="252">
        <v>0</v>
      </c>
      <c r="J11" s="252">
        <v>0</v>
      </c>
      <c r="K11" s="252">
        <v>0</v>
      </c>
      <c r="L11" s="252">
        <v>0</v>
      </c>
      <c r="M11" s="252">
        <v>0</v>
      </c>
      <c r="N11" s="252">
        <v>0</v>
      </c>
      <c r="O11" s="252">
        <v>0</v>
      </c>
      <c r="P11" s="252">
        <v>0</v>
      </c>
      <c r="Q11" s="252">
        <v>0</v>
      </c>
      <c r="R11" s="252">
        <v>0</v>
      </c>
      <c r="S11" s="20">
        <v>522.6386808718047</v>
      </c>
      <c r="T11" s="20">
        <v>0</v>
      </c>
      <c r="U11" s="20">
        <v>0</v>
      </c>
      <c r="V11" s="20">
        <v>0</v>
      </c>
      <c r="W11" s="20">
        <v>0</v>
      </c>
      <c r="X11" s="20">
        <v>522.6386808718047</v>
      </c>
    </row>
    <row r="12" spans="1:24" x14ac:dyDescent="0.35">
      <c r="B12" s="17" t="s">
        <v>1473</v>
      </c>
      <c r="C12" s="437" t="s">
        <v>2916</v>
      </c>
      <c r="D12" s="437"/>
      <c r="E12" s="486"/>
      <c r="F12" s="485" t="s">
        <v>263</v>
      </c>
      <c r="G12" s="252">
        <v>0</v>
      </c>
      <c r="H12" s="252">
        <v>0</v>
      </c>
      <c r="I12" s="252">
        <v>0</v>
      </c>
      <c r="J12" s="252">
        <v>0</v>
      </c>
      <c r="K12" s="252">
        <v>0</v>
      </c>
      <c r="L12" s="252">
        <v>0</v>
      </c>
      <c r="M12" s="252">
        <v>0</v>
      </c>
      <c r="N12" s="252">
        <v>0</v>
      </c>
      <c r="O12" s="252">
        <v>0</v>
      </c>
      <c r="P12" s="252">
        <v>0</v>
      </c>
      <c r="Q12" s="252">
        <v>0</v>
      </c>
      <c r="R12" s="252">
        <v>0</v>
      </c>
      <c r="S12" s="20">
        <v>1505.9024235573499</v>
      </c>
      <c r="T12" s="20">
        <v>0</v>
      </c>
      <c r="U12" s="20">
        <v>0</v>
      </c>
      <c r="V12" s="20">
        <v>0</v>
      </c>
      <c r="W12" s="20">
        <v>0</v>
      </c>
      <c r="X12" s="20">
        <v>1505.9024235573499</v>
      </c>
    </row>
    <row r="13" spans="1:24" x14ac:dyDescent="0.35">
      <c r="B13" s="17" t="s">
        <v>1473</v>
      </c>
      <c r="C13" s="437" t="s">
        <v>2418</v>
      </c>
      <c r="D13" s="17"/>
      <c r="E13" s="251"/>
      <c r="F13" s="56" t="s">
        <v>264</v>
      </c>
      <c r="G13" s="252">
        <v>0</v>
      </c>
      <c r="H13" s="252">
        <v>0</v>
      </c>
      <c r="I13" s="252">
        <v>0</v>
      </c>
      <c r="J13" s="252">
        <v>0</v>
      </c>
      <c r="K13" s="252">
        <v>0</v>
      </c>
      <c r="L13" s="252">
        <v>0</v>
      </c>
      <c r="M13" s="252">
        <v>0</v>
      </c>
      <c r="N13" s="252">
        <v>0</v>
      </c>
      <c r="O13" s="252">
        <v>0</v>
      </c>
      <c r="P13" s="252">
        <v>0</v>
      </c>
      <c r="Q13" s="252">
        <v>0</v>
      </c>
      <c r="R13" s="252">
        <v>0</v>
      </c>
      <c r="S13" s="20">
        <v>240.21647423761158</v>
      </c>
      <c r="T13" s="20">
        <v>0</v>
      </c>
      <c r="U13" s="20">
        <v>0</v>
      </c>
      <c r="V13" s="20">
        <v>0</v>
      </c>
      <c r="W13" s="20">
        <v>0</v>
      </c>
      <c r="X13" s="20">
        <v>240.21647423761158</v>
      </c>
    </row>
    <row r="14" spans="1:24" x14ac:dyDescent="0.35">
      <c r="B14" s="17" t="s">
        <v>1473</v>
      </c>
      <c r="C14" s="437" t="s">
        <v>2416</v>
      </c>
      <c r="D14" s="17"/>
      <c r="E14" s="251"/>
      <c r="F14" s="56" t="s">
        <v>265</v>
      </c>
      <c r="G14" s="252">
        <v>0</v>
      </c>
      <c r="H14" s="252">
        <v>0</v>
      </c>
      <c r="I14" s="252">
        <v>0</v>
      </c>
      <c r="J14" s="252">
        <v>0</v>
      </c>
      <c r="K14" s="252">
        <v>0</v>
      </c>
      <c r="L14" s="252">
        <v>0</v>
      </c>
      <c r="M14" s="252">
        <v>0</v>
      </c>
      <c r="N14" s="252">
        <v>0</v>
      </c>
      <c r="O14" s="252">
        <v>0</v>
      </c>
      <c r="P14" s="252">
        <v>0</v>
      </c>
      <c r="Q14" s="252">
        <v>0</v>
      </c>
      <c r="R14" s="252">
        <v>0</v>
      </c>
      <c r="S14" s="20">
        <v>983.91274671936048</v>
      </c>
      <c r="T14" s="20">
        <v>0</v>
      </c>
      <c r="U14" s="20">
        <v>0</v>
      </c>
      <c r="V14" s="20">
        <v>0</v>
      </c>
      <c r="W14" s="20">
        <v>0</v>
      </c>
      <c r="X14" s="20">
        <v>983.91274671936048</v>
      </c>
    </row>
    <row r="15" spans="1:24" x14ac:dyDescent="0.35">
      <c r="B15" s="17" t="s">
        <v>1473</v>
      </c>
      <c r="C15" s="437" t="s">
        <v>2413</v>
      </c>
      <c r="D15" s="17"/>
      <c r="E15" s="251"/>
      <c r="F15" s="56" t="s">
        <v>256</v>
      </c>
      <c r="G15" s="252">
        <v>0</v>
      </c>
      <c r="H15" s="252">
        <v>0</v>
      </c>
      <c r="I15" s="252">
        <v>0</v>
      </c>
      <c r="J15" s="252">
        <v>0</v>
      </c>
      <c r="K15" s="252">
        <v>0</v>
      </c>
      <c r="L15" s="252">
        <v>0</v>
      </c>
      <c r="M15" s="252">
        <v>0</v>
      </c>
      <c r="N15" s="252">
        <v>0</v>
      </c>
      <c r="O15" s="252">
        <v>0</v>
      </c>
      <c r="P15" s="252">
        <v>0</v>
      </c>
      <c r="Q15" s="252">
        <v>0</v>
      </c>
      <c r="R15" s="252">
        <v>0</v>
      </c>
      <c r="S15" s="20">
        <v>0</v>
      </c>
      <c r="T15" s="20">
        <v>43.354662898326751</v>
      </c>
      <c r="U15" s="20">
        <v>0</v>
      </c>
      <c r="V15" s="20">
        <v>0</v>
      </c>
      <c r="W15" s="20">
        <v>0</v>
      </c>
      <c r="X15" s="20">
        <v>43.354662898326751</v>
      </c>
    </row>
    <row r="16" spans="1:24" x14ac:dyDescent="0.35">
      <c r="B16" s="17" t="s">
        <v>1473</v>
      </c>
      <c r="C16" s="437" t="s">
        <v>2417</v>
      </c>
      <c r="D16" s="17"/>
      <c r="E16" s="251"/>
      <c r="F16" s="56" t="s">
        <v>257</v>
      </c>
      <c r="G16" s="252">
        <v>0</v>
      </c>
      <c r="H16" s="252">
        <v>0</v>
      </c>
      <c r="I16" s="252">
        <v>0</v>
      </c>
      <c r="J16" s="252">
        <v>0</v>
      </c>
      <c r="K16" s="252">
        <v>0</v>
      </c>
      <c r="L16" s="252">
        <v>0</v>
      </c>
      <c r="M16" s="252">
        <v>0</v>
      </c>
      <c r="N16" s="252">
        <v>0</v>
      </c>
      <c r="O16" s="252">
        <v>0</v>
      </c>
      <c r="P16" s="252">
        <v>0</v>
      </c>
      <c r="Q16" s="252">
        <v>0</v>
      </c>
      <c r="R16" s="252">
        <v>0</v>
      </c>
      <c r="S16" s="20">
        <v>0</v>
      </c>
      <c r="T16" s="20">
        <v>108.38665724581689</v>
      </c>
      <c r="U16" s="20">
        <v>0</v>
      </c>
      <c r="V16" s="20">
        <v>0</v>
      </c>
      <c r="W16" s="20">
        <v>0</v>
      </c>
      <c r="X16" s="20">
        <v>108.38665724581689</v>
      </c>
    </row>
    <row r="17" spans="2:24" x14ac:dyDescent="0.35">
      <c r="B17" s="17" t="s">
        <v>1473</v>
      </c>
      <c r="C17" s="437" t="s">
        <v>2420</v>
      </c>
      <c r="D17" s="17"/>
      <c r="E17" s="251"/>
      <c r="F17" s="56" t="s">
        <v>258</v>
      </c>
      <c r="G17" s="252">
        <v>0</v>
      </c>
      <c r="H17" s="252">
        <v>0</v>
      </c>
      <c r="I17" s="252">
        <v>0</v>
      </c>
      <c r="J17" s="252">
        <v>0</v>
      </c>
      <c r="K17" s="252">
        <v>0</v>
      </c>
      <c r="L17" s="252">
        <v>0</v>
      </c>
      <c r="M17" s="252">
        <v>0</v>
      </c>
      <c r="N17" s="252">
        <v>0</v>
      </c>
      <c r="O17" s="252">
        <v>0</v>
      </c>
      <c r="P17" s="252">
        <v>0</v>
      </c>
      <c r="Q17" s="252">
        <v>0</v>
      </c>
      <c r="R17" s="252">
        <v>0</v>
      </c>
      <c r="S17" s="20">
        <v>0</v>
      </c>
      <c r="T17" s="20">
        <v>27.041683060077489</v>
      </c>
      <c r="U17" s="20">
        <v>0</v>
      </c>
      <c r="V17" s="20">
        <v>0</v>
      </c>
      <c r="W17" s="20">
        <v>0</v>
      </c>
      <c r="X17" s="20">
        <v>27.041683060077489</v>
      </c>
    </row>
    <row r="18" spans="2:24" x14ac:dyDescent="0.35">
      <c r="B18" s="17" t="s">
        <v>1473</v>
      </c>
      <c r="C18" s="437" t="s">
        <v>2917</v>
      </c>
      <c r="D18" s="17"/>
      <c r="E18" s="251"/>
      <c r="F18" s="56" t="s">
        <v>266</v>
      </c>
      <c r="G18" s="252">
        <v>0</v>
      </c>
      <c r="H18" s="252">
        <v>0</v>
      </c>
      <c r="I18" s="252">
        <v>0</v>
      </c>
      <c r="J18" s="252">
        <v>0</v>
      </c>
      <c r="K18" s="252">
        <v>0</v>
      </c>
      <c r="L18" s="252">
        <v>0</v>
      </c>
      <c r="M18" s="252">
        <v>0</v>
      </c>
      <c r="N18" s="252">
        <v>0</v>
      </c>
      <c r="O18" s="252">
        <v>0</v>
      </c>
      <c r="P18" s="252">
        <v>0</v>
      </c>
      <c r="Q18" s="252">
        <v>0</v>
      </c>
      <c r="R18" s="252">
        <v>0</v>
      </c>
      <c r="S18" s="20">
        <v>0</v>
      </c>
      <c r="T18" s="20">
        <v>634.26244034773117</v>
      </c>
      <c r="U18" s="20">
        <v>0</v>
      </c>
      <c r="V18" s="20">
        <v>0</v>
      </c>
      <c r="W18" s="20">
        <v>0</v>
      </c>
      <c r="X18" s="20">
        <v>634.26244034773117</v>
      </c>
    </row>
    <row r="19" spans="2:24" x14ac:dyDescent="0.35">
      <c r="B19" s="17" t="s">
        <v>1473</v>
      </c>
      <c r="C19" s="437" t="s">
        <v>2152</v>
      </c>
      <c r="D19" s="17"/>
      <c r="E19" s="251"/>
      <c r="F19" s="56" t="s">
        <v>260</v>
      </c>
      <c r="G19" s="252">
        <v>0</v>
      </c>
      <c r="H19" s="252">
        <v>0</v>
      </c>
      <c r="I19" s="252">
        <v>0</v>
      </c>
      <c r="J19" s="252">
        <v>0</v>
      </c>
      <c r="K19" s="252">
        <v>0</v>
      </c>
      <c r="L19" s="252">
        <v>0</v>
      </c>
      <c r="M19" s="252">
        <v>0</v>
      </c>
      <c r="N19" s="252">
        <v>0</v>
      </c>
      <c r="O19" s="252">
        <v>0</v>
      </c>
      <c r="P19" s="252">
        <v>0</v>
      </c>
      <c r="Q19" s="252">
        <v>0</v>
      </c>
      <c r="R19" s="252">
        <v>0</v>
      </c>
      <c r="S19" s="20">
        <v>0</v>
      </c>
      <c r="T19" s="20">
        <v>0</v>
      </c>
      <c r="U19" s="20">
        <v>0</v>
      </c>
      <c r="V19" s="20">
        <v>0</v>
      </c>
      <c r="W19" s="20">
        <v>0</v>
      </c>
      <c r="X19" s="20">
        <v>0</v>
      </c>
    </row>
    <row r="20" spans="2:24" x14ac:dyDescent="0.35">
      <c r="B20" s="17" t="s">
        <v>1473</v>
      </c>
      <c r="C20" s="437" t="s">
        <v>2418</v>
      </c>
      <c r="D20" s="17"/>
      <c r="E20" s="251"/>
      <c r="F20" s="56" t="s">
        <v>261</v>
      </c>
      <c r="G20" s="252">
        <v>0</v>
      </c>
      <c r="H20" s="252">
        <v>0</v>
      </c>
      <c r="I20" s="252">
        <v>0</v>
      </c>
      <c r="J20" s="252">
        <v>0</v>
      </c>
      <c r="K20" s="252">
        <v>0</v>
      </c>
      <c r="L20" s="252">
        <v>0</v>
      </c>
      <c r="M20" s="252">
        <v>0</v>
      </c>
      <c r="N20" s="252">
        <v>0</v>
      </c>
      <c r="O20" s="252">
        <v>0</v>
      </c>
      <c r="P20" s="252">
        <v>0</v>
      </c>
      <c r="Q20" s="252">
        <v>0</v>
      </c>
      <c r="R20" s="252">
        <v>0</v>
      </c>
      <c r="S20" s="20">
        <v>0</v>
      </c>
      <c r="T20" s="20">
        <v>741.78550698777133</v>
      </c>
      <c r="U20" s="20">
        <v>0</v>
      </c>
      <c r="V20" s="20">
        <v>0</v>
      </c>
      <c r="W20" s="20">
        <v>0</v>
      </c>
      <c r="X20" s="20">
        <v>741.78550698777133</v>
      </c>
    </row>
    <row r="21" spans="2:24" x14ac:dyDescent="0.35">
      <c r="B21" s="17" t="s">
        <v>1473</v>
      </c>
      <c r="C21" s="437" t="s">
        <v>2418</v>
      </c>
      <c r="D21" s="17"/>
      <c r="E21" s="251"/>
      <c r="F21" s="56" t="s">
        <v>267</v>
      </c>
      <c r="G21" s="252">
        <v>0</v>
      </c>
      <c r="H21" s="252">
        <v>0</v>
      </c>
      <c r="I21" s="252">
        <v>0</v>
      </c>
      <c r="J21" s="252">
        <v>0</v>
      </c>
      <c r="K21" s="252">
        <v>0</v>
      </c>
      <c r="L21" s="252">
        <v>0</v>
      </c>
      <c r="M21" s="252">
        <v>0</v>
      </c>
      <c r="N21" s="252">
        <v>0</v>
      </c>
      <c r="O21" s="252">
        <v>0</v>
      </c>
      <c r="P21" s="252">
        <v>0</v>
      </c>
      <c r="Q21" s="252">
        <v>0</v>
      </c>
      <c r="R21" s="252">
        <v>0</v>
      </c>
      <c r="S21" s="20">
        <v>0</v>
      </c>
      <c r="T21" s="20">
        <v>813.88959186840793</v>
      </c>
      <c r="U21" s="20">
        <v>0</v>
      </c>
      <c r="V21" s="20">
        <v>0</v>
      </c>
      <c r="W21" s="20">
        <v>0</v>
      </c>
      <c r="X21" s="58">
        <v>813.88959186840793</v>
      </c>
    </row>
    <row r="22" spans="2:24" x14ac:dyDescent="0.35">
      <c r="B22" s="17" t="s">
        <v>1473</v>
      </c>
      <c r="C22" s="437" t="s">
        <v>2418</v>
      </c>
      <c r="D22" s="17"/>
      <c r="E22" s="251"/>
      <c r="F22" s="56" t="s">
        <v>264</v>
      </c>
      <c r="G22" s="252">
        <v>0</v>
      </c>
      <c r="H22" s="252">
        <v>0</v>
      </c>
      <c r="I22" s="252">
        <v>0</v>
      </c>
      <c r="J22" s="252">
        <v>0</v>
      </c>
      <c r="K22" s="252">
        <v>0</v>
      </c>
      <c r="L22" s="252">
        <v>0</v>
      </c>
      <c r="M22" s="252">
        <v>0</v>
      </c>
      <c r="N22" s="252">
        <v>0</v>
      </c>
      <c r="O22" s="252">
        <v>0</v>
      </c>
      <c r="P22" s="252">
        <v>0</v>
      </c>
      <c r="Q22" s="252">
        <v>0</v>
      </c>
      <c r="R22" s="252">
        <v>0</v>
      </c>
      <c r="S22" s="20">
        <v>0</v>
      </c>
      <c r="T22" s="20">
        <v>619.39144113622535</v>
      </c>
      <c r="U22" s="20">
        <v>0</v>
      </c>
      <c r="V22" s="20">
        <v>0</v>
      </c>
      <c r="W22" s="20">
        <v>0</v>
      </c>
      <c r="X22" s="20">
        <v>619.39144113622535</v>
      </c>
    </row>
    <row r="23" spans="2:24" x14ac:dyDescent="0.35">
      <c r="B23" s="17" t="s">
        <v>1473</v>
      </c>
      <c r="C23" s="437" t="s">
        <v>2832</v>
      </c>
      <c r="D23" s="17"/>
      <c r="E23" s="251"/>
      <c r="F23" s="56" t="s">
        <v>268</v>
      </c>
      <c r="G23" s="252">
        <v>0</v>
      </c>
      <c r="H23" s="252">
        <v>0</v>
      </c>
      <c r="I23" s="252">
        <v>0</v>
      </c>
      <c r="J23" s="252">
        <v>0</v>
      </c>
      <c r="K23" s="252">
        <v>0</v>
      </c>
      <c r="L23" s="252">
        <v>0</v>
      </c>
      <c r="M23" s="252">
        <v>0</v>
      </c>
      <c r="N23" s="252">
        <v>0</v>
      </c>
      <c r="O23" s="252">
        <v>0</v>
      </c>
      <c r="P23" s="252">
        <v>0</v>
      </c>
      <c r="Q23" s="252">
        <v>0</v>
      </c>
      <c r="R23" s="252">
        <v>0</v>
      </c>
      <c r="S23" s="20">
        <v>0</v>
      </c>
      <c r="T23" s="20">
        <v>542.59306124560533</v>
      </c>
      <c r="U23" s="20">
        <v>0</v>
      </c>
      <c r="V23" s="20">
        <v>0</v>
      </c>
      <c r="W23" s="20">
        <v>0</v>
      </c>
      <c r="X23" s="20">
        <v>542.59306124560533</v>
      </c>
    </row>
    <row r="24" spans="2:24" x14ac:dyDescent="0.35">
      <c r="B24" s="17" t="s">
        <v>1473</v>
      </c>
      <c r="C24" s="437" t="s">
        <v>2416</v>
      </c>
      <c r="D24" s="17"/>
      <c r="E24" s="251"/>
      <c r="F24" s="56" t="s">
        <v>265</v>
      </c>
      <c r="G24" s="252">
        <v>0</v>
      </c>
      <c r="H24" s="252">
        <v>0</v>
      </c>
      <c r="I24" s="252">
        <v>0</v>
      </c>
      <c r="J24" s="252">
        <v>0</v>
      </c>
      <c r="K24" s="252">
        <v>0</v>
      </c>
      <c r="L24" s="252">
        <v>0</v>
      </c>
      <c r="M24" s="252">
        <v>0</v>
      </c>
      <c r="N24" s="252">
        <v>0</v>
      </c>
      <c r="O24" s="252">
        <v>0</v>
      </c>
      <c r="P24" s="252">
        <v>0</v>
      </c>
      <c r="Q24" s="252">
        <v>0</v>
      </c>
      <c r="R24" s="252">
        <v>0</v>
      </c>
      <c r="S24" s="20">
        <v>0</v>
      </c>
      <c r="T24" s="20">
        <v>3116.1513096915742</v>
      </c>
      <c r="U24" s="20">
        <v>0</v>
      </c>
      <c r="V24" s="20">
        <v>0</v>
      </c>
      <c r="W24" s="20">
        <v>0</v>
      </c>
      <c r="X24" s="20">
        <v>3116.1513096915742</v>
      </c>
    </row>
    <row r="25" spans="2:24" x14ac:dyDescent="0.35">
      <c r="B25" s="17" t="s">
        <v>1473</v>
      </c>
      <c r="C25" s="437" t="s">
        <v>2413</v>
      </c>
      <c r="D25" s="17"/>
      <c r="E25" s="251"/>
      <c r="F25" s="56" t="s">
        <v>256</v>
      </c>
      <c r="G25" s="252">
        <v>0</v>
      </c>
      <c r="H25" s="252">
        <v>0</v>
      </c>
      <c r="I25" s="252">
        <v>0</v>
      </c>
      <c r="J25" s="252">
        <v>0</v>
      </c>
      <c r="K25" s="252">
        <v>0</v>
      </c>
      <c r="L25" s="252">
        <v>0</v>
      </c>
      <c r="M25" s="252">
        <v>0</v>
      </c>
      <c r="N25" s="252">
        <v>0</v>
      </c>
      <c r="O25" s="252">
        <v>0</v>
      </c>
      <c r="P25" s="252">
        <v>0</v>
      </c>
      <c r="Q25" s="252">
        <v>0</v>
      </c>
      <c r="R25" s="252">
        <v>0</v>
      </c>
      <c r="S25" s="20">
        <v>0</v>
      </c>
      <c r="T25" s="20">
        <v>0</v>
      </c>
      <c r="U25" s="20">
        <v>44.21156122747194</v>
      </c>
      <c r="V25" s="20">
        <v>0</v>
      </c>
      <c r="W25" s="20">
        <v>0</v>
      </c>
      <c r="X25" s="20">
        <v>44.21156122747194</v>
      </c>
    </row>
    <row r="26" spans="2:24" x14ac:dyDescent="0.35">
      <c r="B26" s="17" t="s">
        <v>1473</v>
      </c>
      <c r="C26" s="437" t="s">
        <v>2417</v>
      </c>
      <c r="D26" s="17"/>
      <c r="E26" s="251"/>
      <c r="F26" s="56" t="s">
        <v>257</v>
      </c>
      <c r="G26" s="252">
        <v>0</v>
      </c>
      <c r="H26" s="252">
        <v>0</v>
      </c>
      <c r="I26" s="252">
        <v>0</v>
      </c>
      <c r="J26" s="252">
        <v>0</v>
      </c>
      <c r="K26" s="252">
        <v>0</v>
      </c>
      <c r="L26" s="252">
        <v>0</v>
      </c>
      <c r="M26" s="252">
        <v>0</v>
      </c>
      <c r="N26" s="252">
        <v>0</v>
      </c>
      <c r="O26" s="252">
        <v>0</v>
      </c>
      <c r="P26" s="252">
        <v>0</v>
      </c>
      <c r="Q26" s="252">
        <v>0</v>
      </c>
      <c r="R26" s="252">
        <v>0</v>
      </c>
      <c r="S26" s="20">
        <v>0</v>
      </c>
      <c r="T26" s="20">
        <v>0</v>
      </c>
      <c r="U26" s="20">
        <v>110.52890306867985</v>
      </c>
      <c r="V26" s="20">
        <v>0</v>
      </c>
      <c r="W26" s="20">
        <v>0</v>
      </c>
      <c r="X26" s="20">
        <v>110.52890306867985</v>
      </c>
    </row>
    <row r="27" spans="2:24" x14ac:dyDescent="0.35">
      <c r="B27" s="17" t="s">
        <v>1473</v>
      </c>
      <c r="C27" s="437" t="s">
        <v>2420</v>
      </c>
      <c r="D27" s="17"/>
      <c r="E27" s="251"/>
      <c r="F27" s="56" t="s">
        <v>258</v>
      </c>
      <c r="G27" s="252">
        <v>0</v>
      </c>
      <c r="H27" s="252">
        <v>0</v>
      </c>
      <c r="I27" s="252">
        <v>0</v>
      </c>
      <c r="J27" s="252">
        <v>0</v>
      </c>
      <c r="K27" s="252">
        <v>0</v>
      </c>
      <c r="L27" s="252">
        <v>0</v>
      </c>
      <c r="M27" s="252">
        <v>0</v>
      </c>
      <c r="N27" s="252">
        <v>0</v>
      </c>
      <c r="O27" s="252">
        <v>0</v>
      </c>
      <c r="P27" s="252">
        <v>0</v>
      </c>
      <c r="Q27" s="252">
        <v>0</v>
      </c>
      <c r="R27" s="252">
        <v>0</v>
      </c>
      <c r="S27" s="20">
        <v>0</v>
      </c>
      <c r="T27" s="20">
        <v>0</v>
      </c>
      <c r="U27" s="20">
        <v>27.632225767169963</v>
      </c>
      <c r="V27" s="20">
        <v>0</v>
      </c>
      <c r="W27" s="20">
        <v>0</v>
      </c>
      <c r="X27" s="20">
        <v>27.632225767169963</v>
      </c>
    </row>
    <row r="28" spans="2:24" x14ac:dyDescent="0.35">
      <c r="B28" s="17" t="s">
        <v>1473</v>
      </c>
      <c r="C28" s="437" t="s">
        <v>2917</v>
      </c>
      <c r="D28" s="17"/>
      <c r="E28" s="251"/>
      <c r="F28" s="56" t="s">
        <v>269</v>
      </c>
      <c r="G28" s="252">
        <v>0</v>
      </c>
      <c r="H28" s="252">
        <v>0</v>
      </c>
      <c r="I28" s="252">
        <v>0</v>
      </c>
      <c r="J28" s="252">
        <v>0</v>
      </c>
      <c r="K28" s="252">
        <v>0</v>
      </c>
      <c r="L28" s="252">
        <v>0</v>
      </c>
      <c r="M28" s="252">
        <v>0</v>
      </c>
      <c r="N28" s="252">
        <v>0</v>
      </c>
      <c r="O28" s="252">
        <v>0</v>
      </c>
      <c r="P28" s="252">
        <v>0</v>
      </c>
      <c r="Q28" s="252">
        <v>0</v>
      </c>
      <c r="R28" s="252">
        <v>0</v>
      </c>
      <c r="S28" s="20">
        <v>0</v>
      </c>
      <c r="T28" s="20">
        <v>0</v>
      </c>
      <c r="U28" s="20">
        <v>645.48879392109041</v>
      </c>
      <c r="V28" s="20">
        <v>0</v>
      </c>
      <c r="W28" s="20">
        <v>0</v>
      </c>
      <c r="X28" s="20">
        <v>645.48879392109041</v>
      </c>
    </row>
    <row r="29" spans="2:24" x14ac:dyDescent="0.35">
      <c r="B29" s="17" t="s">
        <v>1473</v>
      </c>
      <c r="C29" s="437" t="s">
        <v>2152</v>
      </c>
      <c r="D29" s="17"/>
      <c r="E29" s="251"/>
      <c r="F29" s="56" t="s">
        <v>260</v>
      </c>
      <c r="G29" s="252">
        <v>0</v>
      </c>
      <c r="H29" s="252">
        <v>0</v>
      </c>
      <c r="I29" s="252">
        <v>0</v>
      </c>
      <c r="J29" s="252">
        <v>0</v>
      </c>
      <c r="K29" s="252">
        <v>0</v>
      </c>
      <c r="L29" s="252">
        <v>0</v>
      </c>
      <c r="M29" s="252">
        <v>0</v>
      </c>
      <c r="N29" s="252">
        <v>0</v>
      </c>
      <c r="O29" s="252">
        <v>0</v>
      </c>
      <c r="P29" s="252">
        <v>0</v>
      </c>
      <c r="Q29" s="252">
        <v>0</v>
      </c>
      <c r="R29" s="252">
        <v>0</v>
      </c>
      <c r="S29" s="20">
        <v>0</v>
      </c>
      <c r="T29" s="20">
        <v>0</v>
      </c>
      <c r="U29" s="20">
        <v>0</v>
      </c>
      <c r="V29" s="20">
        <v>0</v>
      </c>
      <c r="W29" s="20">
        <v>0</v>
      </c>
      <c r="X29" s="20">
        <v>0</v>
      </c>
    </row>
    <row r="30" spans="2:24" x14ac:dyDescent="0.35">
      <c r="B30" s="17" t="s">
        <v>1473</v>
      </c>
      <c r="C30" s="437" t="s">
        <v>2418</v>
      </c>
      <c r="D30" s="17"/>
      <c r="E30" s="251"/>
      <c r="F30" s="56" t="s">
        <v>261</v>
      </c>
      <c r="G30" s="252">
        <v>0</v>
      </c>
      <c r="H30" s="252">
        <v>0</v>
      </c>
      <c r="I30" s="252">
        <v>0</v>
      </c>
      <c r="J30" s="252">
        <v>0</v>
      </c>
      <c r="K30" s="252">
        <v>0</v>
      </c>
      <c r="L30" s="252">
        <v>0</v>
      </c>
      <c r="M30" s="252">
        <v>0</v>
      </c>
      <c r="N30" s="252">
        <v>0</v>
      </c>
      <c r="O30" s="252">
        <v>0</v>
      </c>
      <c r="P30" s="252">
        <v>0</v>
      </c>
      <c r="Q30" s="252">
        <v>0</v>
      </c>
      <c r="R30" s="252">
        <v>0</v>
      </c>
      <c r="S30" s="20">
        <v>0</v>
      </c>
      <c r="T30" s="20">
        <v>0</v>
      </c>
      <c r="U30" s="20">
        <v>760.68296854370817</v>
      </c>
      <c r="V30" s="20">
        <v>0</v>
      </c>
      <c r="W30" s="20">
        <v>0</v>
      </c>
      <c r="X30" s="20">
        <v>760.68296854370817</v>
      </c>
    </row>
    <row r="31" spans="2:24" x14ac:dyDescent="0.35">
      <c r="B31" s="17" t="s">
        <v>1473</v>
      </c>
      <c r="C31" s="437" t="s">
        <v>2418</v>
      </c>
      <c r="D31" s="17"/>
      <c r="E31" s="251"/>
      <c r="F31" s="56" t="s">
        <v>270</v>
      </c>
      <c r="G31" s="252">
        <v>0</v>
      </c>
      <c r="H31" s="252">
        <v>0</v>
      </c>
      <c r="I31" s="252">
        <v>0</v>
      </c>
      <c r="J31" s="252">
        <v>0</v>
      </c>
      <c r="K31" s="252">
        <v>0</v>
      </c>
      <c r="L31" s="252">
        <v>0</v>
      </c>
      <c r="M31" s="252">
        <v>0</v>
      </c>
      <c r="N31" s="252">
        <v>0</v>
      </c>
      <c r="O31" s="252">
        <v>0</v>
      </c>
      <c r="P31" s="252">
        <v>0</v>
      </c>
      <c r="Q31" s="252">
        <v>0</v>
      </c>
      <c r="R31" s="252">
        <v>0</v>
      </c>
      <c r="S31" s="20">
        <v>0</v>
      </c>
      <c r="T31" s="20">
        <v>0</v>
      </c>
      <c r="U31" s="20">
        <v>828.96677301509885</v>
      </c>
      <c r="V31" s="20">
        <v>0</v>
      </c>
      <c r="W31" s="20">
        <v>0</v>
      </c>
      <c r="X31" s="20">
        <v>828.96677301509885</v>
      </c>
    </row>
    <row r="32" spans="2:24" x14ac:dyDescent="0.35">
      <c r="B32" s="17" t="s">
        <v>1473</v>
      </c>
      <c r="C32" s="437" t="s">
        <v>2418</v>
      </c>
      <c r="D32" s="17"/>
      <c r="E32" s="251"/>
      <c r="F32" s="56" t="s">
        <v>264</v>
      </c>
      <c r="G32" s="252">
        <v>0</v>
      </c>
      <c r="H32" s="252">
        <v>0</v>
      </c>
      <c r="I32" s="252">
        <v>0</v>
      </c>
      <c r="J32" s="252">
        <v>0</v>
      </c>
      <c r="K32" s="252">
        <v>0</v>
      </c>
      <c r="L32" s="252">
        <v>0</v>
      </c>
      <c r="M32" s="252">
        <v>0</v>
      </c>
      <c r="N32" s="252">
        <v>0</v>
      </c>
      <c r="O32" s="252">
        <v>0</v>
      </c>
      <c r="P32" s="252">
        <v>0</v>
      </c>
      <c r="Q32" s="252">
        <v>0</v>
      </c>
      <c r="R32" s="252">
        <v>0</v>
      </c>
      <c r="S32" s="20">
        <v>0</v>
      </c>
      <c r="T32" s="20">
        <v>0</v>
      </c>
      <c r="U32" s="20">
        <v>349.27133369702835</v>
      </c>
      <c r="V32" s="20">
        <v>0</v>
      </c>
      <c r="W32" s="20">
        <v>0</v>
      </c>
      <c r="X32" s="20">
        <v>349.27133369702835</v>
      </c>
    </row>
    <row r="33" spans="2:24" x14ac:dyDescent="0.35">
      <c r="B33" s="17" t="s">
        <v>1473</v>
      </c>
      <c r="C33" s="437" t="s">
        <v>2832</v>
      </c>
      <c r="D33" s="17"/>
      <c r="E33" s="251"/>
      <c r="F33" s="56" t="s">
        <v>268</v>
      </c>
      <c r="G33" s="252">
        <v>0</v>
      </c>
      <c r="H33" s="252">
        <v>0</v>
      </c>
      <c r="I33" s="252">
        <v>0</v>
      </c>
      <c r="J33" s="252">
        <v>0</v>
      </c>
      <c r="K33" s="252">
        <v>0</v>
      </c>
      <c r="L33" s="252">
        <v>0</v>
      </c>
      <c r="M33" s="252">
        <v>0</v>
      </c>
      <c r="N33" s="252">
        <v>0</v>
      </c>
      <c r="O33" s="252">
        <v>0</v>
      </c>
      <c r="P33" s="252">
        <v>0</v>
      </c>
      <c r="Q33" s="252">
        <v>0</v>
      </c>
      <c r="R33" s="252">
        <v>0</v>
      </c>
      <c r="S33" s="20">
        <v>0</v>
      </c>
      <c r="T33" s="20">
        <v>0</v>
      </c>
      <c r="U33" s="20">
        <v>552.64451534339923</v>
      </c>
      <c r="V33" s="20">
        <v>0</v>
      </c>
      <c r="W33" s="20">
        <v>0</v>
      </c>
      <c r="X33" s="20">
        <v>552.64451534339923</v>
      </c>
    </row>
    <row r="34" spans="2:24" x14ac:dyDescent="0.35">
      <c r="B34" s="17" t="s">
        <v>1473</v>
      </c>
      <c r="C34" s="437" t="s">
        <v>2416</v>
      </c>
      <c r="D34" s="17"/>
      <c r="E34" s="251"/>
      <c r="F34" s="56" t="s">
        <v>265</v>
      </c>
      <c r="G34" s="252">
        <v>0</v>
      </c>
      <c r="H34" s="252">
        <v>0</v>
      </c>
      <c r="I34" s="252">
        <v>0</v>
      </c>
      <c r="J34" s="252">
        <v>0</v>
      </c>
      <c r="K34" s="252">
        <v>0</v>
      </c>
      <c r="L34" s="252">
        <v>0</v>
      </c>
      <c r="M34" s="252">
        <v>0</v>
      </c>
      <c r="N34" s="252">
        <v>0</v>
      </c>
      <c r="O34" s="252">
        <v>0</v>
      </c>
      <c r="P34" s="252">
        <v>0</v>
      </c>
      <c r="Q34" s="252">
        <v>0</v>
      </c>
      <c r="R34" s="252">
        <v>0</v>
      </c>
      <c r="S34" s="20">
        <v>0</v>
      </c>
      <c r="T34" s="20">
        <v>0</v>
      </c>
      <c r="U34" s="20">
        <v>3498.5152581825982</v>
      </c>
      <c r="V34" s="20">
        <v>0</v>
      </c>
      <c r="W34" s="20">
        <v>0</v>
      </c>
      <c r="X34" s="20">
        <v>3498.5152581825982</v>
      </c>
    </row>
    <row r="35" spans="2:24" x14ac:dyDescent="0.35">
      <c r="B35" s="17" t="s">
        <v>1473</v>
      </c>
      <c r="C35" s="437" t="s">
        <v>2413</v>
      </c>
      <c r="D35" s="17"/>
      <c r="E35" s="251"/>
      <c r="F35" s="56" t="s">
        <v>256</v>
      </c>
      <c r="G35" s="252">
        <v>0</v>
      </c>
      <c r="H35" s="252">
        <v>0</v>
      </c>
      <c r="I35" s="252">
        <v>0</v>
      </c>
      <c r="J35" s="252">
        <v>0</v>
      </c>
      <c r="K35" s="252">
        <v>0</v>
      </c>
      <c r="L35" s="252">
        <v>0</v>
      </c>
      <c r="M35" s="252">
        <v>0</v>
      </c>
      <c r="N35" s="252">
        <v>0</v>
      </c>
      <c r="O35" s="252">
        <v>0</v>
      </c>
      <c r="P35" s="252">
        <v>0</v>
      </c>
      <c r="Q35" s="252">
        <v>0</v>
      </c>
      <c r="R35" s="252">
        <v>0</v>
      </c>
      <c r="S35" s="20">
        <v>0</v>
      </c>
      <c r="T35" s="20">
        <v>0</v>
      </c>
      <c r="U35" s="20">
        <v>0</v>
      </c>
      <c r="V35" s="20">
        <v>45.523830168375291</v>
      </c>
      <c r="W35" s="20">
        <v>0</v>
      </c>
      <c r="X35" s="20">
        <v>45.523830168375291</v>
      </c>
    </row>
    <row r="36" spans="2:24" x14ac:dyDescent="0.35">
      <c r="B36" s="17" t="s">
        <v>1473</v>
      </c>
      <c r="C36" s="437" t="s">
        <v>2417</v>
      </c>
      <c r="D36" s="17"/>
      <c r="E36" s="251"/>
      <c r="F36" s="56" t="s">
        <v>257</v>
      </c>
      <c r="G36" s="252">
        <v>0</v>
      </c>
      <c r="H36" s="252">
        <v>0</v>
      </c>
      <c r="I36" s="252">
        <v>0</v>
      </c>
      <c r="J36" s="252">
        <v>0</v>
      </c>
      <c r="K36" s="252">
        <v>0</v>
      </c>
      <c r="L36" s="252">
        <v>0</v>
      </c>
      <c r="M36" s="252">
        <v>0</v>
      </c>
      <c r="N36" s="252">
        <v>0</v>
      </c>
      <c r="O36" s="252">
        <v>0</v>
      </c>
      <c r="P36" s="252">
        <v>0</v>
      </c>
      <c r="Q36" s="252">
        <v>0</v>
      </c>
      <c r="R36" s="252">
        <v>0</v>
      </c>
      <c r="S36" s="20">
        <v>0</v>
      </c>
      <c r="T36" s="20">
        <v>0</v>
      </c>
      <c r="U36" s="20">
        <v>0</v>
      </c>
      <c r="V36" s="20">
        <v>113.80957542093823</v>
      </c>
      <c r="W36" s="20">
        <v>0</v>
      </c>
      <c r="X36" s="20">
        <v>113.80957542093823</v>
      </c>
    </row>
    <row r="37" spans="2:24" x14ac:dyDescent="0.35">
      <c r="B37" s="17" t="s">
        <v>1473</v>
      </c>
      <c r="C37" s="437" t="s">
        <v>2420</v>
      </c>
      <c r="D37" s="17"/>
      <c r="E37" s="251"/>
      <c r="F37" s="56" t="s">
        <v>258</v>
      </c>
      <c r="G37" s="252">
        <v>0</v>
      </c>
      <c r="H37" s="252">
        <v>0</v>
      </c>
      <c r="I37" s="252">
        <v>0</v>
      </c>
      <c r="J37" s="252">
        <v>0</v>
      </c>
      <c r="K37" s="252">
        <v>0</v>
      </c>
      <c r="L37" s="252">
        <v>0</v>
      </c>
      <c r="M37" s="252">
        <v>0</v>
      </c>
      <c r="N37" s="252">
        <v>0</v>
      </c>
      <c r="O37" s="252">
        <v>0</v>
      </c>
      <c r="P37" s="252">
        <v>0</v>
      </c>
      <c r="Q37" s="252">
        <v>0</v>
      </c>
      <c r="R37" s="252">
        <v>0</v>
      </c>
      <c r="S37" s="20">
        <v>0</v>
      </c>
      <c r="T37" s="20">
        <v>0</v>
      </c>
      <c r="U37" s="20">
        <v>0</v>
      </c>
      <c r="V37" s="20">
        <v>28.452393855234558</v>
      </c>
      <c r="W37" s="20">
        <v>0</v>
      </c>
      <c r="X37" s="20">
        <v>28.452393855234558</v>
      </c>
    </row>
    <row r="38" spans="2:24" x14ac:dyDescent="0.35">
      <c r="B38" s="17" t="s">
        <v>1473</v>
      </c>
      <c r="C38" s="437" t="s">
        <v>2917</v>
      </c>
      <c r="D38" s="17"/>
      <c r="E38" s="251"/>
      <c r="F38" s="56" t="s">
        <v>271</v>
      </c>
      <c r="G38" s="252">
        <v>0</v>
      </c>
      <c r="H38" s="252">
        <v>0</v>
      </c>
      <c r="I38" s="252">
        <v>0</v>
      </c>
      <c r="J38" s="252">
        <v>0</v>
      </c>
      <c r="K38" s="252">
        <v>0</v>
      </c>
      <c r="L38" s="252">
        <v>0</v>
      </c>
      <c r="M38" s="252">
        <v>0</v>
      </c>
      <c r="N38" s="252">
        <v>0</v>
      </c>
      <c r="O38" s="252">
        <v>0</v>
      </c>
      <c r="P38" s="252">
        <v>0</v>
      </c>
      <c r="Q38" s="252">
        <v>0</v>
      </c>
      <c r="R38" s="252">
        <v>0</v>
      </c>
      <c r="S38" s="20">
        <v>0</v>
      </c>
      <c r="T38" s="20">
        <v>0</v>
      </c>
      <c r="U38" s="20">
        <v>0</v>
      </c>
      <c r="V38" s="20">
        <v>664.64792045827937</v>
      </c>
      <c r="W38" s="20">
        <v>0</v>
      </c>
      <c r="X38" s="20">
        <v>664.64792045827937</v>
      </c>
    </row>
    <row r="39" spans="2:24" x14ac:dyDescent="0.35">
      <c r="B39" s="17" t="s">
        <v>1473</v>
      </c>
      <c r="C39" s="437" t="s">
        <v>2152</v>
      </c>
      <c r="D39" s="17"/>
      <c r="E39" s="251"/>
      <c r="F39" s="56" t="s">
        <v>260</v>
      </c>
      <c r="G39" s="252">
        <v>0</v>
      </c>
      <c r="H39" s="252">
        <v>0</v>
      </c>
      <c r="I39" s="252">
        <v>0</v>
      </c>
      <c r="J39" s="252">
        <v>0</v>
      </c>
      <c r="K39" s="252">
        <v>0</v>
      </c>
      <c r="L39" s="252">
        <v>0</v>
      </c>
      <c r="M39" s="252">
        <v>0</v>
      </c>
      <c r="N39" s="252">
        <v>0</v>
      </c>
      <c r="O39" s="252">
        <v>0</v>
      </c>
      <c r="P39" s="252">
        <v>0</v>
      </c>
      <c r="Q39" s="252">
        <v>0</v>
      </c>
      <c r="R39" s="252">
        <v>0</v>
      </c>
      <c r="S39" s="20">
        <v>0</v>
      </c>
      <c r="T39" s="20">
        <v>0</v>
      </c>
      <c r="U39" s="20">
        <v>0</v>
      </c>
      <c r="V39" s="20">
        <v>0</v>
      </c>
      <c r="W39" s="20">
        <v>0</v>
      </c>
      <c r="X39" s="20">
        <v>0</v>
      </c>
    </row>
    <row r="40" spans="2:24" x14ac:dyDescent="0.35">
      <c r="B40" s="17" t="s">
        <v>1473</v>
      </c>
      <c r="C40" s="437" t="s">
        <v>2418</v>
      </c>
      <c r="D40" s="17"/>
      <c r="E40" s="251"/>
      <c r="F40" s="56" t="s">
        <v>261</v>
      </c>
      <c r="G40" s="252">
        <v>0</v>
      </c>
      <c r="H40" s="252">
        <v>0</v>
      </c>
      <c r="I40" s="252">
        <v>0</v>
      </c>
      <c r="J40" s="252">
        <v>0</v>
      </c>
      <c r="K40" s="252">
        <v>0</v>
      </c>
      <c r="L40" s="252">
        <v>0</v>
      </c>
      <c r="M40" s="252">
        <v>0</v>
      </c>
      <c r="N40" s="252">
        <v>0</v>
      </c>
      <c r="O40" s="252">
        <v>0</v>
      </c>
      <c r="P40" s="252">
        <v>0</v>
      </c>
      <c r="Q40" s="252">
        <v>0</v>
      </c>
      <c r="R40" s="252">
        <v>0</v>
      </c>
      <c r="S40" s="20">
        <v>0</v>
      </c>
      <c r="T40" s="20">
        <v>0</v>
      </c>
      <c r="U40" s="20">
        <v>0</v>
      </c>
      <c r="V40" s="20">
        <v>853.57181565703672</v>
      </c>
      <c r="W40" s="20">
        <v>0</v>
      </c>
      <c r="X40" s="20">
        <v>853.57181565703672</v>
      </c>
    </row>
    <row r="41" spans="2:24" x14ac:dyDescent="0.35">
      <c r="B41" s="17" t="s">
        <v>1473</v>
      </c>
      <c r="C41" s="437" t="s">
        <v>2418</v>
      </c>
      <c r="D41" s="17"/>
      <c r="E41" s="251"/>
      <c r="F41" s="56" t="s">
        <v>272</v>
      </c>
      <c r="G41" s="252">
        <v>0</v>
      </c>
      <c r="H41" s="252">
        <v>0</v>
      </c>
      <c r="I41" s="252">
        <v>0</v>
      </c>
      <c r="J41" s="252">
        <v>0</v>
      </c>
      <c r="K41" s="252">
        <v>0</v>
      </c>
      <c r="L41" s="252">
        <v>0</v>
      </c>
      <c r="M41" s="252">
        <v>0</v>
      </c>
      <c r="N41" s="252">
        <v>0</v>
      </c>
      <c r="O41" s="252">
        <v>0</v>
      </c>
      <c r="P41" s="252">
        <v>0</v>
      </c>
      <c r="Q41" s="252">
        <v>0</v>
      </c>
      <c r="R41" s="252">
        <v>0</v>
      </c>
      <c r="S41" s="20">
        <v>0</v>
      </c>
      <c r="T41" s="20">
        <v>0</v>
      </c>
      <c r="U41" s="20">
        <v>0</v>
      </c>
      <c r="V41" s="20">
        <v>783.99055002611601</v>
      </c>
      <c r="W41" s="20">
        <v>0</v>
      </c>
      <c r="X41" s="20">
        <v>783.99055002611601</v>
      </c>
    </row>
    <row r="42" spans="2:24" x14ac:dyDescent="0.35">
      <c r="B42" s="17" t="s">
        <v>1473</v>
      </c>
      <c r="C42" s="437" t="s">
        <v>2418</v>
      </c>
      <c r="D42" s="17"/>
      <c r="E42" s="251"/>
      <c r="F42" s="56" t="s">
        <v>264</v>
      </c>
      <c r="G42" s="252">
        <v>0</v>
      </c>
      <c r="H42" s="252">
        <v>0</v>
      </c>
      <c r="I42" s="252">
        <v>0</v>
      </c>
      <c r="J42" s="252">
        <v>0</v>
      </c>
      <c r="K42" s="252">
        <v>0</v>
      </c>
      <c r="L42" s="252">
        <v>0</v>
      </c>
      <c r="M42" s="252">
        <v>0</v>
      </c>
      <c r="N42" s="252">
        <v>0</v>
      </c>
      <c r="O42" s="252">
        <v>0</v>
      </c>
      <c r="P42" s="252">
        <v>0</v>
      </c>
      <c r="Q42" s="252">
        <v>0</v>
      </c>
      <c r="R42" s="252">
        <v>0</v>
      </c>
      <c r="S42" s="20">
        <v>0</v>
      </c>
      <c r="T42" s="20">
        <v>0</v>
      </c>
      <c r="U42" s="20">
        <v>0</v>
      </c>
      <c r="V42" s="20">
        <v>359.63825833016483</v>
      </c>
      <c r="W42" s="20">
        <v>0</v>
      </c>
      <c r="X42" s="20">
        <v>359.63825833016483</v>
      </c>
    </row>
    <row r="43" spans="2:24" x14ac:dyDescent="0.35">
      <c r="B43" s="17" t="s">
        <v>1473</v>
      </c>
      <c r="C43" s="437" t="s">
        <v>2832</v>
      </c>
      <c r="D43" s="17"/>
      <c r="E43" s="251"/>
      <c r="F43" s="56" t="s">
        <v>268</v>
      </c>
      <c r="G43" s="252">
        <v>0</v>
      </c>
      <c r="H43" s="252">
        <v>0</v>
      </c>
      <c r="I43" s="252">
        <v>0</v>
      </c>
      <c r="J43" s="252">
        <v>0</v>
      </c>
      <c r="K43" s="252">
        <v>0</v>
      </c>
      <c r="L43" s="252">
        <v>0</v>
      </c>
      <c r="M43" s="252">
        <v>0</v>
      </c>
      <c r="N43" s="252">
        <v>0</v>
      </c>
      <c r="O43" s="252">
        <v>0</v>
      </c>
      <c r="P43" s="252">
        <v>0</v>
      </c>
      <c r="Q43" s="252">
        <v>0</v>
      </c>
      <c r="R43" s="252">
        <v>0</v>
      </c>
      <c r="S43" s="20">
        <v>0</v>
      </c>
      <c r="T43" s="20">
        <v>0</v>
      </c>
      <c r="U43" s="20">
        <v>0</v>
      </c>
      <c r="V43" s="20">
        <v>569.04787710469111</v>
      </c>
      <c r="W43" s="20">
        <v>0</v>
      </c>
      <c r="X43" s="20">
        <v>569.04787710469111</v>
      </c>
    </row>
    <row r="44" spans="2:24" x14ac:dyDescent="0.35">
      <c r="B44" s="17" t="s">
        <v>1473</v>
      </c>
      <c r="C44" s="437" t="s">
        <v>2416</v>
      </c>
      <c r="D44" s="17"/>
      <c r="E44" s="251"/>
      <c r="F44" s="56" t="s">
        <v>273</v>
      </c>
      <c r="G44" s="252">
        <v>0</v>
      </c>
      <c r="H44" s="252">
        <v>0</v>
      </c>
      <c r="I44" s="252">
        <v>0</v>
      </c>
      <c r="J44" s="252">
        <v>0</v>
      </c>
      <c r="K44" s="252">
        <v>0</v>
      </c>
      <c r="L44" s="252">
        <v>0</v>
      </c>
      <c r="M44" s="252">
        <v>0</v>
      </c>
      <c r="N44" s="252">
        <v>0</v>
      </c>
      <c r="O44" s="252">
        <v>0</v>
      </c>
      <c r="P44" s="252">
        <v>0</v>
      </c>
      <c r="Q44" s="252">
        <v>0</v>
      </c>
      <c r="R44" s="252">
        <v>0</v>
      </c>
      <c r="S44" s="20">
        <v>0</v>
      </c>
      <c r="T44" s="20">
        <v>0</v>
      </c>
      <c r="U44" s="20">
        <v>0</v>
      </c>
      <c r="V44" s="20">
        <v>1074.6677228460144</v>
      </c>
      <c r="W44" s="20">
        <v>0</v>
      </c>
      <c r="X44" s="20">
        <v>1074.6677228460144</v>
      </c>
    </row>
    <row r="45" spans="2:24" x14ac:dyDescent="0.35">
      <c r="B45" s="17" t="s">
        <v>1473</v>
      </c>
      <c r="C45" s="437" t="s">
        <v>2413</v>
      </c>
      <c r="D45" s="17"/>
      <c r="E45" s="251"/>
      <c r="F45" s="56" t="s">
        <v>256</v>
      </c>
      <c r="G45" s="252">
        <v>0</v>
      </c>
      <c r="H45" s="252">
        <v>0</v>
      </c>
      <c r="I45" s="252">
        <v>0</v>
      </c>
      <c r="J45" s="252">
        <v>0</v>
      </c>
      <c r="K45" s="252">
        <v>0</v>
      </c>
      <c r="L45" s="252">
        <v>0</v>
      </c>
      <c r="M45" s="252">
        <v>0</v>
      </c>
      <c r="N45" s="252">
        <v>0</v>
      </c>
      <c r="O45" s="252">
        <v>0</v>
      </c>
      <c r="P45" s="252">
        <v>0</v>
      </c>
      <c r="Q45" s="252">
        <v>0</v>
      </c>
      <c r="R45" s="252">
        <v>0</v>
      </c>
      <c r="S45" s="20">
        <v>0</v>
      </c>
      <c r="T45" s="20">
        <v>0</v>
      </c>
      <c r="U45" s="20">
        <v>0</v>
      </c>
      <c r="V45" s="20">
        <v>0</v>
      </c>
      <c r="W45" s="20">
        <v>45.696870439522847</v>
      </c>
      <c r="X45" s="20">
        <v>45.696870439522847</v>
      </c>
    </row>
    <row r="46" spans="2:24" x14ac:dyDescent="0.35">
      <c r="B46" s="17" t="s">
        <v>1473</v>
      </c>
      <c r="C46" s="437" t="s">
        <v>2417</v>
      </c>
      <c r="D46" s="17"/>
      <c r="E46" s="251"/>
      <c r="F46" s="56" t="s">
        <v>257</v>
      </c>
      <c r="G46" s="252">
        <v>0</v>
      </c>
      <c r="H46" s="252">
        <v>0</v>
      </c>
      <c r="I46" s="252">
        <v>0</v>
      </c>
      <c r="J46" s="252">
        <v>0</v>
      </c>
      <c r="K46" s="252">
        <v>0</v>
      </c>
      <c r="L46" s="252">
        <v>0</v>
      </c>
      <c r="M46" s="252">
        <v>0</v>
      </c>
      <c r="N46" s="252">
        <v>0</v>
      </c>
      <c r="O46" s="252">
        <v>0</v>
      </c>
      <c r="P46" s="252">
        <v>0</v>
      </c>
      <c r="Q46" s="252">
        <v>0</v>
      </c>
      <c r="R46" s="252">
        <v>0</v>
      </c>
      <c r="S46" s="20">
        <v>0</v>
      </c>
      <c r="T46" s="20">
        <v>0</v>
      </c>
      <c r="U46" s="20">
        <v>0</v>
      </c>
      <c r="V46" s="20">
        <v>0</v>
      </c>
      <c r="W46" s="20">
        <v>114.24217609880711</v>
      </c>
      <c r="X46" s="20">
        <v>114.24217609880711</v>
      </c>
    </row>
    <row r="47" spans="2:24" x14ac:dyDescent="0.35">
      <c r="B47" s="17" t="s">
        <v>1473</v>
      </c>
      <c r="C47" s="437" t="s">
        <v>2420</v>
      </c>
      <c r="D47" s="17"/>
      <c r="E47" s="251"/>
      <c r="F47" s="56" t="s">
        <v>258</v>
      </c>
      <c r="G47" s="252">
        <v>0</v>
      </c>
      <c r="H47" s="252">
        <v>0</v>
      </c>
      <c r="I47" s="252">
        <v>0</v>
      </c>
      <c r="J47" s="252">
        <v>0</v>
      </c>
      <c r="K47" s="252">
        <v>0</v>
      </c>
      <c r="L47" s="252">
        <v>0</v>
      </c>
      <c r="M47" s="252">
        <v>0</v>
      </c>
      <c r="N47" s="252">
        <v>0</v>
      </c>
      <c r="O47" s="252">
        <v>0</v>
      </c>
      <c r="P47" s="252">
        <v>0</v>
      </c>
      <c r="Q47" s="252">
        <v>0</v>
      </c>
      <c r="R47" s="252">
        <v>0</v>
      </c>
      <c r="S47" s="20">
        <v>0</v>
      </c>
      <c r="T47" s="20">
        <v>0</v>
      </c>
      <c r="U47" s="20">
        <v>0</v>
      </c>
      <c r="V47" s="20">
        <v>0</v>
      </c>
      <c r="W47" s="20">
        <v>28.560544024701777</v>
      </c>
      <c r="X47" s="20">
        <v>28.560544024701777</v>
      </c>
    </row>
    <row r="48" spans="2:24" x14ac:dyDescent="0.35">
      <c r="B48" s="17" t="s">
        <v>1473</v>
      </c>
      <c r="C48" s="437" t="s">
        <v>2917</v>
      </c>
      <c r="D48" s="17"/>
      <c r="E48" s="251"/>
      <c r="F48" s="56" t="s">
        <v>274</v>
      </c>
      <c r="G48" s="252">
        <v>0</v>
      </c>
      <c r="H48" s="252">
        <v>0</v>
      </c>
      <c r="I48" s="252">
        <v>0</v>
      </c>
      <c r="J48" s="252">
        <v>0</v>
      </c>
      <c r="K48" s="252">
        <v>0</v>
      </c>
      <c r="L48" s="252">
        <v>0</v>
      </c>
      <c r="M48" s="252">
        <v>0</v>
      </c>
      <c r="N48" s="252">
        <v>0</v>
      </c>
      <c r="O48" s="252">
        <v>0</v>
      </c>
      <c r="P48" s="252">
        <v>0</v>
      </c>
      <c r="Q48" s="252">
        <v>0</v>
      </c>
      <c r="R48" s="252">
        <v>0</v>
      </c>
      <c r="S48" s="20">
        <v>0</v>
      </c>
      <c r="T48" s="20">
        <v>0</v>
      </c>
      <c r="U48" s="20">
        <v>0</v>
      </c>
      <c r="V48" s="20">
        <v>0</v>
      </c>
      <c r="W48" s="20">
        <v>667.17430841703356</v>
      </c>
      <c r="X48" s="20">
        <v>667.17430841703356</v>
      </c>
    </row>
    <row r="49" spans="2:24" x14ac:dyDescent="0.35">
      <c r="B49" s="17" t="s">
        <v>1473</v>
      </c>
      <c r="C49" s="437" t="s">
        <v>2917</v>
      </c>
      <c r="D49" s="17"/>
      <c r="E49" s="251"/>
      <c r="F49" s="56" t="s">
        <v>275</v>
      </c>
      <c r="G49" s="252">
        <v>0</v>
      </c>
      <c r="H49" s="252">
        <v>0</v>
      </c>
      <c r="I49" s="252">
        <v>0</v>
      </c>
      <c r="J49" s="252">
        <v>0</v>
      </c>
      <c r="K49" s="252">
        <v>0</v>
      </c>
      <c r="L49" s="252">
        <v>0</v>
      </c>
      <c r="M49" s="252">
        <v>0</v>
      </c>
      <c r="N49" s="252">
        <v>0</v>
      </c>
      <c r="O49" s="252">
        <v>0</v>
      </c>
      <c r="P49" s="252">
        <v>0</v>
      </c>
      <c r="Q49" s="252">
        <v>0</v>
      </c>
      <c r="R49" s="252">
        <v>0</v>
      </c>
      <c r="S49" s="20">
        <v>0</v>
      </c>
      <c r="T49" s="20">
        <v>0</v>
      </c>
      <c r="U49" s="20">
        <v>0</v>
      </c>
      <c r="V49" s="20">
        <v>0</v>
      </c>
      <c r="W49" s="20">
        <v>667.17430841703356</v>
      </c>
      <c r="X49" s="20">
        <v>667.17430841703356</v>
      </c>
    </row>
    <row r="50" spans="2:24" x14ac:dyDescent="0.35">
      <c r="B50" s="17" t="s">
        <v>1473</v>
      </c>
      <c r="C50" s="437" t="s">
        <v>2152</v>
      </c>
      <c r="D50" s="17"/>
      <c r="E50" s="251"/>
      <c r="F50" s="56" t="s">
        <v>260</v>
      </c>
      <c r="G50" s="252">
        <v>0</v>
      </c>
      <c r="H50" s="252">
        <v>0</v>
      </c>
      <c r="I50" s="252">
        <v>0</v>
      </c>
      <c r="J50" s="252">
        <v>0</v>
      </c>
      <c r="K50" s="252">
        <v>0</v>
      </c>
      <c r="L50" s="252">
        <v>0</v>
      </c>
      <c r="M50" s="252">
        <v>0</v>
      </c>
      <c r="N50" s="252">
        <v>0</v>
      </c>
      <c r="O50" s="252">
        <v>0</v>
      </c>
      <c r="P50" s="252">
        <v>0</v>
      </c>
      <c r="Q50" s="252">
        <v>0</v>
      </c>
      <c r="R50" s="252">
        <v>0</v>
      </c>
      <c r="S50" s="20">
        <v>0</v>
      </c>
      <c r="T50" s="20">
        <v>0</v>
      </c>
      <c r="U50" s="20">
        <v>0</v>
      </c>
      <c r="V50" s="20">
        <v>0</v>
      </c>
      <c r="W50" s="20">
        <v>0</v>
      </c>
      <c r="X50" s="20">
        <v>0</v>
      </c>
    </row>
    <row r="51" spans="2:24" x14ac:dyDescent="0.35">
      <c r="B51" s="17" t="s">
        <v>1473</v>
      </c>
      <c r="C51" s="437" t="s">
        <v>2418</v>
      </c>
      <c r="D51" s="17"/>
      <c r="E51" s="251"/>
      <c r="F51" s="56" t="s">
        <v>261</v>
      </c>
      <c r="G51" s="252">
        <v>0</v>
      </c>
      <c r="H51" s="252">
        <v>0</v>
      </c>
      <c r="I51" s="252">
        <v>0</v>
      </c>
      <c r="J51" s="252">
        <v>0</v>
      </c>
      <c r="K51" s="252">
        <v>0</v>
      </c>
      <c r="L51" s="252">
        <v>0</v>
      </c>
      <c r="M51" s="252">
        <v>0</v>
      </c>
      <c r="N51" s="252">
        <v>0</v>
      </c>
      <c r="O51" s="252">
        <v>0</v>
      </c>
      <c r="P51" s="252">
        <v>0</v>
      </c>
      <c r="Q51" s="252">
        <v>0</v>
      </c>
      <c r="R51" s="252">
        <v>0</v>
      </c>
      <c r="S51" s="20">
        <v>0</v>
      </c>
      <c r="T51" s="20">
        <v>0</v>
      </c>
      <c r="U51" s="20">
        <v>0</v>
      </c>
      <c r="V51" s="20">
        <v>0</v>
      </c>
      <c r="W51" s="20">
        <v>773.72632453036738</v>
      </c>
      <c r="X51" s="20">
        <v>773.72632453036738</v>
      </c>
    </row>
    <row r="52" spans="2:24" x14ac:dyDescent="0.35">
      <c r="B52" s="17" t="s">
        <v>1473</v>
      </c>
      <c r="C52" s="437" t="s">
        <v>2418</v>
      </c>
      <c r="D52" s="17"/>
      <c r="E52" s="251"/>
      <c r="F52" s="56" t="s">
        <v>276</v>
      </c>
      <c r="G52" s="252">
        <v>0</v>
      </c>
      <c r="H52" s="252">
        <v>0</v>
      </c>
      <c r="I52" s="252">
        <v>0</v>
      </c>
      <c r="J52" s="252">
        <v>0</v>
      </c>
      <c r="K52" s="252">
        <v>0</v>
      </c>
      <c r="L52" s="252">
        <v>0</v>
      </c>
      <c r="M52" s="252">
        <v>0</v>
      </c>
      <c r="N52" s="252">
        <v>0</v>
      </c>
      <c r="O52" s="252">
        <v>0</v>
      </c>
      <c r="P52" s="252">
        <v>0</v>
      </c>
      <c r="Q52" s="252">
        <v>0</v>
      </c>
      <c r="R52" s="252">
        <v>0</v>
      </c>
      <c r="S52" s="20">
        <v>0</v>
      </c>
      <c r="T52" s="20">
        <v>0</v>
      </c>
      <c r="U52" s="20">
        <v>0</v>
      </c>
      <c r="V52" s="20">
        <v>0</v>
      </c>
      <c r="W52" s="20">
        <v>856.81632074105323</v>
      </c>
      <c r="X52" s="20">
        <v>856.81632074105323</v>
      </c>
    </row>
    <row r="53" spans="2:24" x14ac:dyDescent="0.35">
      <c r="B53" s="17" t="s">
        <v>1473</v>
      </c>
      <c r="C53" s="437" t="s">
        <v>2418</v>
      </c>
      <c r="D53" s="17"/>
      <c r="E53" s="251"/>
      <c r="F53" s="56" t="s">
        <v>264</v>
      </c>
      <c r="G53" s="252">
        <v>0</v>
      </c>
      <c r="H53" s="252">
        <v>0</v>
      </c>
      <c r="I53" s="252">
        <v>0</v>
      </c>
      <c r="J53" s="252">
        <v>0</v>
      </c>
      <c r="K53" s="252">
        <v>0</v>
      </c>
      <c r="L53" s="252">
        <v>0</v>
      </c>
      <c r="M53" s="252">
        <v>0</v>
      </c>
      <c r="N53" s="252">
        <v>0</v>
      </c>
      <c r="O53" s="252">
        <v>0</v>
      </c>
      <c r="P53" s="252">
        <v>0</v>
      </c>
      <c r="Q53" s="252">
        <v>0</v>
      </c>
      <c r="R53" s="252">
        <v>0</v>
      </c>
      <c r="S53" s="20">
        <v>0</v>
      </c>
      <c r="T53" s="20">
        <v>0</v>
      </c>
      <c r="U53" s="20">
        <v>0</v>
      </c>
      <c r="V53" s="20">
        <v>0</v>
      </c>
      <c r="W53" s="20">
        <v>361.00527647223049</v>
      </c>
      <c r="X53" s="20">
        <v>361.00527647223049</v>
      </c>
    </row>
    <row r="54" spans="2:24" x14ac:dyDescent="0.35">
      <c r="B54" s="17" t="s">
        <v>1473</v>
      </c>
      <c r="C54" s="437" t="s">
        <v>2832</v>
      </c>
      <c r="D54" s="17"/>
      <c r="E54" s="251"/>
      <c r="F54" s="56" t="s">
        <v>268</v>
      </c>
      <c r="G54" s="252">
        <v>0</v>
      </c>
      <c r="H54" s="252">
        <v>0</v>
      </c>
      <c r="I54" s="252">
        <v>0</v>
      </c>
      <c r="J54" s="252">
        <v>0</v>
      </c>
      <c r="K54" s="252">
        <v>0</v>
      </c>
      <c r="L54" s="252">
        <v>0</v>
      </c>
      <c r="M54" s="252">
        <v>0</v>
      </c>
      <c r="N54" s="252">
        <v>0</v>
      </c>
      <c r="O54" s="252">
        <v>0</v>
      </c>
      <c r="P54" s="252">
        <v>0</v>
      </c>
      <c r="Q54" s="252">
        <v>0</v>
      </c>
      <c r="R54" s="252">
        <v>0</v>
      </c>
      <c r="S54" s="20">
        <v>0</v>
      </c>
      <c r="T54" s="20">
        <v>0</v>
      </c>
      <c r="U54" s="20">
        <v>0</v>
      </c>
      <c r="V54" s="20">
        <v>0</v>
      </c>
      <c r="W54" s="20">
        <v>571.21088049403556</v>
      </c>
      <c r="X54" s="20">
        <v>571.21088049403556</v>
      </c>
    </row>
    <row r="55" spans="2:24" x14ac:dyDescent="0.35">
      <c r="B55" s="17" t="s">
        <v>1473</v>
      </c>
      <c r="C55" s="437" t="s">
        <v>2416</v>
      </c>
      <c r="D55" s="17"/>
      <c r="E55" s="251"/>
      <c r="F55" s="56" t="s">
        <v>273</v>
      </c>
      <c r="G55" s="252">
        <v>0</v>
      </c>
      <c r="H55" s="252">
        <v>0</v>
      </c>
      <c r="I55" s="252">
        <v>0</v>
      </c>
      <c r="J55" s="252">
        <v>0</v>
      </c>
      <c r="K55" s="252">
        <v>0</v>
      </c>
      <c r="L55" s="252">
        <v>0</v>
      </c>
      <c r="M55" s="252">
        <v>0</v>
      </c>
      <c r="N55" s="252">
        <v>0</v>
      </c>
      <c r="O55" s="252">
        <v>0</v>
      </c>
      <c r="P55" s="252">
        <v>0</v>
      </c>
      <c r="Q55" s="252">
        <v>0</v>
      </c>
      <c r="R55" s="252">
        <v>0</v>
      </c>
      <c r="S55" s="20">
        <v>0</v>
      </c>
      <c r="T55" s="20">
        <v>0</v>
      </c>
      <c r="U55" s="20">
        <v>0</v>
      </c>
      <c r="V55" s="20">
        <v>0</v>
      </c>
      <c r="W55" s="20">
        <v>1586.09606598959</v>
      </c>
      <c r="X55" s="20">
        <v>1586.09606598959</v>
      </c>
    </row>
    <row r="56" spans="2:24" x14ac:dyDescent="0.35">
      <c r="B56" s="17" t="s">
        <v>1473</v>
      </c>
      <c r="C56" s="437" t="s">
        <v>2417</v>
      </c>
      <c r="D56" s="17" t="s">
        <v>1448</v>
      </c>
      <c r="E56" s="251"/>
      <c r="F56" s="56" t="s">
        <v>1449</v>
      </c>
      <c r="G56" s="254">
        <v>-8.327</v>
      </c>
      <c r="H56" s="254">
        <v>0</v>
      </c>
      <c r="I56" s="252">
        <v>0</v>
      </c>
      <c r="J56" s="252">
        <v>0</v>
      </c>
      <c r="K56" s="252">
        <v>0</v>
      </c>
      <c r="L56" s="252">
        <v>0</v>
      </c>
      <c r="M56" s="252">
        <v>0</v>
      </c>
      <c r="N56" s="252">
        <v>0</v>
      </c>
      <c r="O56" s="252">
        <v>0</v>
      </c>
      <c r="P56" s="252">
        <v>0</v>
      </c>
      <c r="Q56" s="252">
        <v>0</v>
      </c>
      <c r="R56" s="252">
        <v>0</v>
      </c>
      <c r="S56" s="20">
        <v>0</v>
      </c>
      <c r="T56" s="20">
        <v>0</v>
      </c>
      <c r="U56" s="20">
        <v>0</v>
      </c>
      <c r="V56" s="20">
        <v>0</v>
      </c>
      <c r="W56" s="20">
        <v>0</v>
      </c>
      <c r="X56" s="20">
        <v>0</v>
      </c>
    </row>
    <row r="57" spans="2:24" x14ac:dyDescent="0.35">
      <c r="B57" s="17" t="s">
        <v>1473</v>
      </c>
      <c r="C57" s="437" t="s">
        <v>2418</v>
      </c>
      <c r="D57" s="17" t="s">
        <v>1450</v>
      </c>
      <c r="E57" s="251"/>
      <c r="F57" s="56" t="s">
        <v>1451</v>
      </c>
      <c r="G57" s="254">
        <v>0.86882999999999999</v>
      </c>
      <c r="H57" s="254">
        <v>0</v>
      </c>
      <c r="I57" s="252">
        <v>0</v>
      </c>
      <c r="J57" s="252">
        <v>0</v>
      </c>
      <c r="K57" s="252">
        <v>0</v>
      </c>
      <c r="L57" s="252">
        <v>0</v>
      </c>
      <c r="M57" s="252">
        <v>0</v>
      </c>
      <c r="N57" s="252">
        <v>0</v>
      </c>
      <c r="O57" s="252">
        <v>0</v>
      </c>
      <c r="P57" s="252">
        <v>0</v>
      </c>
      <c r="Q57" s="252">
        <v>0</v>
      </c>
      <c r="R57" s="252">
        <v>0</v>
      </c>
      <c r="S57" s="20">
        <v>0</v>
      </c>
      <c r="T57" s="20">
        <v>0</v>
      </c>
      <c r="U57" s="20">
        <v>0</v>
      </c>
      <c r="V57" s="20">
        <v>0</v>
      </c>
      <c r="W57" s="20">
        <v>0</v>
      </c>
      <c r="X57" s="20">
        <v>0</v>
      </c>
    </row>
    <row r="58" spans="2:24" x14ac:dyDescent="0.35">
      <c r="B58" s="17" t="s">
        <v>1473</v>
      </c>
      <c r="C58" s="437" t="s">
        <v>2418</v>
      </c>
      <c r="D58" s="17" t="s">
        <v>1452</v>
      </c>
      <c r="E58" s="251"/>
      <c r="F58" s="56" t="s">
        <v>1453</v>
      </c>
      <c r="G58" s="254">
        <v>439.33802000000003</v>
      </c>
      <c r="H58" s="254">
        <v>0</v>
      </c>
      <c r="I58" s="252">
        <v>0</v>
      </c>
      <c r="J58" s="252">
        <v>0</v>
      </c>
      <c r="K58" s="252">
        <v>0</v>
      </c>
      <c r="L58" s="252">
        <v>0</v>
      </c>
      <c r="M58" s="252">
        <v>0</v>
      </c>
      <c r="N58" s="252">
        <v>0</v>
      </c>
      <c r="O58" s="252">
        <v>0</v>
      </c>
      <c r="P58" s="252">
        <v>0</v>
      </c>
      <c r="Q58" s="252">
        <v>0</v>
      </c>
      <c r="R58" s="252">
        <v>0</v>
      </c>
      <c r="S58" s="20">
        <v>0</v>
      </c>
      <c r="T58" s="20">
        <v>0</v>
      </c>
      <c r="U58" s="20">
        <v>0</v>
      </c>
      <c r="V58" s="20">
        <v>0</v>
      </c>
      <c r="W58" s="20">
        <v>0</v>
      </c>
      <c r="X58" s="20">
        <v>0</v>
      </c>
    </row>
    <row r="59" spans="2:24" x14ac:dyDescent="0.35">
      <c r="B59" s="17" t="s">
        <v>1473</v>
      </c>
      <c r="C59" s="437" t="s">
        <v>2918</v>
      </c>
      <c r="D59" s="17" t="s">
        <v>1454</v>
      </c>
      <c r="E59" s="251"/>
      <c r="F59" s="56" t="s">
        <v>1455</v>
      </c>
      <c r="G59" s="254">
        <v>0</v>
      </c>
      <c r="H59" s="254">
        <v>2953.6019999999999</v>
      </c>
      <c r="I59" s="252">
        <v>0</v>
      </c>
      <c r="J59" s="252">
        <v>0</v>
      </c>
      <c r="K59" s="252">
        <v>0</v>
      </c>
      <c r="L59" s="252">
        <v>0</v>
      </c>
      <c r="M59" s="252">
        <v>0</v>
      </c>
      <c r="N59" s="252">
        <v>0</v>
      </c>
      <c r="O59" s="252">
        <v>0</v>
      </c>
      <c r="P59" s="252">
        <v>0</v>
      </c>
      <c r="Q59" s="252">
        <v>0</v>
      </c>
      <c r="R59" s="252">
        <v>0</v>
      </c>
      <c r="S59" s="20">
        <v>0</v>
      </c>
      <c r="T59" s="20">
        <v>0</v>
      </c>
      <c r="U59" s="20">
        <v>0</v>
      </c>
      <c r="V59" s="20">
        <v>0</v>
      </c>
      <c r="W59" s="20">
        <v>0</v>
      </c>
      <c r="X59" s="20">
        <v>0</v>
      </c>
    </row>
    <row r="60" spans="2:24" x14ac:dyDescent="0.35">
      <c r="B60" s="17" t="s">
        <v>1473</v>
      </c>
      <c r="C60" s="437" t="s">
        <v>2915</v>
      </c>
      <c r="D60" s="17" t="s">
        <v>1456</v>
      </c>
      <c r="E60" s="251"/>
      <c r="F60" s="56" t="s">
        <v>1457</v>
      </c>
      <c r="G60" s="254">
        <v>-1.113</v>
      </c>
      <c r="H60" s="254">
        <v>0</v>
      </c>
      <c r="I60" s="252">
        <v>0</v>
      </c>
      <c r="J60" s="252">
        <v>0</v>
      </c>
      <c r="K60" s="252">
        <v>0</v>
      </c>
      <c r="L60" s="252">
        <v>0</v>
      </c>
      <c r="M60" s="252">
        <v>0</v>
      </c>
      <c r="N60" s="252">
        <v>0</v>
      </c>
      <c r="O60" s="252">
        <v>0</v>
      </c>
      <c r="P60" s="252">
        <v>0</v>
      </c>
      <c r="Q60" s="252">
        <v>0</v>
      </c>
      <c r="R60" s="252">
        <v>0</v>
      </c>
      <c r="S60" s="20">
        <v>0</v>
      </c>
      <c r="T60" s="20">
        <v>0</v>
      </c>
      <c r="U60" s="20">
        <v>0</v>
      </c>
      <c r="V60" s="20">
        <v>0</v>
      </c>
      <c r="W60" s="20">
        <v>0</v>
      </c>
      <c r="X60" s="20">
        <v>0</v>
      </c>
    </row>
    <row r="61" spans="2:24" x14ac:dyDescent="0.35">
      <c r="B61" s="17" t="s">
        <v>1473</v>
      </c>
      <c r="C61" s="437" t="s">
        <v>2915</v>
      </c>
      <c r="D61" s="17" t="s">
        <v>1458</v>
      </c>
      <c r="E61" s="251"/>
      <c r="F61" s="56" t="s">
        <v>1457</v>
      </c>
      <c r="G61" s="254">
        <v>-7.55159</v>
      </c>
      <c r="H61" s="254">
        <v>0</v>
      </c>
      <c r="I61" s="252">
        <v>0</v>
      </c>
      <c r="J61" s="252">
        <v>0</v>
      </c>
      <c r="K61" s="252">
        <v>0</v>
      </c>
      <c r="L61" s="252">
        <v>0</v>
      </c>
      <c r="M61" s="252">
        <v>0</v>
      </c>
      <c r="N61" s="252">
        <v>0</v>
      </c>
      <c r="O61" s="252">
        <v>0</v>
      </c>
      <c r="P61" s="252">
        <v>0</v>
      </c>
      <c r="Q61" s="252">
        <v>0</v>
      </c>
      <c r="R61" s="252">
        <v>0</v>
      </c>
      <c r="S61" s="20">
        <v>0</v>
      </c>
      <c r="T61" s="20">
        <v>0</v>
      </c>
      <c r="U61" s="20">
        <v>0</v>
      </c>
      <c r="V61" s="20">
        <v>0</v>
      </c>
      <c r="W61" s="20">
        <v>0</v>
      </c>
      <c r="X61" s="20">
        <v>0</v>
      </c>
    </row>
    <row r="62" spans="2:24" x14ac:dyDescent="0.35">
      <c r="B62" s="17" t="s">
        <v>1473</v>
      </c>
      <c r="C62" s="437" t="s">
        <v>2915</v>
      </c>
      <c r="D62" s="17" t="s">
        <v>1459</v>
      </c>
      <c r="E62" s="251"/>
      <c r="F62" s="56" t="s">
        <v>1457</v>
      </c>
      <c r="G62" s="254">
        <v>0</v>
      </c>
      <c r="H62" s="254">
        <v>0</v>
      </c>
      <c r="I62" s="252">
        <v>0</v>
      </c>
      <c r="J62" s="252">
        <v>0</v>
      </c>
      <c r="K62" s="252">
        <v>0</v>
      </c>
      <c r="L62" s="252">
        <v>0</v>
      </c>
      <c r="M62" s="252">
        <v>0</v>
      </c>
      <c r="N62" s="252">
        <v>0</v>
      </c>
      <c r="O62" s="252">
        <v>0</v>
      </c>
      <c r="P62" s="252">
        <v>0</v>
      </c>
      <c r="Q62" s="252">
        <v>0</v>
      </c>
      <c r="R62" s="252">
        <v>0</v>
      </c>
      <c r="S62" s="20">
        <v>0</v>
      </c>
      <c r="T62" s="20">
        <v>0</v>
      </c>
      <c r="U62" s="20">
        <v>0</v>
      </c>
      <c r="V62" s="20">
        <v>0</v>
      </c>
      <c r="W62" s="20">
        <v>0</v>
      </c>
      <c r="X62" s="20">
        <v>0</v>
      </c>
    </row>
    <row r="63" spans="2:24" x14ac:dyDescent="0.35">
      <c r="B63" s="17" t="s">
        <v>1473</v>
      </c>
      <c r="C63" s="437" t="s">
        <v>2915</v>
      </c>
      <c r="D63" s="17" t="s">
        <v>1460</v>
      </c>
      <c r="E63" s="251"/>
      <c r="F63" s="56" t="s">
        <v>1457</v>
      </c>
      <c r="G63" s="254">
        <v>175.99432999999999</v>
      </c>
      <c r="H63" s="254">
        <v>0</v>
      </c>
      <c r="I63" s="252">
        <v>0</v>
      </c>
      <c r="J63" s="252">
        <v>0</v>
      </c>
      <c r="K63" s="252">
        <v>0</v>
      </c>
      <c r="L63" s="252">
        <v>0</v>
      </c>
      <c r="M63" s="252">
        <v>0</v>
      </c>
      <c r="N63" s="252">
        <v>0</v>
      </c>
      <c r="O63" s="252">
        <v>0</v>
      </c>
      <c r="P63" s="252">
        <v>0</v>
      </c>
      <c r="Q63" s="252">
        <v>0</v>
      </c>
      <c r="R63" s="252">
        <v>0</v>
      </c>
      <c r="S63" s="20">
        <v>0</v>
      </c>
      <c r="T63" s="20">
        <v>0</v>
      </c>
      <c r="U63" s="20">
        <v>0</v>
      </c>
      <c r="V63" s="20">
        <v>0</v>
      </c>
      <c r="W63" s="20">
        <v>0</v>
      </c>
      <c r="X63" s="20">
        <v>0</v>
      </c>
    </row>
    <row r="64" spans="2:24" x14ac:dyDescent="0.35">
      <c r="B64" s="17" t="s">
        <v>1473</v>
      </c>
      <c r="C64" s="437" t="s">
        <v>2832</v>
      </c>
      <c r="D64" s="17" t="s">
        <v>1461</v>
      </c>
      <c r="E64" s="251"/>
      <c r="F64" s="56" t="s">
        <v>1462</v>
      </c>
      <c r="G64" s="254">
        <v>107.05642</v>
      </c>
      <c r="H64" s="254">
        <v>0</v>
      </c>
      <c r="I64" s="252">
        <v>0</v>
      </c>
      <c r="J64" s="252">
        <v>0</v>
      </c>
      <c r="K64" s="252">
        <v>0</v>
      </c>
      <c r="L64" s="252">
        <v>0</v>
      </c>
      <c r="M64" s="252">
        <v>0</v>
      </c>
      <c r="N64" s="252">
        <v>0</v>
      </c>
      <c r="O64" s="252">
        <v>0</v>
      </c>
      <c r="P64" s="252">
        <v>0</v>
      </c>
      <c r="Q64" s="252">
        <v>0</v>
      </c>
      <c r="R64" s="252">
        <v>0</v>
      </c>
      <c r="S64" s="20">
        <v>0</v>
      </c>
      <c r="T64" s="20">
        <v>0</v>
      </c>
      <c r="U64" s="20">
        <v>0</v>
      </c>
      <c r="V64" s="20">
        <v>0</v>
      </c>
      <c r="W64" s="20">
        <v>0</v>
      </c>
      <c r="X64" s="20">
        <v>0</v>
      </c>
    </row>
    <row r="65" spans="2:24" x14ac:dyDescent="0.35">
      <c r="B65" s="17" t="s">
        <v>1473</v>
      </c>
      <c r="C65" s="437" t="s">
        <v>2820</v>
      </c>
      <c r="D65" s="17" t="s">
        <v>1463</v>
      </c>
      <c r="E65" s="251"/>
      <c r="F65" s="56" t="s">
        <v>1464</v>
      </c>
      <c r="G65" s="254">
        <v>51.887929999999997</v>
      </c>
      <c r="H65" s="254">
        <v>0</v>
      </c>
      <c r="I65" s="252">
        <v>0</v>
      </c>
      <c r="J65" s="252">
        <v>0</v>
      </c>
      <c r="K65" s="252">
        <v>0</v>
      </c>
      <c r="L65" s="252">
        <v>0</v>
      </c>
      <c r="M65" s="252">
        <v>0</v>
      </c>
      <c r="N65" s="252">
        <v>0</v>
      </c>
      <c r="O65" s="252">
        <v>0</v>
      </c>
      <c r="P65" s="252">
        <v>0</v>
      </c>
      <c r="Q65" s="252">
        <v>0</v>
      </c>
      <c r="R65" s="252">
        <v>0</v>
      </c>
      <c r="S65" s="20">
        <v>0</v>
      </c>
      <c r="T65" s="20">
        <v>0</v>
      </c>
      <c r="U65" s="20">
        <v>0</v>
      </c>
      <c r="V65" s="20">
        <v>0</v>
      </c>
      <c r="W65" s="20">
        <v>0</v>
      </c>
      <c r="X65" s="20">
        <v>0</v>
      </c>
    </row>
    <row r="66" spans="2:24" x14ac:dyDescent="0.35">
      <c r="B66" s="17" t="s">
        <v>1473</v>
      </c>
      <c r="C66" s="437" t="s">
        <v>2832</v>
      </c>
      <c r="D66" s="17" t="s">
        <v>1465</v>
      </c>
      <c r="E66" s="251"/>
      <c r="F66" s="56" t="s">
        <v>1466</v>
      </c>
      <c r="G66" s="254">
        <v>249.34773000000001</v>
      </c>
      <c r="H66" s="254">
        <v>0</v>
      </c>
      <c r="I66" s="252">
        <v>0</v>
      </c>
      <c r="J66" s="252">
        <v>0</v>
      </c>
      <c r="K66" s="252">
        <v>0</v>
      </c>
      <c r="L66" s="252">
        <v>0</v>
      </c>
      <c r="M66" s="252">
        <v>0</v>
      </c>
      <c r="N66" s="252">
        <v>0</v>
      </c>
      <c r="O66" s="252">
        <v>0</v>
      </c>
      <c r="P66" s="252">
        <v>0</v>
      </c>
      <c r="Q66" s="252">
        <v>0</v>
      </c>
      <c r="R66" s="252">
        <v>0</v>
      </c>
      <c r="S66" s="20">
        <v>0</v>
      </c>
      <c r="T66" s="20">
        <v>0</v>
      </c>
      <c r="U66" s="20">
        <v>0</v>
      </c>
      <c r="V66" s="20">
        <v>0</v>
      </c>
      <c r="W66" s="20">
        <v>0</v>
      </c>
      <c r="X66" s="20">
        <v>0</v>
      </c>
    </row>
    <row r="67" spans="2:24" x14ac:dyDescent="0.35">
      <c r="B67" s="17" t="s">
        <v>1473</v>
      </c>
      <c r="C67" s="437" t="s">
        <v>2916</v>
      </c>
      <c r="D67" s="17" t="s">
        <v>1467</v>
      </c>
      <c r="E67" s="251"/>
      <c r="F67" s="56" t="s">
        <v>1468</v>
      </c>
      <c r="G67" s="254">
        <v>2.4263000000000003</v>
      </c>
      <c r="H67" s="254">
        <v>0</v>
      </c>
      <c r="I67" s="252">
        <v>0</v>
      </c>
      <c r="J67" s="252">
        <v>0</v>
      </c>
      <c r="K67" s="252">
        <v>0</v>
      </c>
      <c r="L67" s="252">
        <v>0</v>
      </c>
      <c r="M67" s="252">
        <v>0</v>
      </c>
      <c r="N67" s="252">
        <v>0</v>
      </c>
      <c r="O67" s="252">
        <v>0</v>
      </c>
      <c r="P67" s="252">
        <v>0</v>
      </c>
      <c r="Q67" s="252">
        <v>0</v>
      </c>
      <c r="R67" s="252">
        <v>0</v>
      </c>
      <c r="S67" s="20">
        <v>0</v>
      </c>
      <c r="T67" s="20">
        <v>0</v>
      </c>
      <c r="U67" s="20">
        <v>0</v>
      </c>
      <c r="V67" s="20">
        <v>0</v>
      </c>
      <c r="W67" s="20">
        <v>0</v>
      </c>
      <c r="X67" s="20">
        <v>0</v>
      </c>
    </row>
    <row r="68" spans="2:24" x14ac:dyDescent="0.35">
      <c r="B68" s="17" t="s">
        <v>1473</v>
      </c>
      <c r="C68" s="437" t="s">
        <v>2418</v>
      </c>
      <c r="D68" s="17" t="s">
        <v>1450</v>
      </c>
      <c r="E68" s="251"/>
      <c r="F68" s="56" t="s">
        <v>1451</v>
      </c>
      <c r="G68" s="254">
        <v>0</v>
      </c>
      <c r="H68" s="254">
        <v>0</v>
      </c>
      <c r="I68" s="254">
        <v>-1.42557</v>
      </c>
      <c r="J68" s="254">
        <v>0</v>
      </c>
      <c r="K68" s="252">
        <v>0</v>
      </c>
      <c r="L68" s="252">
        <v>0</v>
      </c>
      <c r="M68" s="252">
        <v>0</v>
      </c>
      <c r="N68" s="252">
        <v>0</v>
      </c>
      <c r="O68" s="252">
        <v>0</v>
      </c>
      <c r="P68" s="252">
        <v>0</v>
      </c>
      <c r="Q68" s="252">
        <v>0</v>
      </c>
      <c r="R68" s="252">
        <v>0</v>
      </c>
      <c r="S68" s="20">
        <v>0</v>
      </c>
      <c r="T68" s="20">
        <v>0</v>
      </c>
      <c r="U68" s="20">
        <v>0</v>
      </c>
      <c r="V68" s="20">
        <v>0</v>
      </c>
      <c r="W68" s="20">
        <v>0</v>
      </c>
      <c r="X68" s="20">
        <v>0</v>
      </c>
    </row>
    <row r="69" spans="2:24" x14ac:dyDescent="0.35">
      <c r="B69" s="17" t="s">
        <v>1473</v>
      </c>
      <c r="C69" s="437" t="s">
        <v>2418</v>
      </c>
      <c r="D69" s="17" t="s">
        <v>1452</v>
      </c>
      <c r="E69" s="251"/>
      <c r="F69" s="56" t="s">
        <v>1453</v>
      </c>
      <c r="G69" s="254">
        <v>0</v>
      </c>
      <c r="H69" s="254">
        <v>0</v>
      </c>
      <c r="I69" s="254">
        <v>-4.1989200000000002</v>
      </c>
      <c r="J69" s="254">
        <v>0</v>
      </c>
      <c r="K69" s="252">
        <v>0</v>
      </c>
      <c r="L69" s="252">
        <v>0</v>
      </c>
      <c r="M69" s="252">
        <v>0</v>
      </c>
      <c r="N69" s="252">
        <v>0</v>
      </c>
      <c r="O69" s="252">
        <v>0</v>
      </c>
      <c r="P69" s="252">
        <v>0</v>
      </c>
      <c r="Q69" s="252">
        <v>0</v>
      </c>
      <c r="R69" s="252">
        <v>0</v>
      </c>
      <c r="S69" s="20">
        <v>0</v>
      </c>
      <c r="T69" s="20">
        <v>0</v>
      </c>
      <c r="U69" s="20">
        <v>0</v>
      </c>
      <c r="V69" s="20">
        <v>0</v>
      </c>
      <c r="W69" s="20">
        <v>0</v>
      </c>
      <c r="X69" s="20">
        <v>0</v>
      </c>
    </row>
    <row r="70" spans="2:24" x14ac:dyDescent="0.35">
      <c r="B70" s="17" t="s">
        <v>1473</v>
      </c>
      <c r="C70" s="437" t="s">
        <v>2918</v>
      </c>
      <c r="D70" s="17" t="s">
        <v>1454</v>
      </c>
      <c r="E70" s="251"/>
      <c r="F70" s="56" t="s">
        <v>1455</v>
      </c>
      <c r="G70" s="254">
        <v>0</v>
      </c>
      <c r="H70" s="254">
        <v>0</v>
      </c>
      <c r="I70" s="254">
        <v>637.47694999999999</v>
      </c>
      <c r="J70" s="254">
        <v>1310.2950000000001</v>
      </c>
      <c r="K70" s="252">
        <v>0</v>
      </c>
      <c r="L70" s="252">
        <v>0</v>
      </c>
      <c r="M70" s="252">
        <v>0</v>
      </c>
      <c r="N70" s="252">
        <v>0</v>
      </c>
      <c r="O70" s="252">
        <v>0</v>
      </c>
      <c r="P70" s="252">
        <v>0</v>
      </c>
      <c r="Q70" s="252">
        <v>0</v>
      </c>
      <c r="R70" s="252">
        <v>0</v>
      </c>
      <c r="S70" s="20">
        <v>0</v>
      </c>
      <c r="T70" s="20">
        <v>0</v>
      </c>
      <c r="U70" s="20">
        <v>0</v>
      </c>
      <c r="V70" s="20">
        <v>0</v>
      </c>
      <c r="W70" s="20">
        <v>0</v>
      </c>
      <c r="X70" s="20">
        <v>0</v>
      </c>
    </row>
    <row r="71" spans="2:24" x14ac:dyDescent="0.35">
      <c r="B71" s="17" t="s">
        <v>1473</v>
      </c>
      <c r="C71" s="437" t="s">
        <v>2915</v>
      </c>
      <c r="D71" s="17" t="s">
        <v>1460</v>
      </c>
      <c r="E71" s="251"/>
      <c r="F71" s="56" t="s">
        <v>1457</v>
      </c>
      <c r="G71" s="254">
        <v>0</v>
      </c>
      <c r="H71" s="254">
        <v>0</v>
      </c>
      <c r="I71" s="254">
        <v>80.137059999999991</v>
      </c>
      <c r="J71" s="254">
        <v>199</v>
      </c>
      <c r="K71" s="252">
        <v>0</v>
      </c>
      <c r="L71" s="252">
        <v>0</v>
      </c>
      <c r="M71" s="252">
        <v>0</v>
      </c>
      <c r="N71" s="252">
        <v>0</v>
      </c>
      <c r="O71" s="252">
        <v>0</v>
      </c>
      <c r="P71" s="252">
        <v>0</v>
      </c>
      <c r="Q71" s="252">
        <v>0</v>
      </c>
      <c r="R71" s="252">
        <v>0</v>
      </c>
      <c r="S71" s="20">
        <v>0</v>
      </c>
      <c r="T71" s="20">
        <v>0</v>
      </c>
      <c r="U71" s="20">
        <v>0</v>
      </c>
      <c r="V71" s="20">
        <v>0</v>
      </c>
      <c r="W71" s="20">
        <v>0</v>
      </c>
      <c r="X71" s="20">
        <v>0</v>
      </c>
    </row>
    <row r="72" spans="2:24" x14ac:dyDescent="0.35">
      <c r="B72" s="17" t="s">
        <v>1473</v>
      </c>
      <c r="C72" s="437" t="s">
        <v>2832</v>
      </c>
      <c r="D72" s="17" t="s">
        <v>1461</v>
      </c>
      <c r="E72" s="251"/>
      <c r="F72" s="56" t="s">
        <v>1462</v>
      </c>
      <c r="G72" s="254">
        <v>0</v>
      </c>
      <c r="H72" s="254">
        <v>0</v>
      </c>
      <c r="I72" s="254">
        <v>-1.09185</v>
      </c>
      <c r="J72" s="254">
        <v>0</v>
      </c>
      <c r="K72" s="252">
        <v>0</v>
      </c>
      <c r="L72" s="252">
        <v>0</v>
      </c>
      <c r="M72" s="252">
        <v>0</v>
      </c>
      <c r="N72" s="252">
        <v>0</v>
      </c>
      <c r="O72" s="252">
        <v>0</v>
      </c>
      <c r="P72" s="252">
        <v>0</v>
      </c>
      <c r="Q72" s="252">
        <v>0</v>
      </c>
      <c r="R72" s="252">
        <v>0</v>
      </c>
      <c r="S72" s="20">
        <v>0</v>
      </c>
      <c r="T72" s="20">
        <v>0</v>
      </c>
      <c r="U72" s="20">
        <v>0</v>
      </c>
      <c r="V72" s="20">
        <v>0</v>
      </c>
      <c r="W72" s="20">
        <v>0</v>
      </c>
      <c r="X72" s="20">
        <v>0</v>
      </c>
    </row>
    <row r="73" spans="2:24" x14ac:dyDescent="0.35">
      <c r="B73" s="17" t="s">
        <v>1473</v>
      </c>
      <c r="C73" s="437" t="s">
        <v>2820</v>
      </c>
      <c r="D73" s="17" t="s">
        <v>1463</v>
      </c>
      <c r="E73" s="251"/>
      <c r="F73" s="56" t="s">
        <v>1464</v>
      </c>
      <c r="G73" s="254">
        <v>0</v>
      </c>
      <c r="H73" s="254">
        <v>0</v>
      </c>
      <c r="I73" s="254">
        <v>34.633290000000002</v>
      </c>
      <c r="J73" s="254">
        <v>99</v>
      </c>
      <c r="K73" s="252">
        <v>0</v>
      </c>
      <c r="L73" s="252">
        <v>0</v>
      </c>
      <c r="M73" s="252">
        <v>0</v>
      </c>
      <c r="N73" s="252">
        <v>0</v>
      </c>
      <c r="O73" s="252">
        <v>0</v>
      </c>
      <c r="P73" s="252">
        <v>0</v>
      </c>
      <c r="Q73" s="252">
        <v>0</v>
      </c>
      <c r="R73" s="252">
        <v>0</v>
      </c>
      <c r="S73" s="20">
        <v>0</v>
      </c>
      <c r="T73" s="20">
        <v>0</v>
      </c>
      <c r="U73" s="20">
        <v>0</v>
      </c>
      <c r="V73" s="20">
        <v>0</v>
      </c>
      <c r="W73" s="20">
        <v>0</v>
      </c>
      <c r="X73" s="20">
        <v>0</v>
      </c>
    </row>
    <row r="74" spans="2:24" x14ac:dyDescent="0.35">
      <c r="B74" s="17" t="s">
        <v>1473</v>
      </c>
      <c r="C74" s="437" t="s">
        <v>2832</v>
      </c>
      <c r="D74" s="17" t="s">
        <v>1465</v>
      </c>
      <c r="E74" s="251"/>
      <c r="F74" s="56" t="s">
        <v>1466</v>
      </c>
      <c r="G74" s="254">
        <v>0</v>
      </c>
      <c r="H74" s="254">
        <v>0</v>
      </c>
      <c r="I74" s="254">
        <v>4.0535300000000003</v>
      </c>
      <c r="J74" s="254">
        <v>99</v>
      </c>
      <c r="K74" s="252">
        <v>0</v>
      </c>
      <c r="L74" s="252">
        <v>0</v>
      </c>
      <c r="M74" s="252">
        <v>0</v>
      </c>
      <c r="N74" s="252">
        <v>0</v>
      </c>
      <c r="O74" s="252">
        <v>0</v>
      </c>
      <c r="P74" s="252">
        <v>0</v>
      </c>
      <c r="Q74" s="252">
        <v>0</v>
      </c>
      <c r="R74" s="252">
        <v>0</v>
      </c>
      <c r="S74" s="20">
        <v>0</v>
      </c>
      <c r="T74" s="20">
        <v>0</v>
      </c>
      <c r="U74" s="20">
        <v>0</v>
      </c>
      <c r="V74" s="20">
        <v>0</v>
      </c>
      <c r="W74" s="20">
        <v>0</v>
      </c>
      <c r="X74" s="20">
        <v>0</v>
      </c>
    </row>
    <row r="75" spans="2:24" x14ac:dyDescent="0.35">
      <c r="B75" s="17" t="s">
        <v>1473</v>
      </c>
      <c r="C75" s="437" t="s">
        <v>2916</v>
      </c>
      <c r="D75" s="17" t="s">
        <v>1467</v>
      </c>
      <c r="E75" s="251"/>
      <c r="F75" s="56" t="s">
        <v>1468</v>
      </c>
      <c r="G75" s="254">
        <v>0</v>
      </c>
      <c r="H75" s="254">
        <v>0</v>
      </c>
      <c r="I75" s="254">
        <v>-5.01776</v>
      </c>
      <c r="J75" s="254">
        <v>0</v>
      </c>
      <c r="K75" s="252">
        <v>0</v>
      </c>
      <c r="L75" s="252">
        <v>0</v>
      </c>
      <c r="M75" s="252">
        <v>0</v>
      </c>
      <c r="N75" s="252">
        <v>0</v>
      </c>
      <c r="O75" s="252">
        <v>0</v>
      </c>
      <c r="P75" s="252">
        <v>0</v>
      </c>
      <c r="Q75" s="252">
        <v>0</v>
      </c>
      <c r="R75" s="252">
        <v>0</v>
      </c>
      <c r="S75" s="20">
        <v>0</v>
      </c>
      <c r="T75" s="20">
        <v>0</v>
      </c>
      <c r="U75" s="20">
        <v>0</v>
      </c>
      <c r="V75" s="20">
        <v>0</v>
      </c>
      <c r="W75" s="20">
        <v>0</v>
      </c>
      <c r="X75" s="20">
        <v>0</v>
      </c>
    </row>
    <row r="76" spans="2:24" x14ac:dyDescent="0.35">
      <c r="B76" s="17" t="s">
        <v>1473</v>
      </c>
      <c r="C76" s="437" t="s">
        <v>2418</v>
      </c>
      <c r="D76" s="17" t="s">
        <v>1452</v>
      </c>
      <c r="E76" s="251"/>
      <c r="F76" s="56" t="s">
        <v>1453</v>
      </c>
      <c r="G76" s="254">
        <v>0</v>
      </c>
      <c r="H76" s="254">
        <v>0</v>
      </c>
      <c r="I76" s="254">
        <v>0</v>
      </c>
      <c r="J76" s="254">
        <v>0</v>
      </c>
      <c r="K76" s="254">
        <v>1.23369</v>
      </c>
      <c r="L76" s="254">
        <v>0</v>
      </c>
      <c r="M76" s="252">
        <v>0</v>
      </c>
      <c r="N76" s="252">
        <v>0</v>
      </c>
      <c r="O76" s="252">
        <v>0</v>
      </c>
      <c r="P76" s="252">
        <v>0</v>
      </c>
      <c r="Q76" s="252">
        <v>0</v>
      </c>
      <c r="R76" s="252">
        <v>0</v>
      </c>
      <c r="S76" s="20">
        <v>0</v>
      </c>
      <c r="T76" s="20">
        <v>0</v>
      </c>
      <c r="U76" s="20">
        <v>0</v>
      </c>
      <c r="V76" s="20">
        <v>0</v>
      </c>
      <c r="W76" s="20">
        <v>0</v>
      </c>
      <c r="X76" s="20">
        <v>0</v>
      </c>
    </row>
    <row r="77" spans="2:24" x14ac:dyDescent="0.35">
      <c r="B77" s="17" t="s">
        <v>1473</v>
      </c>
      <c r="C77" s="437" t="s">
        <v>2918</v>
      </c>
      <c r="D77" s="17" t="s">
        <v>1454</v>
      </c>
      <c r="E77" s="251"/>
      <c r="F77" s="56" t="s">
        <v>1455</v>
      </c>
      <c r="G77" s="254">
        <v>0</v>
      </c>
      <c r="H77" s="254">
        <v>0</v>
      </c>
      <c r="I77" s="254">
        <v>0</v>
      </c>
      <c r="J77" s="254">
        <v>0</v>
      </c>
      <c r="K77" s="254">
        <v>519.22877000000005</v>
      </c>
      <c r="L77" s="254">
        <v>891.30799999999999</v>
      </c>
      <c r="M77" s="252">
        <v>0</v>
      </c>
      <c r="N77" s="252">
        <v>0</v>
      </c>
      <c r="O77" s="252">
        <v>0</v>
      </c>
      <c r="P77" s="252">
        <v>0</v>
      </c>
      <c r="Q77" s="252">
        <v>0</v>
      </c>
      <c r="R77" s="252">
        <v>0</v>
      </c>
      <c r="S77" s="20">
        <v>0</v>
      </c>
      <c r="T77" s="20">
        <v>0</v>
      </c>
      <c r="U77" s="20">
        <v>0</v>
      </c>
      <c r="V77" s="20">
        <v>0</v>
      </c>
      <c r="W77" s="20">
        <v>0</v>
      </c>
      <c r="X77" s="20">
        <v>0</v>
      </c>
    </row>
    <row r="78" spans="2:24" x14ac:dyDescent="0.35">
      <c r="B78" s="17" t="s">
        <v>1473</v>
      </c>
      <c r="C78" s="437" t="s">
        <v>2915</v>
      </c>
      <c r="D78" s="17" t="s">
        <v>1460</v>
      </c>
      <c r="E78" s="251"/>
      <c r="F78" s="56" t="s">
        <v>1457</v>
      </c>
      <c r="G78" s="254">
        <v>0</v>
      </c>
      <c r="H78" s="254">
        <v>0</v>
      </c>
      <c r="I78" s="254">
        <v>0</v>
      </c>
      <c r="J78" s="254">
        <v>0</v>
      </c>
      <c r="K78" s="254">
        <v>69.202579999999998</v>
      </c>
      <c r="L78" s="254">
        <v>200</v>
      </c>
      <c r="M78" s="252">
        <v>0</v>
      </c>
      <c r="N78" s="252">
        <v>0</v>
      </c>
      <c r="O78" s="252">
        <v>0</v>
      </c>
      <c r="P78" s="252">
        <v>0</v>
      </c>
      <c r="Q78" s="252">
        <v>0</v>
      </c>
      <c r="R78" s="252">
        <v>0</v>
      </c>
      <c r="S78" s="20">
        <v>0</v>
      </c>
      <c r="T78" s="20">
        <v>0</v>
      </c>
      <c r="U78" s="20">
        <v>0</v>
      </c>
      <c r="V78" s="20">
        <v>0</v>
      </c>
      <c r="W78" s="20">
        <v>0</v>
      </c>
      <c r="X78" s="20">
        <v>0</v>
      </c>
    </row>
    <row r="79" spans="2:24" x14ac:dyDescent="0.35">
      <c r="B79" s="17" t="s">
        <v>1473</v>
      </c>
      <c r="C79" s="437" t="s">
        <v>2820</v>
      </c>
      <c r="D79" s="17" t="s">
        <v>1463</v>
      </c>
      <c r="E79" s="251"/>
      <c r="F79" s="56" t="s">
        <v>1464</v>
      </c>
      <c r="G79" s="254">
        <v>0</v>
      </c>
      <c r="H79" s="254">
        <v>0</v>
      </c>
      <c r="I79" s="254">
        <v>0</v>
      </c>
      <c r="J79" s="254">
        <v>0</v>
      </c>
      <c r="K79" s="254">
        <v>310.31295</v>
      </c>
      <c r="L79" s="254">
        <v>500</v>
      </c>
      <c r="M79" s="252">
        <v>0</v>
      </c>
      <c r="N79" s="252">
        <v>0</v>
      </c>
      <c r="O79" s="252">
        <v>0</v>
      </c>
      <c r="P79" s="252">
        <v>0</v>
      </c>
      <c r="Q79" s="252">
        <v>0</v>
      </c>
      <c r="R79" s="252">
        <v>0</v>
      </c>
      <c r="S79" s="20">
        <v>0</v>
      </c>
      <c r="T79" s="20">
        <v>0</v>
      </c>
      <c r="U79" s="20">
        <v>0</v>
      </c>
      <c r="V79" s="20">
        <v>0</v>
      </c>
      <c r="W79" s="20">
        <v>0</v>
      </c>
      <c r="X79" s="20">
        <v>0</v>
      </c>
    </row>
    <row r="80" spans="2:24" x14ac:dyDescent="0.35">
      <c r="B80" s="17" t="s">
        <v>1473</v>
      </c>
      <c r="C80" s="437" t="s">
        <v>2832</v>
      </c>
      <c r="D80" s="17" t="s">
        <v>1465</v>
      </c>
      <c r="E80" s="251"/>
      <c r="F80" s="56" t="s">
        <v>1466</v>
      </c>
      <c r="G80" s="254">
        <v>0</v>
      </c>
      <c r="H80" s="254">
        <v>0</v>
      </c>
      <c r="I80" s="254">
        <v>0</v>
      </c>
      <c r="J80" s="254">
        <v>0</v>
      </c>
      <c r="K80" s="254">
        <v>2.3799800000000002</v>
      </c>
      <c r="L80" s="254">
        <v>0</v>
      </c>
      <c r="M80" s="252">
        <v>0</v>
      </c>
      <c r="N80" s="252">
        <v>0</v>
      </c>
      <c r="O80" s="252">
        <v>0</v>
      </c>
      <c r="P80" s="252">
        <v>0</v>
      </c>
      <c r="Q80" s="252">
        <v>0</v>
      </c>
      <c r="R80" s="252">
        <v>0</v>
      </c>
      <c r="S80" s="20">
        <v>0</v>
      </c>
      <c r="T80" s="20">
        <v>0</v>
      </c>
      <c r="U80" s="20">
        <v>0</v>
      </c>
      <c r="V80" s="20">
        <v>0</v>
      </c>
      <c r="W80" s="20">
        <v>0</v>
      </c>
      <c r="X80" s="20">
        <v>0</v>
      </c>
    </row>
    <row r="81" spans="2:24" x14ac:dyDescent="0.35">
      <c r="B81" s="17" t="s">
        <v>1473</v>
      </c>
      <c r="C81" s="437" t="s">
        <v>2918</v>
      </c>
      <c r="D81" s="17" t="s">
        <v>1454</v>
      </c>
      <c r="E81" s="251"/>
      <c r="F81" s="56" t="s">
        <v>1455</v>
      </c>
      <c r="G81" s="254">
        <v>0</v>
      </c>
      <c r="H81" s="254">
        <v>0</v>
      </c>
      <c r="I81" s="254">
        <v>0</v>
      </c>
      <c r="J81" s="254">
        <v>0</v>
      </c>
      <c r="K81" s="254">
        <v>0</v>
      </c>
      <c r="L81" s="254">
        <v>0</v>
      </c>
      <c r="M81" s="254">
        <v>1401.3827699999999</v>
      </c>
      <c r="N81" s="254">
        <v>1101.4472900000001</v>
      </c>
      <c r="O81" s="252">
        <v>0</v>
      </c>
      <c r="P81" s="252">
        <v>0</v>
      </c>
      <c r="Q81" s="252">
        <v>0</v>
      </c>
      <c r="R81" s="252">
        <v>0</v>
      </c>
      <c r="S81" s="20">
        <v>0</v>
      </c>
      <c r="T81" s="20">
        <v>0</v>
      </c>
      <c r="U81" s="20">
        <v>0</v>
      </c>
      <c r="V81" s="20">
        <v>0</v>
      </c>
      <c r="W81" s="20">
        <v>0</v>
      </c>
      <c r="X81" s="20">
        <v>0</v>
      </c>
    </row>
    <row r="82" spans="2:24" x14ac:dyDescent="0.35">
      <c r="B82" s="17" t="s">
        <v>1473</v>
      </c>
      <c r="C82" s="437" t="s">
        <v>2915</v>
      </c>
      <c r="D82" s="17" t="s">
        <v>1460</v>
      </c>
      <c r="E82" s="251"/>
      <c r="F82" s="56" t="s">
        <v>1457</v>
      </c>
      <c r="G82" s="254">
        <v>0</v>
      </c>
      <c r="H82" s="254">
        <v>0</v>
      </c>
      <c r="I82" s="254">
        <v>0</v>
      </c>
      <c r="J82" s="254">
        <v>0</v>
      </c>
      <c r="K82" s="254">
        <v>0</v>
      </c>
      <c r="L82" s="254">
        <v>0</v>
      </c>
      <c r="M82" s="254">
        <v>116.09516000000001</v>
      </c>
      <c r="N82" s="254">
        <v>152.43083999999999</v>
      </c>
      <c r="O82" s="252">
        <v>0</v>
      </c>
      <c r="P82" s="252">
        <v>0</v>
      </c>
      <c r="Q82" s="252">
        <v>0</v>
      </c>
      <c r="R82" s="252">
        <v>0</v>
      </c>
      <c r="S82" s="20">
        <v>0</v>
      </c>
      <c r="T82" s="20">
        <v>0</v>
      </c>
      <c r="U82" s="20">
        <v>0</v>
      </c>
      <c r="V82" s="20">
        <v>0</v>
      </c>
      <c r="W82" s="20">
        <v>0</v>
      </c>
      <c r="X82" s="20">
        <v>0</v>
      </c>
    </row>
    <row r="83" spans="2:24" x14ac:dyDescent="0.35">
      <c r="B83" s="17" t="s">
        <v>1473</v>
      </c>
      <c r="C83" s="437" t="s">
        <v>2820</v>
      </c>
      <c r="D83" s="17" t="s">
        <v>1463</v>
      </c>
      <c r="E83" s="251"/>
      <c r="F83" s="56" t="s">
        <v>1464</v>
      </c>
      <c r="G83" s="254">
        <v>0</v>
      </c>
      <c r="H83" s="254">
        <v>0</v>
      </c>
      <c r="I83" s="254">
        <v>0</v>
      </c>
      <c r="J83" s="254">
        <v>0</v>
      </c>
      <c r="K83" s="254">
        <v>0</v>
      </c>
      <c r="L83" s="254">
        <v>0</v>
      </c>
      <c r="M83" s="254">
        <v>3.3639999999999999</v>
      </c>
      <c r="N83" s="254">
        <v>0</v>
      </c>
      <c r="O83" s="252">
        <v>0</v>
      </c>
      <c r="P83" s="252">
        <v>0</v>
      </c>
      <c r="Q83" s="252">
        <v>0</v>
      </c>
      <c r="R83" s="252">
        <v>0</v>
      </c>
      <c r="S83" s="20">
        <v>0</v>
      </c>
      <c r="T83" s="20">
        <v>0</v>
      </c>
      <c r="U83" s="20">
        <v>0</v>
      </c>
      <c r="V83" s="20">
        <v>0</v>
      </c>
      <c r="W83" s="20">
        <v>0</v>
      </c>
      <c r="X83" s="20">
        <v>0</v>
      </c>
    </row>
    <row r="84" spans="2:24" x14ac:dyDescent="0.35">
      <c r="B84" s="17" t="s">
        <v>1473</v>
      </c>
      <c r="C84" s="437" t="s">
        <v>2416</v>
      </c>
      <c r="D84" s="17" t="s">
        <v>1469</v>
      </c>
      <c r="E84" s="251"/>
      <c r="F84" s="56" t="s">
        <v>1470</v>
      </c>
      <c r="G84" s="254">
        <v>0</v>
      </c>
      <c r="H84" s="254">
        <v>0</v>
      </c>
      <c r="I84" s="254">
        <v>0</v>
      </c>
      <c r="J84" s="254">
        <v>0</v>
      </c>
      <c r="K84" s="254">
        <v>0</v>
      </c>
      <c r="L84" s="254">
        <v>0</v>
      </c>
      <c r="M84" s="254">
        <v>0</v>
      </c>
      <c r="N84" s="254">
        <v>0</v>
      </c>
      <c r="O84" s="254">
        <v>365.29290000000003</v>
      </c>
      <c r="P84" s="254">
        <v>0</v>
      </c>
      <c r="Q84" s="252">
        <v>0</v>
      </c>
      <c r="R84" s="252">
        <v>0</v>
      </c>
      <c r="S84" s="20">
        <v>0</v>
      </c>
      <c r="T84" s="20">
        <v>0</v>
      </c>
      <c r="U84" s="20">
        <v>0</v>
      </c>
      <c r="V84" s="20">
        <v>0</v>
      </c>
      <c r="W84" s="20">
        <v>0</v>
      </c>
      <c r="X84" s="20">
        <v>0</v>
      </c>
    </row>
    <row r="85" spans="2:24" x14ac:dyDescent="0.35">
      <c r="B85" s="17" t="s">
        <v>1473</v>
      </c>
      <c r="C85" s="437" t="s">
        <v>2918</v>
      </c>
      <c r="D85" s="17" t="s">
        <v>1454</v>
      </c>
      <c r="E85" s="251"/>
      <c r="F85" s="56" t="s">
        <v>1455</v>
      </c>
      <c r="G85" s="254">
        <v>0</v>
      </c>
      <c r="H85" s="254">
        <v>0</v>
      </c>
      <c r="I85" s="254">
        <v>0</v>
      </c>
      <c r="J85" s="254">
        <v>0</v>
      </c>
      <c r="K85" s="254">
        <v>0</v>
      </c>
      <c r="L85" s="254">
        <v>0</v>
      </c>
      <c r="M85" s="254">
        <v>0</v>
      </c>
      <c r="N85" s="254">
        <v>0</v>
      </c>
      <c r="O85" s="254">
        <v>606.19035999999994</v>
      </c>
      <c r="P85" s="254">
        <v>792.91499999999996</v>
      </c>
      <c r="Q85" s="252">
        <v>0</v>
      </c>
      <c r="R85" s="252">
        <v>0</v>
      </c>
      <c r="S85" s="20">
        <v>0</v>
      </c>
      <c r="T85" s="20">
        <v>0</v>
      </c>
      <c r="U85" s="20">
        <v>0</v>
      </c>
      <c r="V85" s="20">
        <v>0</v>
      </c>
      <c r="W85" s="20">
        <v>0</v>
      </c>
      <c r="X85" s="20">
        <v>0</v>
      </c>
    </row>
    <row r="86" spans="2:24" x14ac:dyDescent="0.35">
      <c r="B86" s="17" t="s">
        <v>1473</v>
      </c>
      <c r="C86" s="437" t="s">
        <v>2915</v>
      </c>
      <c r="D86" s="17" t="s">
        <v>1460</v>
      </c>
      <c r="E86" s="251"/>
      <c r="F86" s="56" t="s">
        <v>1457</v>
      </c>
      <c r="G86" s="254">
        <v>0</v>
      </c>
      <c r="H86" s="254">
        <v>0</v>
      </c>
      <c r="I86" s="254">
        <v>0</v>
      </c>
      <c r="J86" s="254">
        <v>0</v>
      </c>
      <c r="K86" s="254">
        <v>0</v>
      </c>
      <c r="L86" s="254">
        <v>0</v>
      </c>
      <c r="M86" s="254">
        <v>0</v>
      </c>
      <c r="N86" s="254">
        <v>0</v>
      </c>
      <c r="O86" s="254">
        <v>58.201889999999999</v>
      </c>
      <c r="P86" s="254">
        <v>232.08799999999999</v>
      </c>
      <c r="Q86" s="252">
        <v>0</v>
      </c>
      <c r="R86" s="252">
        <v>0</v>
      </c>
      <c r="S86" s="20">
        <v>0</v>
      </c>
      <c r="T86" s="20">
        <v>0</v>
      </c>
      <c r="U86" s="20">
        <v>0</v>
      </c>
      <c r="V86" s="20">
        <v>0</v>
      </c>
      <c r="W86" s="20">
        <v>0</v>
      </c>
      <c r="X86" s="20">
        <v>0</v>
      </c>
    </row>
    <row r="87" spans="2:24" x14ac:dyDescent="0.35">
      <c r="B87" s="17" t="s">
        <v>1473</v>
      </c>
      <c r="C87" s="437" t="s">
        <v>2820</v>
      </c>
      <c r="D87" s="17" t="s">
        <v>1463</v>
      </c>
      <c r="E87" s="251"/>
      <c r="F87" s="56" t="s">
        <v>1464</v>
      </c>
      <c r="G87" s="254">
        <v>0</v>
      </c>
      <c r="H87" s="254">
        <v>0</v>
      </c>
      <c r="I87" s="254">
        <v>0</v>
      </c>
      <c r="J87" s="254">
        <v>0</v>
      </c>
      <c r="K87" s="254">
        <v>0</v>
      </c>
      <c r="L87" s="254">
        <v>0</v>
      </c>
      <c r="M87" s="254">
        <v>0</v>
      </c>
      <c r="N87" s="254">
        <v>0</v>
      </c>
      <c r="O87" s="254">
        <v>-0.67119000000000006</v>
      </c>
      <c r="P87" s="254">
        <v>2.5019999999999998</v>
      </c>
      <c r="Q87" s="252">
        <v>0</v>
      </c>
      <c r="R87" s="252">
        <v>0</v>
      </c>
      <c r="S87" s="20">
        <v>0</v>
      </c>
      <c r="T87" s="20">
        <v>0</v>
      </c>
      <c r="U87" s="20">
        <v>0</v>
      </c>
      <c r="V87" s="20">
        <v>0</v>
      </c>
      <c r="W87" s="20">
        <v>0</v>
      </c>
      <c r="X87" s="20">
        <v>0</v>
      </c>
    </row>
    <row r="88" spans="2:24" x14ac:dyDescent="0.35">
      <c r="B88" s="17" t="s">
        <v>1473</v>
      </c>
      <c r="C88" s="437" t="s">
        <v>2420</v>
      </c>
      <c r="D88" s="17" t="s">
        <v>1471</v>
      </c>
      <c r="E88" s="251"/>
      <c r="F88" s="56" t="s">
        <v>1472</v>
      </c>
      <c r="G88" s="254">
        <v>0</v>
      </c>
      <c r="H88" s="254">
        <v>0</v>
      </c>
      <c r="I88" s="254">
        <v>0</v>
      </c>
      <c r="J88" s="254">
        <v>0</v>
      </c>
      <c r="K88" s="254">
        <v>0</v>
      </c>
      <c r="L88" s="254">
        <v>0</v>
      </c>
      <c r="M88" s="254">
        <v>0</v>
      </c>
      <c r="N88" s="254">
        <v>0</v>
      </c>
      <c r="O88" s="254">
        <v>0</v>
      </c>
      <c r="P88" s="254">
        <v>2.5019999999999998</v>
      </c>
      <c r="Q88" s="252">
        <v>0</v>
      </c>
      <c r="R88" s="252">
        <v>0</v>
      </c>
      <c r="S88" s="20">
        <v>0</v>
      </c>
      <c r="T88" s="20">
        <v>0</v>
      </c>
      <c r="U88" s="20">
        <v>0</v>
      </c>
      <c r="V88" s="20">
        <v>0</v>
      </c>
      <c r="W88" s="20">
        <v>0</v>
      </c>
      <c r="X88" s="20">
        <v>0</v>
      </c>
    </row>
    <row r="89" spans="2:24" x14ac:dyDescent="0.35">
      <c r="B89" s="17" t="s">
        <v>1473</v>
      </c>
      <c r="C89" s="437" t="s">
        <v>2832</v>
      </c>
      <c r="D89" s="17" t="s">
        <v>1465</v>
      </c>
      <c r="E89" s="251"/>
      <c r="F89" s="56" t="s">
        <v>1466</v>
      </c>
      <c r="G89" s="254">
        <v>0</v>
      </c>
      <c r="H89" s="254">
        <v>0</v>
      </c>
      <c r="I89" s="254">
        <v>0</v>
      </c>
      <c r="J89" s="254">
        <v>0</v>
      </c>
      <c r="K89" s="254">
        <v>0</v>
      </c>
      <c r="L89" s="254">
        <v>0</v>
      </c>
      <c r="M89" s="254">
        <v>0</v>
      </c>
      <c r="N89" s="254">
        <v>0</v>
      </c>
      <c r="O89" s="254">
        <v>-1.9463499999999998</v>
      </c>
      <c r="P89" s="254">
        <v>2.5019999999999998</v>
      </c>
      <c r="Q89" s="252">
        <v>0</v>
      </c>
      <c r="R89" s="252">
        <v>0</v>
      </c>
      <c r="S89" s="20">
        <v>0</v>
      </c>
      <c r="T89" s="20">
        <v>0</v>
      </c>
      <c r="U89" s="20">
        <v>0</v>
      </c>
      <c r="V89" s="20">
        <v>0</v>
      </c>
      <c r="W89" s="20">
        <v>0</v>
      </c>
      <c r="X89" s="20">
        <v>0</v>
      </c>
    </row>
    <row r="90" spans="2:24" x14ac:dyDescent="0.35">
      <c r="B90" s="17" t="s">
        <v>1473</v>
      </c>
      <c r="C90" s="437" t="s">
        <v>2416</v>
      </c>
      <c r="D90" s="17" t="s">
        <v>1469</v>
      </c>
      <c r="E90" s="251"/>
      <c r="F90" s="56" t="s">
        <v>1470</v>
      </c>
      <c r="G90" s="254">
        <v>0</v>
      </c>
      <c r="H90" s="254">
        <v>0</v>
      </c>
      <c r="I90" s="254">
        <v>0</v>
      </c>
      <c r="J90" s="254">
        <v>0</v>
      </c>
      <c r="K90" s="254">
        <v>0</v>
      </c>
      <c r="L90" s="254">
        <v>0</v>
      </c>
      <c r="M90" s="254">
        <v>0</v>
      </c>
      <c r="N90" s="254">
        <v>0</v>
      </c>
      <c r="O90" s="254">
        <v>0</v>
      </c>
      <c r="P90" s="254">
        <v>0</v>
      </c>
      <c r="Q90" s="254">
        <v>80.98814999999999</v>
      </c>
      <c r="R90" s="254">
        <v>0</v>
      </c>
      <c r="S90" s="20">
        <v>0</v>
      </c>
      <c r="T90" s="20">
        <v>0</v>
      </c>
      <c r="U90" s="20">
        <v>0</v>
      </c>
      <c r="V90" s="20">
        <v>0</v>
      </c>
      <c r="W90" s="20">
        <v>0</v>
      </c>
      <c r="X90" s="20">
        <v>0</v>
      </c>
    </row>
    <row r="91" spans="2:24" x14ac:dyDescent="0.35">
      <c r="B91" s="17" t="s">
        <v>1473</v>
      </c>
      <c r="C91" s="437" t="s">
        <v>2918</v>
      </c>
      <c r="D91" s="17" t="s">
        <v>1454</v>
      </c>
      <c r="E91" s="251"/>
      <c r="F91" s="56" t="s">
        <v>1455</v>
      </c>
      <c r="G91" s="254">
        <v>0</v>
      </c>
      <c r="H91" s="254">
        <v>0</v>
      </c>
      <c r="I91" s="254">
        <v>0</v>
      </c>
      <c r="J91" s="254">
        <v>0</v>
      </c>
      <c r="K91" s="254">
        <v>0</v>
      </c>
      <c r="L91" s="254">
        <v>0</v>
      </c>
      <c r="M91" s="254">
        <v>0</v>
      </c>
      <c r="N91" s="254">
        <v>0</v>
      </c>
      <c r="O91" s="254">
        <v>0</v>
      </c>
      <c r="P91" s="254">
        <v>0</v>
      </c>
      <c r="Q91" s="254">
        <v>1158.1664800000001</v>
      </c>
      <c r="R91" s="254">
        <v>249.61915999999999</v>
      </c>
      <c r="S91" s="20">
        <v>0</v>
      </c>
      <c r="T91" s="20">
        <v>0</v>
      </c>
      <c r="U91" s="20">
        <v>0</v>
      </c>
      <c r="V91" s="20">
        <v>0</v>
      </c>
      <c r="W91" s="20">
        <v>0</v>
      </c>
      <c r="X91" s="20">
        <v>0</v>
      </c>
    </row>
    <row r="92" spans="2:24" x14ac:dyDescent="0.35">
      <c r="B92" s="17" t="s">
        <v>1473</v>
      </c>
      <c r="C92" s="437" t="s">
        <v>2915</v>
      </c>
      <c r="D92" s="17" t="s">
        <v>1460</v>
      </c>
      <c r="E92" s="251"/>
      <c r="F92" s="56" t="s">
        <v>1457</v>
      </c>
      <c r="G92" s="254">
        <v>0</v>
      </c>
      <c r="H92" s="254">
        <v>0</v>
      </c>
      <c r="I92" s="254">
        <v>0</v>
      </c>
      <c r="J92" s="254">
        <v>0</v>
      </c>
      <c r="K92" s="254">
        <v>0</v>
      </c>
      <c r="L92" s="254">
        <v>0</v>
      </c>
      <c r="M92" s="254">
        <v>0</v>
      </c>
      <c r="N92" s="254">
        <v>0</v>
      </c>
      <c r="O92" s="254">
        <v>0</v>
      </c>
      <c r="P92" s="254">
        <v>0</v>
      </c>
      <c r="Q92" s="254">
        <v>8.3787099999999999</v>
      </c>
      <c r="R92" s="254">
        <v>74.337869999999995</v>
      </c>
      <c r="S92" s="20">
        <v>0</v>
      </c>
      <c r="T92" s="20">
        <v>0</v>
      </c>
      <c r="U92" s="20">
        <v>0</v>
      </c>
      <c r="V92" s="20">
        <v>0</v>
      </c>
      <c r="W92" s="20">
        <v>0</v>
      </c>
      <c r="X92" s="20">
        <v>0</v>
      </c>
    </row>
    <row r="93" spans="2:24" x14ac:dyDescent="0.35">
      <c r="B93" s="17" t="s">
        <v>1473</v>
      </c>
      <c r="C93" s="437" t="s">
        <v>2820</v>
      </c>
      <c r="D93" s="17" t="s">
        <v>1463</v>
      </c>
      <c r="E93" s="251"/>
      <c r="F93" s="56" t="s">
        <v>1464</v>
      </c>
      <c r="G93" s="254">
        <v>0</v>
      </c>
      <c r="H93" s="254">
        <v>0</v>
      </c>
      <c r="I93" s="254">
        <v>0</v>
      </c>
      <c r="J93" s="254">
        <v>0</v>
      </c>
      <c r="K93" s="254">
        <v>0</v>
      </c>
      <c r="L93" s="254">
        <v>0</v>
      </c>
      <c r="M93" s="254">
        <v>0</v>
      </c>
      <c r="N93" s="254">
        <v>0</v>
      </c>
      <c r="O93" s="254">
        <v>0</v>
      </c>
      <c r="P93" s="254">
        <v>0</v>
      </c>
      <c r="Q93" s="254">
        <v>0</v>
      </c>
      <c r="R93" s="254">
        <v>0.78233000000000008</v>
      </c>
      <c r="S93" s="20">
        <v>0</v>
      </c>
      <c r="T93" s="20">
        <v>0</v>
      </c>
      <c r="U93" s="20">
        <v>0</v>
      </c>
      <c r="V93" s="20">
        <v>0</v>
      </c>
      <c r="W93" s="20">
        <v>0</v>
      </c>
      <c r="X93" s="20">
        <v>0</v>
      </c>
    </row>
    <row r="94" spans="2:24" x14ac:dyDescent="0.35">
      <c r="B94" s="17" t="s">
        <v>1473</v>
      </c>
      <c r="C94" s="437" t="s">
        <v>2420</v>
      </c>
      <c r="D94" s="17" t="s">
        <v>1471</v>
      </c>
      <c r="E94" s="251"/>
      <c r="F94" s="56" t="s">
        <v>1472</v>
      </c>
      <c r="G94" s="254">
        <v>0</v>
      </c>
      <c r="H94" s="254">
        <v>0</v>
      </c>
      <c r="I94" s="254">
        <v>0</v>
      </c>
      <c r="J94" s="254">
        <v>0</v>
      </c>
      <c r="K94" s="254">
        <v>0</v>
      </c>
      <c r="L94" s="254">
        <v>0</v>
      </c>
      <c r="M94" s="254">
        <v>0</v>
      </c>
      <c r="N94" s="254">
        <v>0</v>
      </c>
      <c r="O94" s="254">
        <v>0</v>
      </c>
      <c r="P94" s="254">
        <v>0</v>
      </c>
      <c r="Q94" s="254">
        <v>0</v>
      </c>
      <c r="R94" s="254">
        <v>0.78233000000000008</v>
      </c>
      <c r="S94" s="20">
        <v>0</v>
      </c>
      <c r="T94" s="20">
        <v>0</v>
      </c>
      <c r="U94" s="20">
        <v>0</v>
      </c>
      <c r="V94" s="20">
        <v>0</v>
      </c>
      <c r="W94" s="20">
        <v>0</v>
      </c>
      <c r="X94" s="20">
        <v>0</v>
      </c>
    </row>
    <row r="95" spans="2:24" x14ac:dyDescent="0.35">
      <c r="B95" s="17" t="s">
        <v>1473</v>
      </c>
      <c r="C95" s="437" t="s">
        <v>2832</v>
      </c>
      <c r="D95" s="17" t="s">
        <v>1465</v>
      </c>
      <c r="E95" s="251"/>
      <c r="F95" s="56" t="s">
        <v>1466</v>
      </c>
      <c r="G95" s="254">
        <v>0</v>
      </c>
      <c r="H95" s="254">
        <v>0</v>
      </c>
      <c r="I95" s="254">
        <v>0</v>
      </c>
      <c r="J95" s="254">
        <v>0</v>
      </c>
      <c r="K95" s="254">
        <v>0</v>
      </c>
      <c r="L95" s="254">
        <v>0</v>
      </c>
      <c r="M95" s="254">
        <v>0</v>
      </c>
      <c r="N95" s="254">
        <v>0</v>
      </c>
      <c r="O95" s="254">
        <v>0</v>
      </c>
      <c r="P95" s="254">
        <v>0</v>
      </c>
      <c r="Q95" s="254">
        <v>0</v>
      </c>
      <c r="R95" s="254">
        <v>0.78233000000000008</v>
      </c>
      <c r="S95" s="20">
        <v>0</v>
      </c>
      <c r="T95" s="20">
        <v>0</v>
      </c>
      <c r="U95" s="20">
        <v>0</v>
      </c>
      <c r="V95" s="20">
        <v>0</v>
      </c>
      <c r="W95" s="20">
        <v>0</v>
      </c>
      <c r="X95" s="20">
        <v>0</v>
      </c>
    </row>
    <row r="96" spans="2:24" x14ac:dyDescent="0.35">
      <c r="B96" s="17"/>
      <c r="C96" s="17"/>
      <c r="D96" s="17"/>
      <c r="E96" s="251"/>
      <c r="F96" s="56"/>
      <c r="G96" s="56"/>
      <c r="H96" s="56"/>
      <c r="I96" s="56"/>
      <c r="J96" s="56"/>
      <c r="K96" s="56"/>
      <c r="L96" s="56"/>
      <c r="M96" s="56"/>
      <c r="N96" s="56"/>
      <c r="O96" s="56"/>
      <c r="P96" s="56"/>
      <c r="Q96" s="56"/>
      <c r="R96" s="56"/>
      <c r="S96" s="20"/>
      <c r="T96" s="20"/>
      <c r="U96" s="20"/>
      <c r="V96" s="20"/>
      <c r="W96" s="20"/>
      <c r="X96" s="20"/>
    </row>
    <row r="97" spans="1:24" ht="13.15" x14ac:dyDescent="0.4">
      <c r="A97" s="1"/>
      <c r="B97" s="234" t="s">
        <v>1473</v>
      </c>
      <c r="C97" s="234"/>
      <c r="D97" s="234"/>
      <c r="E97" s="234"/>
      <c r="F97" s="235" t="s">
        <v>1474</v>
      </c>
      <c r="G97" s="242">
        <f>SUM(G5:G95)</f>
        <v>1009.9279700000001</v>
      </c>
      <c r="H97" s="242">
        <f t="shared" ref="H97:R97" si="0">SUM(H5:H95)</f>
        <v>2953.6019999999999</v>
      </c>
      <c r="I97" s="242">
        <f t="shared" si="0"/>
        <v>744.56673000000001</v>
      </c>
      <c r="J97" s="242">
        <f t="shared" si="0"/>
        <v>1707.2950000000001</v>
      </c>
      <c r="K97" s="242">
        <f t="shared" si="0"/>
        <v>902.35797000000014</v>
      </c>
      <c r="L97" s="242">
        <f t="shared" si="0"/>
        <v>1591.308</v>
      </c>
      <c r="M97" s="242">
        <f t="shared" si="0"/>
        <v>1520.84193</v>
      </c>
      <c r="N97" s="242">
        <f t="shared" si="0"/>
        <v>1253.8781300000001</v>
      </c>
      <c r="O97" s="242">
        <f t="shared" si="0"/>
        <v>1027.0676100000001</v>
      </c>
      <c r="P97" s="242">
        <f t="shared" si="0"/>
        <v>1032.5089999999998</v>
      </c>
      <c r="Q97" s="242">
        <f t="shared" si="0"/>
        <v>1247.53334</v>
      </c>
      <c r="R97" s="242">
        <f t="shared" si="0"/>
        <v>326.30401999999998</v>
      </c>
      <c r="S97" s="237">
        <v>4240.2054423026748</v>
      </c>
      <c r="T97" s="237">
        <v>6646.856354481537</v>
      </c>
      <c r="U97" s="237">
        <v>6817.9423327662453</v>
      </c>
      <c r="V97" s="237">
        <v>4493.3499438668505</v>
      </c>
      <c r="W97" s="237">
        <v>5671.7030756243757</v>
      </c>
      <c r="X97" s="237">
        <v>27870.057149041681</v>
      </c>
    </row>
    <row r="98" spans="1:24" x14ac:dyDescent="0.35">
      <c r="A98" s="1"/>
      <c r="B98" s="17" t="s">
        <v>1475</v>
      </c>
      <c r="C98" s="437" t="s">
        <v>2121</v>
      </c>
      <c r="D98" s="4"/>
      <c r="E98" s="57"/>
      <c r="F98" s="56" t="s">
        <v>278</v>
      </c>
      <c r="G98" s="255">
        <v>0</v>
      </c>
      <c r="H98" s="255">
        <v>0</v>
      </c>
      <c r="I98" s="255">
        <v>0</v>
      </c>
      <c r="J98" s="255">
        <v>0</v>
      </c>
      <c r="K98" s="255">
        <v>0</v>
      </c>
      <c r="L98" s="255">
        <v>0</v>
      </c>
      <c r="M98" s="255">
        <v>0</v>
      </c>
      <c r="N98" s="255">
        <v>0</v>
      </c>
      <c r="O98" s="255">
        <v>0</v>
      </c>
      <c r="P98" s="255">
        <v>0</v>
      </c>
      <c r="Q98" s="255">
        <v>0</v>
      </c>
      <c r="R98" s="255">
        <v>0</v>
      </c>
      <c r="S98" s="20">
        <v>0</v>
      </c>
      <c r="T98" s="20">
        <v>0</v>
      </c>
      <c r="U98" s="20">
        <v>0</v>
      </c>
      <c r="V98" s="20">
        <v>0</v>
      </c>
      <c r="W98" s="20">
        <v>0</v>
      </c>
      <c r="X98" s="58">
        <v>0</v>
      </c>
    </row>
    <row r="99" spans="1:24" x14ac:dyDescent="0.35">
      <c r="A99" s="1"/>
      <c r="B99" s="17" t="s">
        <v>1475</v>
      </c>
      <c r="C99" s="437" t="s">
        <v>2421</v>
      </c>
      <c r="D99" s="4"/>
      <c r="E99" s="57"/>
      <c r="F99" s="56" t="s">
        <v>279</v>
      </c>
      <c r="G99" s="255">
        <v>0</v>
      </c>
      <c r="H99" s="255">
        <v>0</v>
      </c>
      <c r="I99" s="255">
        <v>0</v>
      </c>
      <c r="J99" s="255">
        <v>0</v>
      </c>
      <c r="K99" s="255">
        <v>0</v>
      </c>
      <c r="L99" s="255">
        <v>0</v>
      </c>
      <c r="M99" s="255">
        <v>0</v>
      </c>
      <c r="N99" s="255">
        <v>0</v>
      </c>
      <c r="O99" s="255">
        <v>0</v>
      </c>
      <c r="P99" s="255">
        <v>0</v>
      </c>
      <c r="Q99" s="255">
        <v>0</v>
      </c>
      <c r="R99" s="255">
        <v>0</v>
      </c>
      <c r="S99" s="20">
        <v>226.71665107754382</v>
      </c>
      <c r="T99" s="20">
        <v>0</v>
      </c>
      <c r="U99" s="20">
        <v>0</v>
      </c>
      <c r="V99" s="20">
        <v>0</v>
      </c>
      <c r="W99" s="20">
        <v>0</v>
      </c>
      <c r="X99" s="58">
        <v>226.71665107754382</v>
      </c>
    </row>
    <row r="100" spans="1:24" x14ac:dyDescent="0.35">
      <c r="A100" s="1"/>
      <c r="B100" s="17" t="s">
        <v>1475</v>
      </c>
      <c r="C100" s="437" t="s">
        <v>2422</v>
      </c>
      <c r="D100" s="4"/>
      <c r="E100" s="57"/>
      <c r="F100" s="56" t="s">
        <v>280</v>
      </c>
      <c r="G100" s="255">
        <v>0</v>
      </c>
      <c r="H100" s="255">
        <v>0</v>
      </c>
      <c r="I100" s="255">
        <v>0</v>
      </c>
      <c r="J100" s="255">
        <v>0</v>
      </c>
      <c r="K100" s="255">
        <v>0</v>
      </c>
      <c r="L100" s="255">
        <v>0</v>
      </c>
      <c r="M100" s="255">
        <v>0</v>
      </c>
      <c r="N100" s="255">
        <v>0</v>
      </c>
      <c r="O100" s="255">
        <v>0</v>
      </c>
      <c r="P100" s="255">
        <v>0</v>
      </c>
      <c r="Q100" s="255">
        <v>0</v>
      </c>
      <c r="R100" s="255">
        <v>0</v>
      </c>
      <c r="S100" s="20">
        <v>154.44701094769201</v>
      </c>
      <c r="T100" s="20">
        <v>0</v>
      </c>
      <c r="U100" s="20">
        <v>0</v>
      </c>
      <c r="V100" s="20">
        <v>0</v>
      </c>
      <c r="W100" s="20">
        <v>0</v>
      </c>
      <c r="X100" s="58">
        <v>154.44701094769201</v>
      </c>
    </row>
    <row r="101" spans="1:24" x14ac:dyDescent="0.35">
      <c r="A101" s="1"/>
      <c r="B101" s="17" t="s">
        <v>1475</v>
      </c>
      <c r="C101" s="437" t="s">
        <v>2424</v>
      </c>
      <c r="D101" s="4"/>
      <c r="E101" s="57"/>
      <c r="F101" s="56" t="s">
        <v>281</v>
      </c>
      <c r="G101" s="255">
        <v>0</v>
      </c>
      <c r="H101" s="255">
        <v>0</v>
      </c>
      <c r="I101" s="255">
        <v>0</v>
      </c>
      <c r="J101" s="255">
        <v>0</v>
      </c>
      <c r="K101" s="255">
        <v>0</v>
      </c>
      <c r="L101" s="255">
        <v>0</v>
      </c>
      <c r="M101" s="255">
        <v>0</v>
      </c>
      <c r="N101" s="255">
        <v>0</v>
      </c>
      <c r="O101" s="255">
        <v>0</v>
      </c>
      <c r="P101" s="255">
        <v>0</v>
      </c>
      <c r="Q101" s="255">
        <v>0</v>
      </c>
      <c r="R101" s="255">
        <v>0</v>
      </c>
      <c r="S101" s="20">
        <v>133.90266824323197</v>
      </c>
      <c r="T101" s="20">
        <v>0</v>
      </c>
      <c r="U101" s="20">
        <v>0</v>
      </c>
      <c r="V101" s="20">
        <v>0</v>
      </c>
      <c r="W101" s="20">
        <v>0</v>
      </c>
      <c r="X101" s="58">
        <v>133.90266824323197</v>
      </c>
    </row>
    <row r="102" spans="1:24" ht="13.5" customHeight="1" x14ac:dyDescent="0.35">
      <c r="A102" s="1"/>
      <c r="B102" s="17" t="s">
        <v>1475</v>
      </c>
      <c r="C102" s="437" t="s">
        <v>2425</v>
      </c>
      <c r="D102" s="4"/>
      <c r="E102" s="57"/>
      <c r="F102" s="56" t="s">
        <v>258</v>
      </c>
      <c r="G102" s="255">
        <v>0</v>
      </c>
      <c r="H102" s="255">
        <v>0</v>
      </c>
      <c r="I102" s="255">
        <v>0</v>
      </c>
      <c r="J102" s="255">
        <v>0</v>
      </c>
      <c r="K102" s="255">
        <v>0</v>
      </c>
      <c r="L102" s="255">
        <v>0</v>
      </c>
      <c r="M102" s="255">
        <v>0</v>
      </c>
      <c r="N102" s="255">
        <v>0</v>
      </c>
      <c r="O102" s="255">
        <v>0</v>
      </c>
      <c r="P102" s="255">
        <v>0</v>
      </c>
      <c r="Q102" s="255">
        <v>0</v>
      </c>
      <c r="R102" s="255">
        <v>0</v>
      </c>
      <c r="S102" s="20">
        <v>25.862648712695886</v>
      </c>
      <c r="T102" s="20">
        <v>0</v>
      </c>
      <c r="U102" s="20">
        <v>0</v>
      </c>
      <c r="V102" s="20">
        <v>0</v>
      </c>
      <c r="W102" s="20">
        <v>0</v>
      </c>
      <c r="X102" s="58">
        <v>25.862648712695886</v>
      </c>
    </row>
    <row r="103" spans="1:24" x14ac:dyDescent="0.35">
      <c r="A103" s="1"/>
      <c r="B103" s="17" t="s">
        <v>1475</v>
      </c>
      <c r="C103" s="437" t="s">
        <v>2919</v>
      </c>
      <c r="D103" s="4"/>
      <c r="E103" s="57"/>
      <c r="F103" s="56" t="s">
        <v>282</v>
      </c>
      <c r="G103" s="255">
        <v>0</v>
      </c>
      <c r="H103" s="255">
        <v>0</v>
      </c>
      <c r="I103" s="255">
        <v>0</v>
      </c>
      <c r="J103" s="255">
        <v>0</v>
      </c>
      <c r="K103" s="255">
        <v>0</v>
      </c>
      <c r="L103" s="255">
        <v>0</v>
      </c>
      <c r="M103" s="255">
        <v>0</v>
      </c>
      <c r="N103" s="255">
        <v>0</v>
      </c>
      <c r="O103" s="255">
        <v>0</v>
      </c>
      <c r="P103" s="255">
        <v>0</v>
      </c>
      <c r="Q103" s="255">
        <v>0</v>
      </c>
      <c r="R103" s="255">
        <v>0</v>
      </c>
      <c r="S103" s="20">
        <v>102.72171352230022</v>
      </c>
      <c r="T103" s="20">
        <v>0</v>
      </c>
      <c r="U103" s="20">
        <v>0</v>
      </c>
      <c r="V103" s="20">
        <v>0</v>
      </c>
      <c r="W103" s="20">
        <v>0</v>
      </c>
      <c r="X103" s="58">
        <v>102.72171352230022</v>
      </c>
    </row>
    <row r="104" spans="1:24" x14ac:dyDescent="0.35">
      <c r="A104" s="1"/>
      <c r="B104" s="17" t="s">
        <v>1475</v>
      </c>
      <c r="C104" s="437" t="s">
        <v>2426</v>
      </c>
      <c r="D104" s="4"/>
      <c r="E104" s="57"/>
      <c r="F104" s="56" t="s">
        <v>283</v>
      </c>
      <c r="G104" s="255">
        <v>0</v>
      </c>
      <c r="H104" s="255">
        <v>0</v>
      </c>
      <c r="I104" s="255">
        <v>0</v>
      </c>
      <c r="J104" s="255">
        <v>0</v>
      </c>
      <c r="K104" s="255">
        <v>0</v>
      </c>
      <c r="L104" s="255">
        <v>0</v>
      </c>
      <c r="M104" s="255">
        <v>0</v>
      </c>
      <c r="N104" s="255">
        <v>0</v>
      </c>
      <c r="O104" s="255">
        <v>0</v>
      </c>
      <c r="P104" s="255">
        <v>0</v>
      </c>
      <c r="Q104" s="255">
        <v>0</v>
      </c>
      <c r="R104" s="255">
        <v>0</v>
      </c>
      <c r="S104" s="20">
        <v>411.61573541768422</v>
      </c>
      <c r="T104" s="20">
        <v>0</v>
      </c>
      <c r="U104" s="20">
        <v>0</v>
      </c>
      <c r="V104" s="20">
        <v>0</v>
      </c>
      <c r="W104" s="20">
        <v>0</v>
      </c>
      <c r="X104" s="58">
        <v>411.61573541768422</v>
      </c>
    </row>
    <row r="105" spans="1:24" x14ac:dyDescent="0.35">
      <c r="A105" s="1"/>
      <c r="B105" s="17" t="s">
        <v>1475</v>
      </c>
      <c r="C105" s="437" t="s">
        <v>2429</v>
      </c>
      <c r="D105" s="4"/>
      <c r="E105" s="57"/>
      <c r="F105" s="56" t="s">
        <v>284</v>
      </c>
      <c r="G105" s="255">
        <v>0</v>
      </c>
      <c r="H105" s="255">
        <v>0</v>
      </c>
      <c r="I105" s="255">
        <v>0</v>
      </c>
      <c r="J105" s="255">
        <v>0</v>
      </c>
      <c r="K105" s="255">
        <v>0</v>
      </c>
      <c r="L105" s="255">
        <v>0</v>
      </c>
      <c r="M105" s="255">
        <v>0</v>
      </c>
      <c r="N105" s="255">
        <v>0</v>
      </c>
      <c r="O105" s="255">
        <v>0</v>
      </c>
      <c r="P105" s="255">
        <v>0</v>
      </c>
      <c r="Q105" s="255">
        <v>0</v>
      </c>
      <c r="R105" s="255">
        <v>0</v>
      </c>
      <c r="S105" s="20">
        <v>1157.2818261003667</v>
      </c>
      <c r="T105" s="20">
        <v>0</v>
      </c>
      <c r="U105" s="20">
        <v>0</v>
      </c>
      <c r="V105" s="20">
        <v>0</v>
      </c>
      <c r="W105" s="20">
        <v>0</v>
      </c>
      <c r="X105" s="58">
        <v>1157.2818261003667</v>
      </c>
    </row>
    <row r="106" spans="1:24" x14ac:dyDescent="0.35">
      <c r="A106" s="1"/>
      <c r="B106" s="17" t="s">
        <v>1475</v>
      </c>
      <c r="C106" s="437" t="s">
        <v>2426</v>
      </c>
      <c r="D106" s="4"/>
      <c r="E106" s="57"/>
      <c r="F106" s="56" t="s">
        <v>285</v>
      </c>
      <c r="G106" s="255">
        <v>0</v>
      </c>
      <c r="H106" s="255">
        <v>0</v>
      </c>
      <c r="I106" s="255">
        <v>0</v>
      </c>
      <c r="J106" s="255">
        <v>0</v>
      </c>
      <c r="K106" s="255">
        <v>0</v>
      </c>
      <c r="L106" s="255">
        <v>0</v>
      </c>
      <c r="M106" s="255">
        <v>0</v>
      </c>
      <c r="N106" s="255">
        <v>0</v>
      </c>
      <c r="O106" s="255">
        <v>0</v>
      </c>
      <c r="P106" s="255">
        <v>0</v>
      </c>
      <c r="Q106" s="255">
        <v>0</v>
      </c>
      <c r="R106" s="255">
        <v>0</v>
      </c>
      <c r="S106" s="20">
        <v>411.61573541768422</v>
      </c>
      <c r="T106" s="20">
        <v>0</v>
      </c>
      <c r="U106" s="20">
        <v>0</v>
      </c>
      <c r="V106" s="20">
        <v>0</v>
      </c>
      <c r="W106" s="20">
        <v>0</v>
      </c>
      <c r="X106" s="58">
        <v>411.61573541768422</v>
      </c>
    </row>
    <row r="107" spans="1:24" x14ac:dyDescent="0.35">
      <c r="A107" s="1"/>
      <c r="B107" s="17" t="s">
        <v>1475</v>
      </c>
      <c r="C107" s="437" t="s">
        <v>2429</v>
      </c>
      <c r="D107" s="4"/>
      <c r="E107" s="57"/>
      <c r="F107" s="56" t="s">
        <v>286</v>
      </c>
      <c r="G107" s="255">
        <v>0</v>
      </c>
      <c r="H107" s="255">
        <v>0</v>
      </c>
      <c r="I107" s="255">
        <v>0</v>
      </c>
      <c r="J107" s="255">
        <v>0</v>
      </c>
      <c r="K107" s="255">
        <v>0</v>
      </c>
      <c r="L107" s="255">
        <v>0</v>
      </c>
      <c r="M107" s="255">
        <v>0</v>
      </c>
      <c r="N107" s="255">
        <v>0</v>
      </c>
      <c r="O107" s="255">
        <v>0</v>
      </c>
      <c r="P107" s="255">
        <v>0</v>
      </c>
      <c r="Q107" s="255">
        <v>0</v>
      </c>
      <c r="R107" s="255">
        <v>0</v>
      </c>
      <c r="S107" s="20">
        <v>339.71053595207411</v>
      </c>
      <c r="T107" s="20">
        <v>0</v>
      </c>
      <c r="U107" s="20">
        <v>0</v>
      </c>
      <c r="V107" s="20">
        <v>0</v>
      </c>
      <c r="W107" s="20">
        <v>0</v>
      </c>
      <c r="X107" s="58">
        <v>339.71053595207411</v>
      </c>
    </row>
    <row r="108" spans="1:24" x14ac:dyDescent="0.35">
      <c r="A108" s="1"/>
      <c r="B108" s="17" t="s">
        <v>1475</v>
      </c>
      <c r="C108" s="437" t="s">
        <v>2429</v>
      </c>
      <c r="D108" s="4"/>
      <c r="E108" s="57"/>
      <c r="F108" s="56" t="s">
        <v>287</v>
      </c>
      <c r="G108" s="255">
        <v>0</v>
      </c>
      <c r="H108" s="255">
        <v>0</v>
      </c>
      <c r="I108" s="255">
        <v>0</v>
      </c>
      <c r="J108" s="255">
        <v>0</v>
      </c>
      <c r="K108" s="255">
        <v>0</v>
      </c>
      <c r="L108" s="255">
        <v>0</v>
      </c>
      <c r="M108" s="255">
        <v>0</v>
      </c>
      <c r="N108" s="255">
        <v>0</v>
      </c>
      <c r="O108" s="255">
        <v>0</v>
      </c>
      <c r="P108" s="255">
        <v>0</v>
      </c>
      <c r="Q108" s="255">
        <v>0</v>
      </c>
      <c r="R108" s="255">
        <v>0</v>
      </c>
      <c r="S108" s="20">
        <v>339.71053595207411</v>
      </c>
      <c r="T108" s="20">
        <v>0</v>
      </c>
      <c r="U108" s="20">
        <v>0</v>
      </c>
      <c r="V108" s="20">
        <v>0</v>
      </c>
      <c r="W108" s="20">
        <v>0</v>
      </c>
      <c r="X108" s="58">
        <v>339.71053595207411</v>
      </c>
    </row>
    <row r="109" spans="1:24" x14ac:dyDescent="0.35">
      <c r="A109" s="1"/>
      <c r="B109" s="17" t="s">
        <v>1475</v>
      </c>
      <c r="C109" s="437" t="s">
        <v>2121</v>
      </c>
      <c r="D109" s="4"/>
      <c r="E109" s="57"/>
      <c r="F109" s="56" t="s">
        <v>278</v>
      </c>
      <c r="G109" s="255">
        <v>0</v>
      </c>
      <c r="H109" s="255">
        <v>0</v>
      </c>
      <c r="I109" s="255">
        <v>0</v>
      </c>
      <c r="J109" s="255">
        <v>0</v>
      </c>
      <c r="K109" s="255">
        <v>0</v>
      </c>
      <c r="L109" s="255">
        <v>0</v>
      </c>
      <c r="M109" s="255">
        <v>0</v>
      </c>
      <c r="N109" s="255">
        <v>0</v>
      </c>
      <c r="O109" s="255">
        <v>0</v>
      </c>
      <c r="P109" s="255">
        <v>0</v>
      </c>
      <c r="Q109" s="255">
        <v>0</v>
      </c>
      <c r="R109" s="255">
        <v>0</v>
      </c>
      <c r="S109" s="20">
        <v>0</v>
      </c>
      <c r="T109" s="20">
        <v>0</v>
      </c>
      <c r="U109" s="20">
        <v>0</v>
      </c>
      <c r="V109" s="20">
        <v>0</v>
      </c>
      <c r="W109" s="20">
        <v>0</v>
      </c>
      <c r="X109" s="58">
        <v>0</v>
      </c>
    </row>
    <row r="110" spans="1:24" x14ac:dyDescent="0.35">
      <c r="A110" s="1"/>
      <c r="B110" s="17" t="s">
        <v>1475</v>
      </c>
      <c r="C110" s="437" t="s">
        <v>2421</v>
      </c>
      <c r="D110" s="4"/>
      <c r="E110" s="57"/>
      <c r="F110" s="56" t="s">
        <v>279</v>
      </c>
      <c r="G110" s="255">
        <v>0</v>
      </c>
      <c r="H110" s="255">
        <v>0</v>
      </c>
      <c r="I110" s="255">
        <v>0</v>
      </c>
      <c r="J110" s="255">
        <v>0</v>
      </c>
      <c r="K110" s="255">
        <v>0</v>
      </c>
      <c r="L110" s="255">
        <v>0</v>
      </c>
      <c r="M110" s="255">
        <v>0</v>
      </c>
      <c r="N110" s="255">
        <v>0</v>
      </c>
      <c r="O110" s="255">
        <v>0</v>
      </c>
      <c r="P110" s="255">
        <v>0</v>
      </c>
      <c r="Q110" s="255">
        <v>0</v>
      </c>
      <c r="R110" s="255">
        <v>0</v>
      </c>
      <c r="S110" s="20">
        <v>0</v>
      </c>
      <c r="T110" s="20">
        <v>285.7733313543016</v>
      </c>
      <c r="U110" s="20">
        <v>0</v>
      </c>
      <c r="V110" s="20">
        <v>0</v>
      </c>
      <c r="W110" s="20">
        <v>0</v>
      </c>
      <c r="X110" s="58">
        <v>285.7733313543016</v>
      </c>
    </row>
    <row r="111" spans="1:24" x14ac:dyDescent="0.35">
      <c r="A111" s="1"/>
      <c r="B111" s="17" t="s">
        <v>1475</v>
      </c>
      <c r="C111" s="437" t="s">
        <v>2422</v>
      </c>
      <c r="D111" s="4"/>
      <c r="E111" s="57"/>
      <c r="F111" s="56" t="s">
        <v>280</v>
      </c>
      <c r="G111" s="255">
        <v>0</v>
      </c>
      <c r="H111" s="255">
        <v>0</v>
      </c>
      <c r="I111" s="255">
        <v>0</v>
      </c>
      <c r="J111" s="255">
        <v>0</v>
      </c>
      <c r="K111" s="255">
        <v>0</v>
      </c>
      <c r="L111" s="255">
        <v>0</v>
      </c>
      <c r="M111" s="255">
        <v>0</v>
      </c>
      <c r="N111" s="255">
        <v>0</v>
      </c>
      <c r="O111" s="255">
        <v>0</v>
      </c>
      <c r="P111" s="255">
        <v>0</v>
      </c>
      <c r="Q111" s="255">
        <v>0</v>
      </c>
      <c r="R111" s="255">
        <v>0</v>
      </c>
      <c r="S111" s="20">
        <v>0</v>
      </c>
      <c r="T111" s="20">
        <v>212.03884792792823</v>
      </c>
      <c r="U111" s="20">
        <v>0</v>
      </c>
      <c r="V111" s="20">
        <v>0</v>
      </c>
      <c r="W111" s="20">
        <v>0</v>
      </c>
      <c r="X111" s="58">
        <v>212.03884792792823</v>
      </c>
    </row>
    <row r="112" spans="1:24" x14ac:dyDescent="0.35">
      <c r="A112" s="1"/>
      <c r="B112" s="17" t="s">
        <v>1475</v>
      </c>
      <c r="C112" s="437" t="s">
        <v>2424</v>
      </c>
      <c r="D112" s="4"/>
      <c r="E112" s="57"/>
      <c r="F112" s="56" t="s">
        <v>281</v>
      </c>
      <c r="G112" s="255">
        <v>0</v>
      </c>
      <c r="H112" s="255">
        <v>0</v>
      </c>
      <c r="I112" s="255">
        <v>0</v>
      </c>
      <c r="J112" s="255">
        <v>0</v>
      </c>
      <c r="K112" s="255">
        <v>0</v>
      </c>
      <c r="L112" s="255">
        <v>0</v>
      </c>
      <c r="M112" s="255">
        <v>0</v>
      </c>
      <c r="N112" s="255">
        <v>0</v>
      </c>
      <c r="O112" s="255">
        <v>0</v>
      </c>
      <c r="P112" s="255">
        <v>0</v>
      </c>
      <c r="Q112" s="255">
        <v>0</v>
      </c>
      <c r="R112" s="255">
        <v>0</v>
      </c>
      <c r="S112" s="20">
        <v>0</v>
      </c>
      <c r="T112" s="20">
        <v>106.01942396396412</v>
      </c>
      <c r="U112" s="20">
        <v>0</v>
      </c>
      <c r="V112" s="20">
        <v>0</v>
      </c>
      <c r="W112" s="20">
        <v>0</v>
      </c>
      <c r="X112" s="58">
        <v>106.01942396396412</v>
      </c>
    </row>
    <row r="113" spans="1:24" x14ac:dyDescent="0.35">
      <c r="A113" s="1"/>
      <c r="B113" s="17" t="s">
        <v>1475</v>
      </c>
      <c r="C113" s="437" t="s">
        <v>2425</v>
      </c>
      <c r="D113" s="4"/>
      <c r="E113" s="57"/>
      <c r="F113" s="56" t="s">
        <v>258</v>
      </c>
      <c r="G113" s="255">
        <v>0</v>
      </c>
      <c r="H113" s="255">
        <v>0</v>
      </c>
      <c r="I113" s="255">
        <v>0</v>
      </c>
      <c r="J113" s="255">
        <v>0</v>
      </c>
      <c r="K113" s="255">
        <v>0</v>
      </c>
      <c r="L113" s="255">
        <v>0</v>
      </c>
      <c r="M113" s="255">
        <v>0</v>
      </c>
      <c r="N113" s="255">
        <v>0</v>
      </c>
      <c r="O113" s="255">
        <v>0</v>
      </c>
      <c r="P113" s="255">
        <v>0</v>
      </c>
      <c r="Q113" s="255">
        <v>0</v>
      </c>
      <c r="R113" s="255">
        <v>0</v>
      </c>
      <c r="S113" s="20">
        <v>0</v>
      </c>
      <c r="T113" s="20">
        <v>26.333744080847634</v>
      </c>
      <c r="U113" s="20">
        <v>0</v>
      </c>
      <c r="V113" s="20">
        <v>0</v>
      </c>
      <c r="W113" s="20">
        <v>0</v>
      </c>
      <c r="X113" s="58">
        <v>26.333744080847634</v>
      </c>
    </row>
    <row r="114" spans="1:24" x14ac:dyDescent="0.35">
      <c r="A114" s="1"/>
      <c r="B114" s="17" t="s">
        <v>1475</v>
      </c>
      <c r="C114" s="437" t="s">
        <v>2919</v>
      </c>
      <c r="D114" s="4"/>
      <c r="E114" s="57"/>
      <c r="F114" s="56" t="s">
        <v>282</v>
      </c>
      <c r="G114" s="255">
        <v>0</v>
      </c>
      <c r="H114" s="255">
        <v>0</v>
      </c>
      <c r="I114" s="255">
        <v>0</v>
      </c>
      <c r="J114" s="255">
        <v>0</v>
      </c>
      <c r="K114" s="255">
        <v>0</v>
      </c>
      <c r="L114" s="255">
        <v>0</v>
      </c>
      <c r="M114" s="255">
        <v>0</v>
      </c>
      <c r="N114" s="255">
        <v>0</v>
      </c>
      <c r="O114" s="255">
        <v>0</v>
      </c>
      <c r="P114" s="255">
        <v>0</v>
      </c>
      <c r="Q114" s="255">
        <v>0</v>
      </c>
      <c r="R114" s="255">
        <v>0</v>
      </c>
      <c r="S114" s="20">
        <v>0</v>
      </c>
      <c r="T114" s="20">
        <v>264.70633608962351</v>
      </c>
      <c r="U114" s="20">
        <v>0</v>
      </c>
      <c r="V114" s="20">
        <v>0</v>
      </c>
      <c r="W114" s="20">
        <v>0</v>
      </c>
      <c r="X114" s="58">
        <v>264.70633608962351</v>
      </c>
    </row>
    <row r="115" spans="1:24" x14ac:dyDescent="0.35">
      <c r="A115" s="1"/>
      <c r="B115" s="17" t="s">
        <v>1475</v>
      </c>
      <c r="C115" s="437" t="s">
        <v>2429</v>
      </c>
      <c r="D115" s="4"/>
      <c r="E115" s="57"/>
      <c r="F115" s="56" t="s">
        <v>288</v>
      </c>
      <c r="G115" s="255">
        <v>0</v>
      </c>
      <c r="H115" s="255">
        <v>0</v>
      </c>
      <c r="I115" s="255">
        <v>0</v>
      </c>
      <c r="J115" s="255">
        <v>0</v>
      </c>
      <c r="K115" s="255">
        <v>0</v>
      </c>
      <c r="L115" s="255">
        <v>0</v>
      </c>
      <c r="M115" s="255">
        <v>0</v>
      </c>
      <c r="N115" s="255">
        <v>0</v>
      </c>
      <c r="O115" s="255">
        <v>0</v>
      </c>
      <c r="P115" s="255">
        <v>0</v>
      </c>
      <c r="Q115" s="255">
        <v>0</v>
      </c>
      <c r="R115" s="255">
        <v>0</v>
      </c>
      <c r="S115" s="20">
        <v>0</v>
      </c>
      <c r="T115" s="20">
        <v>348.9743171483359</v>
      </c>
      <c r="U115" s="20">
        <v>0</v>
      </c>
      <c r="V115" s="20">
        <v>0</v>
      </c>
      <c r="W115" s="20">
        <v>0</v>
      </c>
      <c r="X115" s="58">
        <v>348.9743171483359</v>
      </c>
    </row>
    <row r="116" spans="1:24" x14ac:dyDescent="0.35">
      <c r="A116" s="1"/>
      <c r="B116" s="17" t="s">
        <v>1475</v>
      </c>
      <c r="C116" s="437" t="s">
        <v>2426</v>
      </c>
      <c r="D116" s="4"/>
      <c r="E116" s="57"/>
      <c r="F116" s="56" t="s">
        <v>289</v>
      </c>
      <c r="G116" s="255">
        <v>0</v>
      </c>
      <c r="H116" s="255">
        <v>0</v>
      </c>
      <c r="I116" s="255">
        <v>0</v>
      </c>
      <c r="J116" s="255">
        <v>0</v>
      </c>
      <c r="K116" s="255">
        <v>0</v>
      </c>
      <c r="L116" s="255">
        <v>0</v>
      </c>
      <c r="M116" s="255">
        <v>0</v>
      </c>
      <c r="N116" s="255">
        <v>0</v>
      </c>
      <c r="O116" s="255">
        <v>0</v>
      </c>
      <c r="P116" s="255">
        <v>0</v>
      </c>
      <c r="Q116" s="255">
        <v>0</v>
      </c>
      <c r="R116" s="255">
        <v>0</v>
      </c>
      <c r="S116" s="20">
        <v>0</v>
      </c>
      <c r="T116" s="20">
        <v>422.70880057470936</v>
      </c>
      <c r="U116" s="20">
        <v>0</v>
      </c>
      <c r="V116" s="20">
        <v>0</v>
      </c>
      <c r="W116" s="20">
        <v>0</v>
      </c>
      <c r="X116" s="58">
        <v>422.70880057470936</v>
      </c>
    </row>
    <row r="117" spans="1:24" x14ac:dyDescent="0.35">
      <c r="A117" s="1"/>
      <c r="B117" s="17" t="s">
        <v>1475</v>
      </c>
      <c r="C117" s="437" t="s">
        <v>2426</v>
      </c>
      <c r="D117" s="4"/>
      <c r="E117" s="57"/>
      <c r="F117" s="56" t="s">
        <v>290</v>
      </c>
      <c r="G117" s="255">
        <v>0</v>
      </c>
      <c r="H117" s="255">
        <v>0</v>
      </c>
      <c r="I117" s="255">
        <v>0</v>
      </c>
      <c r="J117" s="255">
        <v>0</v>
      </c>
      <c r="K117" s="255">
        <v>0</v>
      </c>
      <c r="L117" s="255">
        <v>0</v>
      </c>
      <c r="M117" s="255">
        <v>0</v>
      </c>
      <c r="N117" s="255">
        <v>0</v>
      </c>
      <c r="O117" s="255">
        <v>0</v>
      </c>
      <c r="P117" s="255">
        <v>0</v>
      </c>
      <c r="Q117" s="255">
        <v>0</v>
      </c>
      <c r="R117" s="255">
        <v>0</v>
      </c>
      <c r="S117" s="20">
        <v>0</v>
      </c>
      <c r="T117" s="20">
        <v>422.70880057470936</v>
      </c>
      <c r="U117" s="20">
        <v>0</v>
      </c>
      <c r="V117" s="20">
        <v>0</v>
      </c>
      <c r="W117" s="20">
        <v>0</v>
      </c>
      <c r="X117" s="58">
        <v>422.70880057470936</v>
      </c>
    </row>
    <row r="118" spans="1:24" x14ac:dyDescent="0.35">
      <c r="A118" s="1"/>
      <c r="B118" s="17" t="s">
        <v>1475</v>
      </c>
      <c r="C118" s="437" t="s">
        <v>2429</v>
      </c>
      <c r="D118" s="4"/>
      <c r="E118" s="57"/>
      <c r="F118" s="56" t="s">
        <v>291</v>
      </c>
      <c r="G118" s="255">
        <v>0</v>
      </c>
      <c r="H118" s="255">
        <v>0</v>
      </c>
      <c r="I118" s="255">
        <v>0</v>
      </c>
      <c r="J118" s="255">
        <v>0</v>
      </c>
      <c r="K118" s="255">
        <v>0</v>
      </c>
      <c r="L118" s="255">
        <v>0</v>
      </c>
      <c r="M118" s="255">
        <v>0</v>
      </c>
      <c r="N118" s="255">
        <v>0</v>
      </c>
      <c r="O118" s="255">
        <v>0</v>
      </c>
      <c r="P118" s="255">
        <v>0</v>
      </c>
      <c r="Q118" s="255">
        <v>0</v>
      </c>
      <c r="R118" s="255">
        <v>0</v>
      </c>
      <c r="S118" s="20">
        <v>0</v>
      </c>
      <c r="T118" s="20">
        <v>1186.4501756902189</v>
      </c>
      <c r="U118" s="20">
        <v>0</v>
      </c>
      <c r="V118" s="20">
        <v>0</v>
      </c>
      <c r="W118" s="20">
        <v>0</v>
      </c>
      <c r="X118" s="58">
        <v>1186.4501756902189</v>
      </c>
    </row>
    <row r="119" spans="1:24" x14ac:dyDescent="0.35">
      <c r="A119" s="1"/>
      <c r="B119" s="17" t="s">
        <v>1475</v>
      </c>
      <c r="C119" s="437" t="s">
        <v>2428</v>
      </c>
      <c r="D119" s="4"/>
      <c r="E119" s="57"/>
      <c r="F119" s="56" t="s">
        <v>292</v>
      </c>
      <c r="G119" s="255">
        <v>0</v>
      </c>
      <c r="H119" s="255">
        <v>0</v>
      </c>
      <c r="I119" s="255">
        <v>0</v>
      </c>
      <c r="J119" s="255">
        <v>0</v>
      </c>
      <c r="K119" s="255">
        <v>0</v>
      </c>
      <c r="L119" s="255">
        <v>0</v>
      </c>
      <c r="M119" s="255">
        <v>0</v>
      </c>
      <c r="N119" s="255">
        <v>0</v>
      </c>
      <c r="O119" s="255">
        <v>0</v>
      </c>
      <c r="P119" s="255">
        <v>0</v>
      </c>
      <c r="Q119" s="255">
        <v>0</v>
      </c>
      <c r="R119" s="255">
        <v>0</v>
      </c>
      <c r="S119" s="20">
        <v>0</v>
      </c>
      <c r="T119" s="20">
        <v>105.33497632339053</v>
      </c>
      <c r="U119" s="20">
        <v>0</v>
      </c>
      <c r="V119" s="20">
        <v>0</v>
      </c>
      <c r="W119" s="20">
        <v>0</v>
      </c>
      <c r="X119" s="58">
        <v>105.33497632339053</v>
      </c>
    </row>
    <row r="120" spans="1:24" x14ac:dyDescent="0.35">
      <c r="A120" s="1"/>
      <c r="B120" s="17" t="s">
        <v>1475</v>
      </c>
      <c r="C120" s="437" t="s">
        <v>2428</v>
      </c>
      <c r="D120" s="4"/>
      <c r="E120" s="57"/>
      <c r="F120" s="56" t="s">
        <v>293</v>
      </c>
      <c r="G120" s="255">
        <v>0</v>
      </c>
      <c r="H120" s="255">
        <v>0</v>
      </c>
      <c r="I120" s="255">
        <v>0</v>
      </c>
      <c r="J120" s="255">
        <v>0</v>
      </c>
      <c r="K120" s="255">
        <v>0</v>
      </c>
      <c r="L120" s="255">
        <v>0</v>
      </c>
      <c r="M120" s="255">
        <v>0</v>
      </c>
      <c r="N120" s="255">
        <v>0</v>
      </c>
      <c r="O120" s="255">
        <v>0</v>
      </c>
      <c r="P120" s="255">
        <v>0</v>
      </c>
      <c r="Q120" s="255">
        <v>0</v>
      </c>
      <c r="R120" s="255">
        <v>0</v>
      </c>
      <c r="S120" s="20">
        <v>0</v>
      </c>
      <c r="T120" s="20">
        <v>210.66995264678107</v>
      </c>
      <c r="U120" s="20">
        <v>0</v>
      </c>
      <c r="V120" s="20">
        <v>0</v>
      </c>
      <c r="W120" s="20">
        <v>0</v>
      </c>
      <c r="X120" s="58">
        <v>210.66995264678107</v>
      </c>
    </row>
    <row r="121" spans="1:24" x14ac:dyDescent="0.35">
      <c r="A121" s="1"/>
      <c r="B121" s="17" t="s">
        <v>1475</v>
      </c>
      <c r="C121" s="437" t="s">
        <v>2121</v>
      </c>
      <c r="D121" s="4"/>
      <c r="E121" s="57"/>
      <c r="F121" s="56" t="s">
        <v>278</v>
      </c>
      <c r="G121" s="255">
        <v>0</v>
      </c>
      <c r="H121" s="255">
        <v>0</v>
      </c>
      <c r="I121" s="255">
        <v>0</v>
      </c>
      <c r="J121" s="255">
        <v>0</v>
      </c>
      <c r="K121" s="255">
        <v>0</v>
      </c>
      <c r="L121" s="255">
        <v>0</v>
      </c>
      <c r="M121" s="255">
        <v>0</v>
      </c>
      <c r="N121" s="255">
        <v>0</v>
      </c>
      <c r="O121" s="255">
        <v>0</v>
      </c>
      <c r="P121" s="255">
        <v>0</v>
      </c>
      <c r="Q121" s="255">
        <v>0</v>
      </c>
      <c r="R121" s="255">
        <v>0</v>
      </c>
      <c r="S121" s="20">
        <v>0</v>
      </c>
      <c r="T121" s="20">
        <v>0</v>
      </c>
      <c r="U121" s="20">
        <v>0</v>
      </c>
      <c r="V121" s="20">
        <v>0</v>
      </c>
      <c r="W121" s="20">
        <v>0</v>
      </c>
      <c r="X121" s="58">
        <v>0</v>
      </c>
    </row>
    <row r="122" spans="1:24" x14ac:dyDescent="0.35">
      <c r="A122" s="1"/>
      <c r="B122" s="17" t="s">
        <v>1475</v>
      </c>
      <c r="C122" s="437" t="s">
        <v>2421</v>
      </c>
      <c r="D122" s="4"/>
      <c r="E122" s="57"/>
      <c r="F122" s="56" t="s">
        <v>279</v>
      </c>
      <c r="G122" s="255">
        <v>0</v>
      </c>
      <c r="H122" s="255">
        <v>0</v>
      </c>
      <c r="I122" s="255">
        <v>0</v>
      </c>
      <c r="J122" s="255">
        <v>0</v>
      </c>
      <c r="K122" s="255">
        <v>0</v>
      </c>
      <c r="L122" s="255">
        <v>0</v>
      </c>
      <c r="M122" s="255">
        <v>0</v>
      </c>
      <c r="N122" s="255">
        <v>0</v>
      </c>
      <c r="O122" s="255">
        <v>0</v>
      </c>
      <c r="P122" s="255">
        <v>0</v>
      </c>
      <c r="Q122" s="255">
        <v>0</v>
      </c>
      <c r="R122" s="255">
        <v>0</v>
      </c>
      <c r="S122" s="20">
        <v>0</v>
      </c>
      <c r="T122" s="20">
        <v>0</v>
      </c>
      <c r="U122" s="20">
        <v>290.96736863470193</v>
      </c>
      <c r="V122" s="20">
        <v>0</v>
      </c>
      <c r="W122" s="20">
        <v>0</v>
      </c>
      <c r="X122" s="58">
        <v>290.96736863470193</v>
      </c>
    </row>
    <row r="123" spans="1:24" x14ac:dyDescent="0.35">
      <c r="A123" s="1"/>
      <c r="B123" s="17" t="s">
        <v>1475</v>
      </c>
      <c r="C123" s="437" t="s">
        <v>2422</v>
      </c>
      <c r="D123" s="4"/>
      <c r="E123" s="57"/>
      <c r="F123" s="56" t="s">
        <v>280</v>
      </c>
      <c r="G123" s="255">
        <v>0</v>
      </c>
      <c r="H123" s="255">
        <v>0</v>
      </c>
      <c r="I123" s="255">
        <v>0</v>
      </c>
      <c r="J123" s="255">
        <v>0</v>
      </c>
      <c r="K123" s="255">
        <v>0</v>
      </c>
      <c r="L123" s="255">
        <v>0</v>
      </c>
      <c r="M123" s="255">
        <v>0</v>
      </c>
      <c r="N123" s="255">
        <v>0</v>
      </c>
      <c r="O123" s="255">
        <v>0</v>
      </c>
      <c r="P123" s="255">
        <v>0</v>
      </c>
      <c r="Q123" s="255">
        <v>0</v>
      </c>
      <c r="R123" s="255">
        <v>0</v>
      </c>
      <c r="S123" s="20">
        <v>0</v>
      </c>
      <c r="T123" s="20">
        <v>0</v>
      </c>
      <c r="U123" s="20">
        <v>215.53138417385327</v>
      </c>
      <c r="V123" s="20">
        <v>0</v>
      </c>
      <c r="W123" s="20">
        <v>0</v>
      </c>
      <c r="X123" s="58">
        <v>215.53138417385327</v>
      </c>
    </row>
    <row r="124" spans="1:24" x14ac:dyDescent="0.35">
      <c r="A124" s="1"/>
      <c r="B124" s="17" t="s">
        <v>1475</v>
      </c>
      <c r="C124" s="437" t="s">
        <v>2424</v>
      </c>
      <c r="D124" s="4"/>
      <c r="E124" s="57"/>
      <c r="F124" s="56" t="s">
        <v>281</v>
      </c>
      <c r="G124" s="255">
        <v>0</v>
      </c>
      <c r="H124" s="255">
        <v>0</v>
      </c>
      <c r="I124" s="255">
        <v>0</v>
      </c>
      <c r="J124" s="255">
        <v>0</v>
      </c>
      <c r="K124" s="255">
        <v>0</v>
      </c>
      <c r="L124" s="255">
        <v>0</v>
      </c>
      <c r="M124" s="255">
        <v>0</v>
      </c>
      <c r="N124" s="255">
        <v>0</v>
      </c>
      <c r="O124" s="255">
        <v>0</v>
      </c>
      <c r="P124" s="255">
        <v>0</v>
      </c>
      <c r="Q124" s="255">
        <v>0</v>
      </c>
      <c r="R124" s="255">
        <v>0</v>
      </c>
      <c r="S124" s="20">
        <v>0</v>
      </c>
      <c r="T124" s="20">
        <v>0</v>
      </c>
      <c r="U124" s="20">
        <v>107.76569208692663</v>
      </c>
      <c r="V124" s="20">
        <v>0</v>
      </c>
      <c r="W124" s="20">
        <v>0</v>
      </c>
      <c r="X124" s="58">
        <v>107.76569208692663</v>
      </c>
    </row>
    <row r="125" spans="1:24" x14ac:dyDescent="0.35">
      <c r="A125" s="1"/>
      <c r="B125" s="17" t="s">
        <v>1475</v>
      </c>
      <c r="C125" s="437" t="s">
        <v>2425</v>
      </c>
      <c r="D125" s="4"/>
      <c r="E125" s="57"/>
      <c r="F125" s="56" t="s">
        <v>258</v>
      </c>
      <c r="G125" s="255">
        <v>0</v>
      </c>
      <c r="H125" s="255">
        <v>0</v>
      </c>
      <c r="I125" s="255">
        <v>0</v>
      </c>
      <c r="J125" s="255">
        <v>0</v>
      </c>
      <c r="K125" s="255">
        <v>0</v>
      </c>
      <c r="L125" s="255">
        <v>0</v>
      </c>
      <c r="M125" s="255">
        <v>0</v>
      </c>
      <c r="N125" s="255">
        <v>0</v>
      </c>
      <c r="O125" s="255">
        <v>0</v>
      </c>
      <c r="P125" s="255">
        <v>0</v>
      </c>
      <c r="Q125" s="255">
        <v>0</v>
      </c>
      <c r="R125" s="255">
        <v>0</v>
      </c>
      <c r="S125" s="20">
        <v>0</v>
      </c>
      <c r="T125" s="20">
        <v>0</v>
      </c>
      <c r="U125" s="20">
        <v>26.941423021731659</v>
      </c>
      <c r="V125" s="20">
        <v>0</v>
      </c>
      <c r="W125" s="20">
        <v>0</v>
      </c>
      <c r="X125" s="58">
        <v>26.941423021731659</v>
      </c>
    </row>
    <row r="126" spans="1:24" x14ac:dyDescent="0.35">
      <c r="A126" s="1"/>
      <c r="B126" s="17" t="s">
        <v>1475</v>
      </c>
      <c r="C126" s="437" t="s">
        <v>2919</v>
      </c>
      <c r="D126" s="4"/>
      <c r="E126" s="57"/>
      <c r="F126" s="56" t="s">
        <v>282</v>
      </c>
      <c r="G126" s="255">
        <v>0</v>
      </c>
      <c r="H126" s="255">
        <v>0</v>
      </c>
      <c r="I126" s="255">
        <v>0</v>
      </c>
      <c r="J126" s="255">
        <v>0</v>
      </c>
      <c r="K126" s="255">
        <v>0</v>
      </c>
      <c r="L126" s="255">
        <v>0</v>
      </c>
      <c r="M126" s="255">
        <v>0</v>
      </c>
      <c r="N126" s="255">
        <v>0</v>
      </c>
      <c r="O126" s="255">
        <v>0</v>
      </c>
      <c r="P126" s="255">
        <v>0</v>
      </c>
      <c r="Q126" s="255">
        <v>0</v>
      </c>
      <c r="R126" s="255">
        <v>0</v>
      </c>
      <c r="S126" s="20">
        <v>0</v>
      </c>
      <c r="T126" s="20">
        <v>0</v>
      </c>
      <c r="U126" s="20">
        <v>269.41423021731657</v>
      </c>
      <c r="V126" s="20">
        <v>0</v>
      </c>
      <c r="W126" s="20">
        <v>0</v>
      </c>
      <c r="X126" s="58">
        <v>269.41423021731657</v>
      </c>
    </row>
    <row r="127" spans="1:24" x14ac:dyDescent="0.35">
      <c r="A127" s="1"/>
      <c r="B127" s="17" t="s">
        <v>1475</v>
      </c>
      <c r="C127" s="437" t="s">
        <v>2426</v>
      </c>
      <c r="D127" s="4"/>
      <c r="E127" s="57"/>
      <c r="F127" s="56" t="s">
        <v>294</v>
      </c>
      <c r="G127" s="255">
        <v>0</v>
      </c>
      <c r="H127" s="255">
        <v>0</v>
      </c>
      <c r="I127" s="255">
        <v>0</v>
      </c>
      <c r="J127" s="255">
        <v>0</v>
      </c>
      <c r="K127" s="255">
        <v>0</v>
      </c>
      <c r="L127" s="255">
        <v>0</v>
      </c>
      <c r="M127" s="255">
        <v>0</v>
      </c>
      <c r="N127" s="255">
        <v>0</v>
      </c>
      <c r="O127" s="255">
        <v>0</v>
      </c>
      <c r="P127" s="255">
        <v>0</v>
      </c>
      <c r="Q127" s="255">
        <v>0</v>
      </c>
      <c r="R127" s="255">
        <v>0</v>
      </c>
      <c r="S127" s="20">
        <v>0</v>
      </c>
      <c r="T127" s="20">
        <v>0</v>
      </c>
      <c r="U127" s="20">
        <v>431.06276834770654</v>
      </c>
      <c r="V127" s="20">
        <v>0</v>
      </c>
      <c r="W127" s="20">
        <v>0</v>
      </c>
      <c r="X127" s="58">
        <v>431.06276834770654</v>
      </c>
    </row>
    <row r="128" spans="1:24" x14ac:dyDescent="0.35">
      <c r="A128" s="1"/>
      <c r="B128" s="17" t="s">
        <v>1475</v>
      </c>
      <c r="C128" s="437" t="s">
        <v>2426</v>
      </c>
      <c r="D128" s="4"/>
      <c r="E128" s="57"/>
      <c r="F128" s="56" t="s">
        <v>295</v>
      </c>
      <c r="G128" s="255">
        <v>0</v>
      </c>
      <c r="H128" s="255">
        <v>0</v>
      </c>
      <c r="I128" s="255">
        <v>0</v>
      </c>
      <c r="J128" s="255">
        <v>0</v>
      </c>
      <c r="K128" s="255">
        <v>0</v>
      </c>
      <c r="L128" s="255">
        <v>0</v>
      </c>
      <c r="M128" s="255">
        <v>0</v>
      </c>
      <c r="N128" s="255">
        <v>0</v>
      </c>
      <c r="O128" s="255">
        <v>0</v>
      </c>
      <c r="P128" s="255">
        <v>0</v>
      </c>
      <c r="Q128" s="255">
        <v>0</v>
      </c>
      <c r="R128" s="255">
        <v>0</v>
      </c>
      <c r="S128" s="20">
        <v>0</v>
      </c>
      <c r="T128" s="20">
        <v>0</v>
      </c>
      <c r="U128" s="20">
        <v>431.06276834770654</v>
      </c>
      <c r="V128" s="20">
        <v>0</v>
      </c>
      <c r="W128" s="20">
        <v>0</v>
      </c>
      <c r="X128" s="58">
        <v>431.06276834770654</v>
      </c>
    </row>
    <row r="129" spans="1:24" x14ac:dyDescent="0.35">
      <c r="A129" s="1"/>
      <c r="B129" s="17" t="s">
        <v>1475</v>
      </c>
      <c r="C129" s="437" t="s">
        <v>2429</v>
      </c>
      <c r="D129" s="4"/>
      <c r="E129" s="57"/>
      <c r="F129" s="56" t="s">
        <v>296</v>
      </c>
      <c r="G129" s="255">
        <v>0</v>
      </c>
      <c r="H129" s="255">
        <v>0</v>
      </c>
      <c r="I129" s="255">
        <v>0</v>
      </c>
      <c r="J129" s="255">
        <v>0</v>
      </c>
      <c r="K129" s="255">
        <v>0</v>
      </c>
      <c r="L129" s="255">
        <v>0</v>
      </c>
      <c r="M129" s="255">
        <v>0</v>
      </c>
      <c r="N129" s="255">
        <v>0</v>
      </c>
      <c r="O129" s="255">
        <v>0</v>
      </c>
      <c r="P129" s="255">
        <v>0</v>
      </c>
      <c r="Q129" s="255">
        <v>0</v>
      </c>
      <c r="R129" s="255">
        <v>0</v>
      </c>
      <c r="S129" s="20">
        <v>0</v>
      </c>
      <c r="T129" s="20">
        <v>0</v>
      </c>
      <c r="U129" s="20">
        <v>355.62678388685788</v>
      </c>
      <c r="V129" s="20">
        <v>0</v>
      </c>
      <c r="W129" s="20">
        <v>0</v>
      </c>
      <c r="X129" s="58">
        <v>355.62678388685788</v>
      </c>
    </row>
    <row r="130" spans="1:24" x14ac:dyDescent="0.35">
      <c r="A130" s="1"/>
      <c r="B130" s="17" t="s">
        <v>1475</v>
      </c>
      <c r="C130" s="437" t="s">
        <v>2429</v>
      </c>
      <c r="D130" s="4"/>
      <c r="E130" s="57"/>
      <c r="F130" s="56" t="s">
        <v>297</v>
      </c>
      <c r="G130" s="255">
        <v>0</v>
      </c>
      <c r="H130" s="255">
        <v>0</v>
      </c>
      <c r="I130" s="255">
        <v>0</v>
      </c>
      <c r="J130" s="255">
        <v>0</v>
      </c>
      <c r="K130" s="255">
        <v>0</v>
      </c>
      <c r="L130" s="255">
        <v>0</v>
      </c>
      <c r="M130" s="255">
        <v>0</v>
      </c>
      <c r="N130" s="255">
        <v>0</v>
      </c>
      <c r="O130" s="255">
        <v>0</v>
      </c>
      <c r="P130" s="255">
        <v>0</v>
      </c>
      <c r="Q130" s="255">
        <v>0</v>
      </c>
      <c r="R130" s="255">
        <v>0</v>
      </c>
      <c r="S130" s="20">
        <v>0</v>
      </c>
      <c r="T130" s="20">
        <v>0</v>
      </c>
      <c r="U130" s="20">
        <v>355.62678388685788</v>
      </c>
      <c r="V130" s="20">
        <v>0</v>
      </c>
      <c r="W130" s="20">
        <v>0</v>
      </c>
      <c r="X130" s="58">
        <v>355.62678388685788</v>
      </c>
    </row>
    <row r="131" spans="1:24" x14ac:dyDescent="0.35">
      <c r="A131" s="1"/>
      <c r="B131" s="17" t="s">
        <v>1475</v>
      </c>
      <c r="C131" s="437" t="s">
        <v>2426</v>
      </c>
      <c r="D131" s="4"/>
      <c r="E131" s="57"/>
      <c r="F131" s="56" t="s">
        <v>298</v>
      </c>
      <c r="G131" s="255">
        <v>0</v>
      </c>
      <c r="H131" s="255">
        <v>0</v>
      </c>
      <c r="I131" s="255">
        <v>0</v>
      </c>
      <c r="J131" s="255">
        <v>0</v>
      </c>
      <c r="K131" s="255">
        <v>0</v>
      </c>
      <c r="L131" s="255">
        <v>0</v>
      </c>
      <c r="M131" s="255">
        <v>0</v>
      </c>
      <c r="N131" s="255">
        <v>0</v>
      </c>
      <c r="O131" s="255">
        <v>0</v>
      </c>
      <c r="P131" s="255">
        <v>0</v>
      </c>
      <c r="Q131" s="255">
        <v>0</v>
      </c>
      <c r="R131" s="255">
        <v>0</v>
      </c>
      <c r="S131" s="20">
        <v>0</v>
      </c>
      <c r="T131" s="20">
        <v>0</v>
      </c>
      <c r="U131" s="20">
        <v>431.06276834770654</v>
      </c>
      <c r="V131" s="20">
        <v>0</v>
      </c>
      <c r="W131" s="20">
        <v>0</v>
      </c>
      <c r="X131" s="58">
        <v>431.06276834770654</v>
      </c>
    </row>
    <row r="132" spans="1:24" x14ac:dyDescent="0.35">
      <c r="A132" s="1"/>
      <c r="B132" s="17" t="s">
        <v>1475</v>
      </c>
      <c r="C132" s="437" t="s">
        <v>2429</v>
      </c>
      <c r="D132" s="4"/>
      <c r="E132" s="57"/>
      <c r="F132" s="56" t="s">
        <v>299</v>
      </c>
      <c r="G132" s="255">
        <v>0</v>
      </c>
      <c r="H132" s="255">
        <v>0</v>
      </c>
      <c r="I132" s="255">
        <v>0</v>
      </c>
      <c r="J132" s="255">
        <v>0</v>
      </c>
      <c r="K132" s="255">
        <v>0</v>
      </c>
      <c r="L132" s="255">
        <v>0</v>
      </c>
      <c r="M132" s="255">
        <v>0</v>
      </c>
      <c r="N132" s="255">
        <v>0</v>
      </c>
      <c r="O132" s="255">
        <v>0</v>
      </c>
      <c r="P132" s="255">
        <v>0</v>
      </c>
      <c r="Q132" s="255">
        <v>0</v>
      </c>
      <c r="R132" s="255">
        <v>0</v>
      </c>
      <c r="S132" s="20">
        <v>0</v>
      </c>
      <c r="T132" s="20">
        <v>0</v>
      </c>
      <c r="U132" s="20">
        <v>904.80822764554534</v>
      </c>
      <c r="V132" s="20">
        <v>0</v>
      </c>
      <c r="W132" s="20">
        <v>0</v>
      </c>
      <c r="X132" s="58">
        <v>904.80822764554534</v>
      </c>
    </row>
    <row r="133" spans="1:24" x14ac:dyDescent="0.35">
      <c r="A133" s="1"/>
      <c r="B133" s="17" t="s">
        <v>1475</v>
      </c>
      <c r="C133" s="437" t="s">
        <v>2121</v>
      </c>
      <c r="D133" s="4"/>
      <c r="E133" s="57"/>
      <c r="F133" s="56" t="s">
        <v>278</v>
      </c>
      <c r="G133" s="255">
        <v>0</v>
      </c>
      <c r="H133" s="255">
        <v>0</v>
      </c>
      <c r="I133" s="255">
        <v>0</v>
      </c>
      <c r="J133" s="255">
        <v>0</v>
      </c>
      <c r="K133" s="255">
        <v>0</v>
      </c>
      <c r="L133" s="255">
        <v>0</v>
      </c>
      <c r="M133" s="255">
        <v>0</v>
      </c>
      <c r="N133" s="255">
        <v>0</v>
      </c>
      <c r="O133" s="255">
        <v>0</v>
      </c>
      <c r="P133" s="255">
        <v>0</v>
      </c>
      <c r="Q133" s="255">
        <v>0</v>
      </c>
      <c r="R133" s="255">
        <v>0</v>
      </c>
      <c r="S133" s="20">
        <v>0</v>
      </c>
      <c r="T133" s="20">
        <v>0</v>
      </c>
      <c r="U133" s="20">
        <v>0</v>
      </c>
      <c r="V133" s="20">
        <v>0</v>
      </c>
      <c r="W133" s="20">
        <v>0</v>
      </c>
      <c r="X133" s="58">
        <v>0</v>
      </c>
    </row>
    <row r="134" spans="1:24" x14ac:dyDescent="0.35">
      <c r="A134" s="1"/>
      <c r="B134" s="17" t="s">
        <v>1475</v>
      </c>
      <c r="C134" s="437" t="s">
        <v>2421</v>
      </c>
      <c r="D134" s="4"/>
      <c r="E134" s="57"/>
      <c r="F134" s="56" t="s">
        <v>279</v>
      </c>
      <c r="G134" s="255">
        <v>0</v>
      </c>
      <c r="H134" s="255">
        <v>0</v>
      </c>
      <c r="I134" s="255">
        <v>0</v>
      </c>
      <c r="J134" s="255">
        <v>0</v>
      </c>
      <c r="K134" s="255">
        <v>0</v>
      </c>
      <c r="L134" s="255">
        <v>0</v>
      </c>
      <c r="M134" s="255">
        <v>0</v>
      </c>
      <c r="N134" s="255">
        <v>0</v>
      </c>
      <c r="O134" s="255">
        <v>0</v>
      </c>
      <c r="P134" s="255">
        <v>0</v>
      </c>
      <c r="Q134" s="255">
        <v>0</v>
      </c>
      <c r="R134" s="255">
        <v>0</v>
      </c>
      <c r="S134" s="20">
        <v>0</v>
      </c>
      <c r="T134" s="20">
        <v>0</v>
      </c>
      <c r="U134" s="20">
        <v>0</v>
      </c>
      <c r="V134" s="20">
        <v>167.63087383635664</v>
      </c>
      <c r="W134" s="20">
        <v>0</v>
      </c>
      <c r="X134" s="58">
        <v>167.63087383635664</v>
      </c>
    </row>
    <row r="135" spans="1:24" x14ac:dyDescent="0.35">
      <c r="A135" s="1"/>
      <c r="B135" s="17" t="s">
        <v>1475</v>
      </c>
      <c r="C135" s="437" t="s">
        <v>2422</v>
      </c>
      <c r="D135" s="4"/>
      <c r="E135" s="57"/>
      <c r="F135" s="56" t="s">
        <v>280</v>
      </c>
      <c r="G135" s="255">
        <v>0</v>
      </c>
      <c r="H135" s="255">
        <v>0</v>
      </c>
      <c r="I135" s="255">
        <v>0</v>
      </c>
      <c r="J135" s="255">
        <v>0</v>
      </c>
      <c r="K135" s="255">
        <v>0</v>
      </c>
      <c r="L135" s="255">
        <v>0</v>
      </c>
      <c r="M135" s="255">
        <v>0</v>
      </c>
      <c r="N135" s="255">
        <v>0</v>
      </c>
      <c r="O135" s="255">
        <v>0</v>
      </c>
      <c r="P135" s="255">
        <v>0</v>
      </c>
      <c r="Q135" s="255">
        <v>0</v>
      </c>
      <c r="R135" s="255">
        <v>0</v>
      </c>
      <c r="S135" s="20">
        <v>0</v>
      </c>
      <c r="T135" s="20">
        <v>0</v>
      </c>
      <c r="U135" s="20">
        <v>0</v>
      </c>
      <c r="V135" s="20">
        <v>223.5078317818089</v>
      </c>
      <c r="W135" s="20">
        <v>0</v>
      </c>
      <c r="X135" s="58">
        <v>223.5078317818089</v>
      </c>
    </row>
    <row r="136" spans="1:24" x14ac:dyDescent="0.35">
      <c r="A136" s="1"/>
      <c r="B136" s="17" t="s">
        <v>1475</v>
      </c>
      <c r="C136" s="437" t="s">
        <v>2424</v>
      </c>
      <c r="D136" s="4"/>
      <c r="E136" s="57"/>
      <c r="F136" s="56" t="s">
        <v>281</v>
      </c>
      <c r="G136" s="255">
        <v>0</v>
      </c>
      <c r="H136" s="255">
        <v>0</v>
      </c>
      <c r="I136" s="255">
        <v>0</v>
      </c>
      <c r="J136" s="255">
        <v>0</v>
      </c>
      <c r="K136" s="255">
        <v>0</v>
      </c>
      <c r="L136" s="255">
        <v>0</v>
      </c>
      <c r="M136" s="255">
        <v>0</v>
      </c>
      <c r="N136" s="255">
        <v>0</v>
      </c>
      <c r="O136" s="255">
        <v>0</v>
      </c>
      <c r="P136" s="255">
        <v>0</v>
      </c>
      <c r="Q136" s="255">
        <v>0</v>
      </c>
      <c r="R136" s="255">
        <v>0</v>
      </c>
      <c r="S136" s="20">
        <v>0</v>
      </c>
      <c r="T136" s="20">
        <v>0</v>
      </c>
      <c r="U136" s="20">
        <v>0</v>
      </c>
      <c r="V136" s="20">
        <v>111.75391589090445</v>
      </c>
      <c r="W136" s="20">
        <v>0</v>
      </c>
      <c r="X136" s="58">
        <v>111.75391589090445</v>
      </c>
    </row>
    <row r="137" spans="1:24" x14ac:dyDescent="0.35">
      <c r="A137" s="1"/>
      <c r="B137" s="17" t="s">
        <v>1475</v>
      </c>
      <c r="C137" s="437" t="s">
        <v>2425</v>
      </c>
      <c r="D137" s="4"/>
      <c r="E137" s="57"/>
      <c r="F137" s="56" t="s">
        <v>258</v>
      </c>
      <c r="G137" s="255">
        <v>0</v>
      </c>
      <c r="H137" s="255">
        <v>0</v>
      </c>
      <c r="I137" s="255">
        <v>0</v>
      </c>
      <c r="J137" s="255">
        <v>0</v>
      </c>
      <c r="K137" s="255">
        <v>0</v>
      </c>
      <c r="L137" s="255">
        <v>0</v>
      </c>
      <c r="M137" s="255">
        <v>0</v>
      </c>
      <c r="N137" s="255">
        <v>0</v>
      </c>
      <c r="O137" s="255">
        <v>0</v>
      </c>
      <c r="P137" s="255">
        <v>0</v>
      </c>
      <c r="Q137" s="255">
        <v>0</v>
      </c>
      <c r="R137" s="255">
        <v>0</v>
      </c>
      <c r="S137" s="20">
        <v>0</v>
      </c>
      <c r="T137" s="20">
        <v>0</v>
      </c>
      <c r="U137" s="20">
        <v>0</v>
      </c>
      <c r="V137" s="20">
        <v>27.938478972726113</v>
      </c>
      <c r="W137" s="20">
        <v>0</v>
      </c>
      <c r="X137" s="58">
        <v>27.938478972726113</v>
      </c>
    </row>
    <row r="138" spans="1:24" x14ac:dyDescent="0.35">
      <c r="A138" s="1"/>
      <c r="B138" s="17" t="s">
        <v>1475</v>
      </c>
      <c r="C138" s="437" t="s">
        <v>2919</v>
      </c>
      <c r="D138" s="4"/>
      <c r="E138" s="57"/>
      <c r="F138" s="56" t="s">
        <v>282</v>
      </c>
      <c r="G138" s="255">
        <v>0</v>
      </c>
      <c r="H138" s="255">
        <v>0</v>
      </c>
      <c r="I138" s="255">
        <v>0</v>
      </c>
      <c r="J138" s="255">
        <v>0</v>
      </c>
      <c r="K138" s="255">
        <v>0</v>
      </c>
      <c r="L138" s="255">
        <v>0</v>
      </c>
      <c r="M138" s="255">
        <v>0</v>
      </c>
      <c r="N138" s="255">
        <v>0</v>
      </c>
      <c r="O138" s="255">
        <v>0</v>
      </c>
      <c r="P138" s="255">
        <v>0</v>
      </c>
      <c r="Q138" s="255">
        <v>0</v>
      </c>
      <c r="R138" s="255">
        <v>0</v>
      </c>
      <c r="S138" s="20">
        <v>0</v>
      </c>
      <c r="T138" s="20">
        <v>0</v>
      </c>
      <c r="U138" s="20">
        <v>0</v>
      </c>
      <c r="V138" s="20">
        <v>279.38478972726114</v>
      </c>
      <c r="W138" s="20">
        <v>0</v>
      </c>
      <c r="X138" s="58">
        <v>279.38478972726114</v>
      </c>
    </row>
    <row r="139" spans="1:24" x14ac:dyDescent="0.35">
      <c r="A139" s="1"/>
      <c r="B139" s="17" t="s">
        <v>1475</v>
      </c>
      <c r="C139" s="437" t="s">
        <v>2429</v>
      </c>
      <c r="D139" s="4"/>
      <c r="E139" s="57"/>
      <c r="F139" s="56" t="s">
        <v>300</v>
      </c>
      <c r="G139" s="255">
        <v>0</v>
      </c>
      <c r="H139" s="255">
        <v>0</v>
      </c>
      <c r="I139" s="255">
        <v>0</v>
      </c>
      <c r="J139" s="255">
        <v>0</v>
      </c>
      <c r="K139" s="255">
        <v>0</v>
      </c>
      <c r="L139" s="255">
        <v>0</v>
      </c>
      <c r="M139" s="255">
        <v>0</v>
      </c>
      <c r="N139" s="255">
        <v>0</v>
      </c>
      <c r="O139" s="255">
        <v>0</v>
      </c>
      <c r="P139" s="255">
        <v>0</v>
      </c>
      <c r="Q139" s="255">
        <v>0</v>
      </c>
      <c r="R139" s="255">
        <v>0</v>
      </c>
      <c r="S139" s="20">
        <v>0</v>
      </c>
      <c r="T139" s="20">
        <v>0</v>
      </c>
      <c r="U139" s="20">
        <v>0</v>
      </c>
      <c r="V139" s="20">
        <v>1241.5044909533699</v>
      </c>
      <c r="W139" s="20">
        <v>0</v>
      </c>
      <c r="X139" s="58">
        <v>1241.5044909533699</v>
      </c>
    </row>
    <row r="140" spans="1:24" x14ac:dyDescent="0.35">
      <c r="A140" s="1"/>
      <c r="B140" s="17" t="s">
        <v>1475</v>
      </c>
      <c r="C140" s="437" t="s">
        <v>2429</v>
      </c>
      <c r="D140" s="4"/>
      <c r="E140" s="57"/>
      <c r="F140" s="56" t="s">
        <v>301</v>
      </c>
      <c r="G140" s="255">
        <v>0</v>
      </c>
      <c r="H140" s="255">
        <v>0</v>
      </c>
      <c r="I140" s="255">
        <v>0</v>
      </c>
      <c r="J140" s="255">
        <v>0</v>
      </c>
      <c r="K140" s="255">
        <v>0</v>
      </c>
      <c r="L140" s="255">
        <v>0</v>
      </c>
      <c r="M140" s="255">
        <v>0</v>
      </c>
      <c r="N140" s="255">
        <v>0</v>
      </c>
      <c r="O140" s="255">
        <v>0</v>
      </c>
      <c r="P140" s="255">
        <v>0</v>
      </c>
      <c r="Q140" s="255">
        <v>0</v>
      </c>
      <c r="R140" s="255">
        <v>0</v>
      </c>
      <c r="S140" s="20">
        <v>0</v>
      </c>
      <c r="T140" s="20">
        <v>0</v>
      </c>
      <c r="U140" s="20">
        <v>0</v>
      </c>
      <c r="V140" s="20">
        <v>1005.7852430181401</v>
      </c>
      <c r="W140" s="20">
        <v>0</v>
      </c>
      <c r="X140" s="58">
        <v>1005.7852430181401</v>
      </c>
    </row>
    <row r="141" spans="1:24" x14ac:dyDescent="0.35">
      <c r="A141" s="1"/>
      <c r="B141" s="17" t="s">
        <v>1475</v>
      </c>
      <c r="C141" s="437" t="s">
        <v>2429</v>
      </c>
      <c r="D141" s="4"/>
      <c r="E141" s="57"/>
      <c r="F141" s="56" t="s">
        <v>302</v>
      </c>
      <c r="G141" s="255">
        <v>0</v>
      </c>
      <c r="H141" s="255">
        <v>0</v>
      </c>
      <c r="I141" s="255">
        <v>0</v>
      </c>
      <c r="J141" s="255">
        <v>0</v>
      </c>
      <c r="K141" s="255">
        <v>0</v>
      </c>
      <c r="L141" s="255">
        <v>0</v>
      </c>
      <c r="M141" s="255">
        <v>0</v>
      </c>
      <c r="N141" s="255">
        <v>0</v>
      </c>
      <c r="O141" s="255">
        <v>0</v>
      </c>
      <c r="P141" s="255">
        <v>0</v>
      </c>
      <c r="Q141" s="255">
        <v>0</v>
      </c>
      <c r="R141" s="255">
        <v>0</v>
      </c>
      <c r="S141" s="20">
        <v>0</v>
      </c>
      <c r="T141" s="20">
        <v>0</v>
      </c>
      <c r="U141" s="20">
        <v>0</v>
      </c>
      <c r="V141" s="20">
        <v>1318.6962075126726</v>
      </c>
      <c r="W141" s="20">
        <v>0</v>
      </c>
      <c r="X141" s="58">
        <v>1318.6962075126726</v>
      </c>
    </row>
    <row r="142" spans="1:24" x14ac:dyDescent="0.35">
      <c r="A142" s="1"/>
      <c r="B142" s="17" t="s">
        <v>1475</v>
      </c>
      <c r="C142" s="437" t="s">
        <v>2121</v>
      </c>
      <c r="D142" s="4"/>
      <c r="E142" s="57"/>
      <c r="F142" s="56" t="s">
        <v>278</v>
      </c>
      <c r="G142" s="255">
        <v>0</v>
      </c>
      <c r="H142" s="255">
        <v>0</v>
      </c>
      <c r="I142" s="255">
        <v>0</v>
      </c>
      <c r="J142" s="255">
        <v>0</v>
      </c>
      <c r="K142" s="255">
        <v>0</v>
      </c>
      <c r="L142" s="255">
        <v>0</v>
      </c>
      <c r="M142" s="255">
        <v>0</v>
      </c>
      <c r="N142" s="255">
        <v>0</v>
      </c>
      <c r="O142" s="255">
        <v>0</v>
      </c>
      <c r="P142" s="255">
        <v>0</v>
      </c>
      <c r="Q142" s="255">
        <v>0</v>
      </c>
      <c r="R142" s="255">
        <v>0</v>
      </c>
      <c r="S142" s="20">
        <v>0</v>
      </c>
      <c r="T142" s="20">
        <v>0</v>
      </c>
      <c r="U142" s="20">
        <v>0</v>
      </c>
      <c r="V142" s="20">
        <v>0</v>
      </c>
      <c r="W142" s="20">
        <v>0</v>
      </c>
      <c r="X142" s="58">
        <v>0</v>
      </c>
    </row>
    <row r="143" spans="1:24" x14ac:dyDescent="0.35">
      <c r="A143" s="1"/>
      <c r="B143" s="17" t="s">
        <v>1475</v>
      </c>
      <c r="C143" s="437" t="s">
        <v>2421</v>
      </c>
      <c r="D143" s="4"/>
      <c r="E143" s="57"/>
      <c r="F143" s="56" t="s">
        <v>279</v>
      </c>
      <c r="G143" s="255">
        <v>0</v>
      </c>
      <c r="H143" s="255">
        <v>0</v>
      </c>
      <c r="I143" s="255">
        <v>0</v>
      </c>
      <c r="J143" s="255">
        <v>0</v>
      </c>
      <c r="K143" s="255">
        <v>0</v>
      </c>
      <c r="L143" s="255">
        <v>0</v>
      </c>
      <c r="M143" s="255">
        <v>0</v>
      </c>
      <c r="N143" s="255">
        <v>0</v>
      </c>
      <c r="O143" s="255">
        <v>0</v>
      </c>
      <c r="P143" s="255">
        <v>0</v>
      </c>
      <c r="Q143" s="255">
        <v>0</v>
      </c>
      <c r="R143" s="255">
        <v>0</v>
      </c>
      <c r="S143" s="20">
        <v>0</v>
      </c>
      <c r="T143" s="20">
        <v>0</v>
      </c>
      <c r="U143" s="20">
        <v>0</v>
      </c>
      <c r="V143" s="20">
        <v>0</v>
      </c>
      <c r="W143" s="20">
        <v>169.10446466432796</v>
      </c>
      <c r="X143" s="58">
        <v>169.10446466432796</v>
      </c>
    </row>
    <row r="144" spans="1:24" x14ac:dyDescent="0.35">
      <c r="A144" s="1"/>
      <c r="B144" s="17" t="s">
        <v>1475</v>
      </c>
      <c r="C144" s="437" t="s">
        <v>2422</v>
      </c>
      <c r="D144" s="4"/>
      <c r="E144" s="57"/>
      <c r="F144" s="56" t="s">
        <v>280</v>
      </c>
      <c r="G144" s="255">
        <v>0</v>
      </c>
      <c r="H144" s="255">
        <v>0</v>
      </c>
      <c r="I144" s="255">
        <v>0</v>
      </c>
      <c r="J144" s="255">
        <v>0</v>
      </c>
      <c r="K144" s="255">
        <v>0</v>
      </c>
      <c r="L144" s="255">
        <v>0</v>
      </c>
      <c r="M144" s="255">
        <v>0</v>
      </c>
      <c r="N144" s="255">
        <v>0</v>
      </c>
      <c r="O144" s="255">
        <v>0</v>
      </c>
      <c r="P144" s="255">
        <v>0</v>
      </c>
      <c r="Q144" s="255">
        <v>0</v>
      </c>
      <c r="R144" s="255">
        <v>0</v>
      </c>
      <c r="S144" s="20">
        <v>0</v>
      </c>
      <c r="T144" s="20">
        <v>0</v>
      </c>
      <c r="U144" s="20">
        <v>0</v>
      </c>
      <c r="V144" s="20">
        <v>0</v>
      </c>
      <c r="W144" s="20">
        <v>225.47261955243727</v>
      </c>
      <c r="X144" s="58">
        <v>225.47261955243727</v>
      </c>
    </row>
    <row r="145" spans="1:24" x14ac:dyDescent="0.35">
      <c r="A145" s="1"/>
      <c r="B145" s="17" t="s">
        <v>1475</v>
      </c>
      <c r="C145" s="437" t="s">
        <v>2424</v>
      </c>
      <c r="D145" s="4"/>
      <c r="E145" s="57"/>
      <c r="F145" s="56" t="s">
        <v>281</v>
      </c>
      <c r="G145" s="255">
        <v>0</v>
      </c>
      <c r="H145" s="255">
        <v>0</v>
      </c>
      <c r="I145" s="255">
        <v>0</v>
      </c>
      <c r="J145" s="255">
        <v>0</v>
      </c>
      <c r="K145" s="255">
        <v>0</v>
      </c>
      <c r="L145" s="255">
        <v>0</v>
      </c>
      <c r="M145" s="255">
        <v>0</v>
      </c>
      <c r="N145" s="255">
        <v>0</v>
      </c>
      <c r="O145" s="255">
        <v>0</v>
      </c>
      <c r="P145" s="255">
        <v>0</v>
      </c>
      <c r="Q145" s="255">
        <v>0</v>
      </c>
      <c r="R145" s="255">
        <v>0</v>
      </c>
      <c r="S145" s="20">
        <v>0</v>
      </c>
      <c r="T145" s="20">
        <v>0</v>
      </c>
      <c r="U145" s="20">
        <v>0</v>
      </c>
      <c r="V145" s="20">
        <v>0</v>
      </c>
      <c r="W145" s="20">
        <v>112.73630977621863</v>
      </c>
      <c r="X145" s="58">
        <v>112.73630977621863</v>
      </c>
    </row>
    <row r="146" spans="1:24" x14ac:dyDescent="0.35">
      <c r="A146" s="1"/>
      <c r="B146" s="17" t="s">
        <v>1475</v>
      </c>
      <c r="C146" s="437" t="s">
        <v>2425</v>
      </c>
      <c r="D146" s="4"/>
      <c r="E146" s="57"/>
      <c r="F146" s="56" t="s">
        <v>258</v>
      </c>
      <c r="G146" s="255">
        <v>0</v>
      </c>
      <c r="H146" s="255">
        <v>0</v>
      </c>
      <c r="I146" s="255">
        <v>0</v>
      </c>
      <c r="J146" s="255">
        <v>0</v>
      </c>
      <c r="K146" s="255">
        <v>0</v>
      </c>
      <c r="L146" s="255">
        <v>0</v>
      </c>
      <c r="M146" s="255">
        <v>0</v>
      </c>
      <c r="N146" s="255">
        <v>0</v>
      </c>
      <c r="O146" s="255">
        <v>0</v>
      </c>
      <c r="P146" s="255">
        <v>0</v>
      </c>
      <c r="Q146" s="255">
        <v>0</v>
      </c>
      <c r="R146" s="255">
        <v>0</v>
      </c>
      <c r="S146" s="20">
        <v>0</v>
      </c>
      <c r="T146" s="20">
        <v>0</v>
      </c>
      <c r="U146" s="20">
        <v>0</v>
      </c>
      <c r="V146" s="20">
        <v>0</v>
      </c>
      <c r="W146" s="20">
        <v>28.184077444054658</v>
      </c>
      <c r="X146" s="58">
        <v>28.184077444054658</v>
      </c>
    </row>
    <row r="147" spans="1:24" x14ac:dyDescent="0.35">
      <c r="A147" s="1"/>
      <c r="B147" s="17" t="s">
        <v>1475</v>
      </c>
      <c r="C147" s="437" t="s">
        <v>2919</v>
      </c>
      <c r="D147" s="4"/>
      <c r="E147" s="57"/>
      <c r="F147" s="56" t="s">
        <v>282</v>
      </c>
      <c r="G147" s="255">
        <v>0</v>
      </c>
      <c r="H147" s="255">
        <v>0</v>
      </c>
      <c r="I147" s="255">
        <v>0</v>
      </c>
      <c r="J147" s="255">
        <v>0</v>
      </c>
      <c r="K147" s="255">
        <v>0</v>
      </c>
      <c r="L147" s="255">
        <v>0</v>
      </c>
      <c r="M147" s="255">
        <v>0</v>
      </c>
      <c r="N147" s="255">
        <v>0</v>
      </c>
      <c r="O147" s="255">
        <v>0</v>
      </c>
      <c r="P147" s="255">
        <v>0</v>
      </c>
      <c r="Q147" s="255">
        <v>0</v>
      </c>
      <c r="R147" s="255">
        <v>0</v>
      </c>
      <c r="S147" s="20">
        <v>0</v>
      </c>
      <c r="T147" s="20">
        <v>0</v>
      </c>
      <c r="U147" s="20">
        <v>0</v>
      </c>
      <c r="V147" s="20">
        <v>0</v>
      </c>
      <c r="W147" s="20">
        <v>281.84077444054662</v>
      </c>
      <c r="X147" s="58">
        <v>281.84077444054662</v>
      </c>
    </row>
    <row r="148" spans="1:24" x14ac:dyDescent="0.35">
      <c r="A148" s="1"/>
      <c r="B148" s="17" t="s">
        <v>1475</v>
      </c>
      <c r="C148" s="437" t="s">
        <v>2426</v>
      </c>
      <c r="D148" s="4"/>
      <c r="E148" s="57"/>
      <c r="F148" s="56" t="s">
        <v>303</v>
      </c>
      <c r="G148" s="255">
        <v>0</v>
      </c>
      <c r="H148" s="255">
        <v>0</v>
      </c>
      <c r="I148" s="255">
        <v>0</v>
      </c>
      <c r="J148" s="255">
        <v>0</v>
      </c>
      <c r="K148" s="255">
        <v>0</v>
      </c>
      <c r="L148" s="255">
        <v>0</v>
      </c>
      <c r="M148" s="255">
        <v>0</v>
      </c>
      <c r="N148" s="255">
        <v>0</v>
      </c>
      <c r="O148" s="255">
        <v>0</v>
      </c>
      <c r="P148" s="255">
        <v>0</v>
      </c>
      <c r="Q148" s="255">
        <v>0</v>
      </c>
      <c r="R148" s="255">
        <v>0</v>
      </c>
      <c r="S148" s="20">
        <v>0</v>
      </c>
      <c r="T148" s="20">
        <v>0</v>
      </c>
      <c r="U148" s="20">
        <v>0</v>
      </c>
      <c r="V148" s="20">
        <v>0</v>
      </c>
      <c r="W148" s="20">
        <v>450.94523910487453</v>
      </c>
      <c r="X148" s="58">
        <v>450.94523910487453</v>
      </c>
    </row>
    <row r="149" spans="1:24" x14ac:dyDescent="0.35">
      <c r="A149" s="1"/>
      <c r="B149" s="17" t="s">
        <v>1475</v>
      </c>
      <c r="C149" s="437" t="s">
        <v>2429</v>
      </c>
      <c r="D149" s="4"/>
      <c r="E149" s="57"/>
      <c r="F149" s="56" t="s">
        <v>304</v>
      </c>
      <c r="G149" s="255">
        <v>0</v>
      </c>
      <c r="H149" s="255">
        <v>0</v>
      </c>
      <c r="I149" s="255">
        <v>0</v>
      </c>
      <c r="J149" s="255">
        <v>0</v>
      </c>
      <c r="K149" s="255">
        <v>0</v>
      </c>
      <c r="L149" s="255">
        <v>0</v>
      </c>
      <c r="M149" s="255">
        <v>0</v>
      </c>
      <c r="N149" s="255">
        <v>0</v>
      </c>
      <c r="O149" s="255">
        <v>0</v>
      </c>
      <c r="P149" s="255">
        <v>0</v>
      </c>
      <c r="Q149" s="255">
        <v>0</v>
      </c>
      <c r="R149" s="255">
        <v>0</v>
      </c>
      <c r="S149" s="20">
        <v>0</v>
      </c>
      <c r="T149" s="20">
        <v>0</v>
      </c>
      <c r="U149" s="20">
        <v>0</v>
      </c>
      <c r="V149" s="20">
        <v>0</v>
      </c>
      <c r="W149" s="20">
        <v>938.18399147213677</v>
      </c>
      <c r="X149" s="58">
        <v>938.18399147213677</v>
      </c>
    </row>
    <row r="150" spans="1:24" x14ac:dyDescent="0.35">
      <c r="A150" s="1"/>
      <c r="B150" s="17" t="s">
        <v>1475</v>
      </c>
      <c r="C150" s="437" t="s">
        <v>2429</v>
      </c>
      <c r="D150" s="4"/>
      <c r="E150" s="57"/>
      <c r="F150" s="56" t="s">
        <v>305</v>
      </c>
      <c r="G150" s="255">
        <v>0</v>
      </c>
      <c r="H150" s="255">
        <v>0</v>
      </c>
      <c r="I150" s="255">
        <v>0</v>
      </c>
      <c r="J150" s="255">
        <v>0</v>
      </c>
      <c r="K150" s="255">
        <v>0</v>
      </c>
      <c r="L150" s="255">
        <v>0</v>
      </c>
      <c r="M150" s="255">
        <v>0</v>
      </c>
      <c r="N150" s="255">
        <v>0</v>
      </c>
      <c r="O150" s="255">
        <v>0</v>
      </c>
      <c r="P150" s="255">
        <v>0</v>
      </c>
      <c r="Q150" s="255">
        <v>0</v>
      </c>
      <c r="R150" s="255">
        <v>0</v>
      </c>
      <c r="S150" s="20">
        <v>0</v>
      </c>
      <c r="T150" s="20">
        <v>0</v>
      </c>
      <c r="U150" s="20">
        <v>0</v>
      </c>
      <c r="V150" s="20">
        <v>0</v>
      </c>
      <c r="W150" s="20">
        <v>372.02982226152153</v>
      </c>
      <c r="X150" s="58">
        <v>372.02982226152153</v>
      </c>
    </row>
    <row r="151" spans="1:24" x14ac:dyDescent="0.35">
      <c r="A151" s="1"/>
      <c r="B151" s="17" t="s">
        <v>1475</v>
      </c>
      <c r="C151" s="437" t="s">
        <v>2429</v>
      </c>
      <c r="D151" s="4"/>
      <c r="E151" s="57"/>
      <c r="F151" s="56" t="s">
        <v>306</v>
      </c>
      <c r="G151" s="255">
        <v>0</v>
      </c>
      <c r="H151" s="255">
        <v>0</v>
      </c>
      <c r="I151" s="255">
        <v>0</v>
      </c>
      <c r="J151" s="255">
        <v>0</v>
      </c>
      <c r="K151" s="255">
        <v>0</v>
      </c>
      <c r="L151" s="255">
        <v>0</v>
      </c>
      <c r="M151" s="255">
        <v>0</v>
      </c>
      <c r="N151" s="255">
        <v>0</v>
      </c>
      <c r="O151" s="255">
        <v>0</v>
      </c>
      <c r="P151" s="255">
        <v>0</v>
      </c>
      <c r="Q151" s="255">
        <v>0</v>
      </c>
      <c r="R151" s="255">
        <v>0</v>
      </c>
      <c r="S151" s="20">
        <v>0</v>
      </c>
      <c r="T151" s="20">
        <v>0</v>
      </c>
      <c r="U151" s="20">
        <v>0</v>
      </c>
      <c r="V151" s="20">
        <v>0</v>
      </c>
      <c r="W151" s="20">
        <v>1014.6267879859678</v>
      </c>
      <c r="X151" s="58">
        <v>1014.6267879859678</v>
      </c>
    </row>
    <row r="152" spans="1:24" x14ac:dyDescent="0.35">
      <c r="A152" s="1"/>
      <c r="B152" s="17" t="s">
        <v>1475</v>
      </c>
      <c r="C152" s="437" t="s">
        <v>2429</v>
      </c>
      <c r="D152" s="4"/>
      <c r="E152" s="57"/>
      <c r="F152" s="56" t="s">
        <v>307</v>
      </c>
      <c r="G152" s="255">
        <v>0</v>
      </c>
      <c r="H152" s="255">
        <v>0</v>
      </c>
      <c r="I152" s="255">
        <v>0</v>
      </c>
      <c r="J152" s="255">
        <v>0</v>
      </c>
      <c r="K152" s="255">
        <v>0</v>
      </c>
      <c r="L152" s="255">
        <v>0</v>
      </c>
      <c r="M152" s="255">
        <v>0</v>
      </c>
      <c r="N152" s="255">
        <v>0</v>
      </c>
      <c r="O152" s="255">
        <v>0</v>
      </c>
      <c r="P152" s="255">
        <v>0</v>
      </c>
      <c r="Q152" s="255">
        <v>0</v>
      </c>
      <c r="R152" s="255">
        <v>0</v>
      </c>
      <c r="S152" s="20">
        <v>0</v>
      </c>
      <c r="T152" s="20">
        <v>0</v>
      </c>
      <c r="U152" s="20">
        <v>0</v>
      </c>
      <c r="V152" s="20">
        <v>0</v>
      </c>
      <c r="W152" s="20">
        <v>372.02982226152153</v>
      </c>
      <c r="X152" s="58">
        <v>372.02982226152153</v>
      </c>
    </row>
    <row r="153" spans="1:24" x14ac:dyDescent="0.35">
      <c r="A153" s="1"/>
      <c r="B153" s="17" t="s">
        <v>1475</v>
      </c>
      <c r="C153" s="437" t="s">
        <v>2429</v>
      </c>
      <c r="D153" s="4"/>
      <c r="E153" s="57"/>
      <c r="F153" s="56" t="s">
        <v>308</v>
      </c>
      <c r="G153" s="255">
        <v>0</v>
      </c>
      <c r="H153" s="255">
        <v>0</v>
      </c>
      <c r="I153" s="255">
        <v>0</v>
      </c>
      <c r="J153" s="255">
        <v>0</v>
      </c>
      <c r="K153" s="255">
        <v>0</v>
      </c>
      <c r="L153" s="255">
        <v>0</v>
      </c>
      <c r="M153" s="255">
        <v>0</v>
      </c>
      <c r="N153" s="255">
        <v>0</v>
      </c>
      <c r="O153" s="255">
        <v>0</v>
      </c>
      <c r="P153" s="255">
        <v>0</v>
      </c>
      <c r="Q153" s="255">
        <v>0</v>
      </c>
      <c r="R153" s="255">
        <v>0</v>
      </c>
      <c r="S153" s="20">
        <v>0</v>
      </c>
      <c r="T153" s="20">
        <v>0</v>
      </c>
      <c r="U153" s="20">
        <v>0</v>
      </c>
      <c r="V153" s="20">
        <v>0</v>
      </c>
      <c r="W153" s="20">
        <v>372.02982226152153</v>
      </c>
      <c r="X153" s="58">
        <v>372.02982226152153</v>
      </c>
    </row>
    <row r="154" spans="1:24" x14ac:dyDescent="0.35">
      <c r="A154" s="1"/>
      <c r="B154" s="17" t="s">
        <v>1475</v>
      </c>
      <c r="C154" s="437" t="s">
        <v>2429</v>
      </c>
      <c r="D154" s="4" t="s">
        <v>1476</v>
      </c>
      <c r="E154" s="57"/>
      <c r="F154" s="56" t="s">
        <v>1477</v>
      </c>
      <c r="G154" s="254">
        <v>630.80114000000003</v>
      </c>
      <c r="H154" s="254">
        <v>0</v>
      </c>
      <c r="I154" s="255">
        <v>0</v>
      </c>
      <c r="J154" s="255">
        <v>0</v>
      </c>
      <c r="K154" s="255">
        <v>0</v>
      </c>
      <c r="L154" s="255">
        <v>0</v>
      </c>
      <c r="M154" s="255">
        <v>0</v>
      </c>
      <c r="N154" s="255">
        <v>0</v>
      </c>
      <c r="O154" s="255">
        <v>0</v>
      </c>
      <c r="P154" s="255">
        <v>0</v>
      </c>
      <c r="Q154" s="255">
        <v>0</v>
      </c>
      <c r="R154" s="255">
        <v>0</v>
      </c>
      <c r="S154" s="255">
        <v>0</v>
      </c>
      <c r="T154" s="255">
        <v>0</v>
      </c>
      <c r="U154" s="255">
        <v>0</v>
      </c>
      <c r="V154" s="255">
        <v>0</v>
      </c>
      <c r="W154" s="255">
        <v>0</v>
      </c>
      <c r="X154" s="255">
        <v>0</v>
      </c>
    </row>
    <row r="155" spans="1:24" x14ac:dyDescent="0.35">
      <c r="A155" s="1"/>
      <c r="B155" s="17" t="s">
        <v>1475</v>
      </c>
      <c r="C155" s="437" t="s">
        <v>2429</v>
      </c>
      <c r="D155" s="4" t="s">
        <v>1478</v>
      </c>
      <c r="E155" s="57"/>
      <c r="F155" s="56" t="s">
        <v>1479</v>
      </c>
      <c r="G155" s="254">
        <v>612.9289</v>
      </c>
      <c r="H155" s="254">
        <v>0</v>
      </c>
      <c r="I155" s="255">
        <v>0</v>
      </c>
      <c r="J155" s="255">
        <v>0</v>
      </c>
      <c r="K155" s="255">
        <v>0</v>
      </c>
      <c r="L155" s="255">
        <v>0</v>
      </c>
      <c r="M155" s="255">
        <v>0</v>
      </c>
      <c r="N155" s="255">
        <v>0</v>
      </c>
      <c r="O155" s="255">
        <v>0</v>
      </c>
      <c r="P155" s="255">
        <v>0</v>
      </c>
      <c r="Q155" s="255">
        <v>0</v>
      </c>
      <c r="R155" s="255">
        <v>0</v>
      </c>
      <c r="S155" s="255">
        <v>0</v>
      </c>
      <c r="T155" s="255">
        <v>0</v>
      </c>
      <c r="U155" s="255">
        <v>0</v>
      </c>
      <c r="V155" s="255">
        <v>0</v>
      </c>
      <c r="W155" s="255">
        <v>0</v>
      </c>
      <c r="X155" s="255">
        <v>0</v>
      </c>
    </row>
    <row r="156" spans="1:24" x14ac:dyDescent="0.35">
      <c r="A156" s="1"/>
      <c r="B156" s="17" t="s">
        <v>1475</v>
      </c>
      <c r="C156" s="437" t="s">
        <v>2429</v>
      </c>
      <c r="D156" s="4" t="s">
        <v>1480</v>
      </c>
      <c r="E156" s="57"/>
      <c r="F156" s="56" t="s">
        <v>1481</v>
      </c>
      <c r="G156" s="254">
        <v>30.659749999999999</v>
      </c>
      <c r="H156" s="254">
        <v>0</v>
      </c>
      <c r="I156" s="255">
        <v>0</v>
      </c>
      <c r="J156" s="255">
        <v>0</v>
      </c>
      <c r="K156" s="255">
        <v>0</v>
      </c>
      <c r="L156" s="255">
        <v>0</v>
      </c>
      <c r="M156" s="255">
        <v>0</v>
      </c>
      <c r="N156" s="255">
        <v>0</v>
      </c>
      <c r="O156" s="255">
        <v>0</v>
      </c>
      <c r="P156" s="255">
        <v>0</v>
      </c>
      <c r="Q156" s="255">
        <v>0</v>
      </c>
      <c r="R156" s="255">
        <v>0</v>
      </c>
      <c r="S156" s="255">
        <v>0</v>
      </c>
      <c r="T156" s="255">
        <v>0</v>
      </c>
      <c r="U156" s="255">
        <v>0</v>
      </c>
      <c r="V156" s="255">
        <v>0</v>
      </c>
      <c r="W156" s="255">
        <v>0</v>
      </c>
      <c r="X156" s="255">
        <v>0</v>
      </c>
    </row>
    <row r="157" spans="1:24" x14ac:dyDescent="0.35">
      <c r="A157" s="1"/>
      <c r="B157" s="17" t="s">
        <v>1475</v>
      </c>
      <c r="C157" s="437" t="s">
        <v>2425</v>
      </c>
      <c r="D157" s="4" t="s">
        <v>1482</v>
      </c>
      <c r="E157" s="57"/>
      <c r="F157" s="56" t="s">
        <v>1483</v>
      </c>
      <c r="G157" s="254">
        <v>0</v>
      </c>
      <c r="H157" s="254">
        <v>20</v>
      </c>
      <c r="I157" s="255">
        <v>0</v>
      </c>
      <c r="J157" s="255">
        <v>0</v>
      </c>
      <c r="K157" s="255">
        <v>0</v>
      </c>
      <c r="L157" s="255">
        <v>0</v>
      </c>
      <c r="M157" s="255">
        <v>0</v>
      </c>
      <c r="N157" s="255">
        <v>0</v>
      </c>
      <c r="O157" s="255">
        <v>0</v>
      </c>
      <c r="P157" s="255">
        <v>0</v>
      </c>
      <c r="Q157" s="255">
        <v>0</v>
      </c>
      <c r="R157" s="255">
        <v>0</v>
      </c>
      <c r="S157" s="255">
        <v>0</v>
      </c>
      <c r="T157" s="255">
        <v>0</v>
      </c>
      <c r="U157" s="255">
        <v>0</v>
      </c>
      <c r="V157" s="255">
        <v>0</v>
      </c>
      <c r="W157" s="255">
        <v>0</v>
      </c>
      <c r="X157" s="255">
        <v>0</v>
      </c>
    </row>
    <row r="158" spans="1:24" x14ac:dyDescent="0.35">
      <c r="A158" s="1"/>
      <c r="B158" s="17" t="s">
        <v>1475</v>
      </c>
      <c r="C158" s="437" t="s">
        <v>2920</v>
      </c>
      <c r="D158" s="4" t="s">
        <v>1484</v>
      </c>
      <c r="E158" s="57"/>
      <c r="F158" s="56" t="s">
        <v>1485</v>
      </c>
      <c r="G158" s="254">
        <v>78.272259999999989</v>
      </c>
      <c r="H158" s="254">
        <v>2230.0549999999998</v>
      </c>
      <c r="I158" s="255">
        <v>0</v>
      </c>
      <c r="J158" s="255">
        <v>0</v>
      </c>
      <c r="K158" s="255">
        <v>0</v>
      </c>
      <c r="L158" s="255">
        <v>0</v>
      </c>
      <c r="M158" s="255">
        <v>0</v>
      </c>
      <c r="N158" s="255">
        <v>0</v>
      </c>
      <c r="O158" s="255">
        <v>0</v>
      </c>
      <c r="P158" s="255">
        <v>0</v>
      </c>
      <c r="Q158" s="255">
        <v>0</v>
      </c>
      <c r="R158" s="255">
        <v>0</v>
      </c>
      <c r="S158" s="255">
        <v>0</v>
      </c>
      <c r="T158" s="255">
        <v>0</v>
      </c>
      <c r="U158" s="255">
        <v>0</v>
      </c>
      <c r="V158" s="255">
        <v>0</v>
      </c>
      <c r="W158" s="255">
        <v>0</v>
      </c>
      <c r="X158" s="255">
        <v>0</v>
      </c>
    </row>
    <row r="159" spans="1:24" x14ac:dyDescent="0.35">
      <c r="A159" s="1"/>
      <c r="B159" s="17" t="s">
        <v>1475</v>
      </c>
      <c r="C159" s="437" t="s">
        <v>2921</v>
      </c>
      <c r="D159" s="4" t="s">
        <v>1486</v>
      </c>
      <c r="E159" s="57"/>
      <c r="F159" s="56" t="s">
        <v>1487</v>
      </c>
      <c r="G159" s="254">
        <v>21.88635</v>
      </c>
      <c r="H159" s="254">
        <v>0</v>
      </c>
      <c r="I159" s="255">
        <v>0</v>
      </c>
      <c r="J159" s="255">
        <v>0</v>
      </c>
      <c r="K159" s="255">
        <v>0</v>
      </c>
      <c r="L159" s="255">
        <v>0</v>
      </c>
      <c r="M159" s="255">
        <v>0</v>
      </c>
      <c r="N159" s="255">
        <v>0</v>
      </c>
      <c r="O159" s="255">
        <v>0</v>
      </c>
      <c r="P159" s="255">
        <v>0</v>
      </c>
      <c r="Q159" s="255">
        <v>0</v>
      </c>
      <c r="R159" s="255">
        <v>0</v>
      </c>
      <c r="S159" s="255">
        <v>0</v>
      </c>
      <c r="T159" s="255">
        <v>0</v>
      </c>
      <c r="U159" s="255">
        <v>0</v>
      </c>
      <c r="V159" s="255">
        <v>0</v>
      </c>
      <c r="W159" s="255">
        <v>0</v>
      </c>
      <c r="X159" s="255">
        <v>0</v>
      </c>
    </row>
    <row r="160" spans="1:24" x14ac:dyDescent="0.35">
      <c r="A160" s="1"/>
      <c r="B160" s="17" t="s">
        <v>1475</v>
      </c>
      <c r="C160" s="437" t="s">
        <v>2921</v>
      </c>
      <c r="D160" s="4" t="s">
        <v>1488</v>
      </c>
      <c r="E160" s="57"/>
      <c r="F160" s="56" t="s">
        <v>1487</v>
      </c>
      <c r="G160" s="254">
        <v>254.78003000000001</v>
      </c>
      <c r="H160" s="254">
        <v>307</v>
      </c>
      <c r="I160" s="255">
        <v>0</v>
      </c>
      <c r="J160" s="255">
        <v>0</v>
      </c>
      <c r="K160" s="255">
        <v>0</v>
      </c>
      <c r="L160" s="255">
        <v>0</v>
      </c>
      <c r="M160" s="255">
        <v>0</v>
      </c>
      <c r="N160" s="255">
        <v>0</v>
      </c>
      <c r="O160" s="255">
        <v>0</v>
      </c>
      <c r="P160" s="255">
        <v>0</v>
      </c>
      <c r="Q160" s="255">
        <v>0</v>
      </c>
      <c r="R160" s="255">
        <v>0</v>
      </c>
      <c r="S160" s="255">
        <v>0</v>
      </c>
      <c r="T160" s="255">
        <v>0</v>
      </c>
      <c r="U160" s="255">
        <v>0</v>
      </c>
      <c r="V160" s="255">
        <v>0</v>
      </c>
      <c r="W160" s="255">
        <v>0</v>
      </c>
      <c r="X160" s="255">
        <v>0</v>
      </c>
    </row>
    <row r="161" spans="1:24" x14ac:dyDescent="0.35">
      <c r="A161" s="1"/>
      <c r="B161" s="17" t="s">
        <v>1475</v>
      </c>
      <c r="C161" s="437" t="s">
        <v>2426</v>
      </c>
      <c r="D161" s="4" t="s">
        <v>1489</v>
      </c>
      <c r="E161" s="57"/>
      <c r="F161" s="56" t="s">
        <v>1490</v>
      </c>
      <c r="G161" s="254">
        <v>205.36794</v>
      </c>
      <c r="H161" s="254">
        <v>0</v>
      </c>
      <c r="I161" s="255">
        <v>0</v>
      </c>
      <c r="J161" s="255">
        <v>0</v>
      </c>
      <c r="K161" s="255">
        <v>0</v>
      </c>
      <c r="L161" s="255">
        <v>0</v>
      </c>
      <c r="M161" s="255">
        <v>0</v>
      </c>
      <c r="N161" s="255">
        <v>0</v>
      </c>
      <c r="O161" s="255">
        <v>0</v>
      </c>
      <c r="P161" s="255">
        <v>0</v>
      </c>
      <c r="Q161" s="255">
        <v>0</v>
      </c>
      <c r="R161" s="255">
        <v>0</v>
      </c>
      <c r="S161" s="255">
        <v>0</v>
      </c>
      <c r="T161" s="255">
        <v>0</v>
      </c>
      <c r="U161" s="255">
        <v>0</v>
      </c>
      <c r="V161" s="255">
        <v>0</v>
      </c>
      <c r="W161" s="255">
        <v>0</v>
      </c>
      <c r="X161" s="255">
        <v>0</v>
      </c>
    </row>
    <row r="162" spans="1:24" x14ac:dyDescent="0.35">
      <c r="A162" s="1"/>
      <c r="B162" s="17" t="s">
        <v>1475</v>
      </c>
      <c r="C162" s="437" t="s">
        <v>2429</v>
      </c>
      <c r="D162" s="4" t="s">
        <v>1491</v>
      </c>
      <c r="E162" s="57"/>
      <c r="F162" s="56" t="s">
        <v>1492</v>
      </c>
      <c r="G162" s="254">
        <v>-0.47393999999999997</v>
      </c>
      <c r="H162" s="254">
        <v>0</v>
      </c>
      <c r="I162" s="255">
        <v>0</v>
      </c>
      <c r="J162" s="255">
        <v>0</v>
      </c>
      <c r="K162" s="255">
        <v>0</v>
      </c>
      <c r="L162" s="255">
        <v>0</v>
      </c>
      <c r="M162" s="255">
        <v>0</v>
      </c>
      <c r="N162" s="255">
        <v>0</v>
      </c>
      <c r="O162" s="255">
        <v>0</v>
      </c>
      <c r="P162" s="255">
        <v>0</v>
      </c>
      <c r="Q162" s="255">
        <v>0</v>
      </c>
      <c r="R162" s="255">
        <v>0</v>
      </c>
      <c r="S162" s="255">
        <v>0</v>
      </c>
      <c r="T162" s="255">
        <v>0</v>
      </c>
      <c r="U162" s="255">
        <v>0</v>
      </c>
      <c r="V162" s="255">
        <v>0</v>
      </c>
      <c r="W162" s="255">
        <v>0</v>
      </c>
      <c r="X162" s="255">
        <v>0</v>
      </c>
    </row>
    <row r="163" spans="1:24" x14ac:dyDescent="0.35">
      <c r="A163" s="1"/>
      <c r="B163" s="17" t="s">
        <v>1475</v>
      </c>
      <c r="C163" s="437" t="s">
        <v>2426</v>
      </c>
      <c r="D163" s="4" t="s">
        <v>1493</v>
      </c>
      <c r="E163" s="57"/>
      <c r="F163" s="56" t="s">
        <v>1494</v>
      </c>
      <c r="G163" s="254">
        <v>195.70099999999999</v>
      </c>
      <c r="H163" s="254">
        <v>0</v>
      </c>
      <c r="I163" s="255">
        <v>0</v>
      </c>
      <c r="J163" s="255">
        <v>0</v>
      </c>
      <c r="K163" s="255">
        <v>0</v>
      </c>
      <c r="L163" s="255">
        <v>0</v>
      </c>
      <c r="M163" s="255">
        <v>0</v>
      </c>
      <c r="N163" s="255">
        <v>0</v>
      </c>
      <c r="O163" s="255">
        <v>0</v>
      </c>
      <c r="P163" s="255">
        <v>0</v>
      </c>
      <c r="Q163" s="255">
        <v>0</v>
      </c>
      <c r="R163" s="255">
        <v>0</v>
      </c>
      <c r="S163" s="255">
        <v>0</v>
      </c>
      <c r="T163" s="255">
        <v>0</v>
      </c>
      <c r="U163" s="255">
        <v>0</v>
      </c>
      <c r="V163" s="255">
        <v>0</v>
      </c>
      <c r="W163" s="255">
        <v>0</v>
      </c>
      <c r="X163" s="255">
        <v>0</v>
      </c>
    </row>
    <row r="164" spans="1:24" x14ac:dyDescent="0.35">
      <c r="A164" s="1"/>
      <c r="B164" s="17" t="s">
        <v>1475</v>
      </c>
      <c r="C164" s="437" t="s">
        <v>2429</v>
      </c>
      <c r="D164" s="4" t="s">
        <v>1476</v>
      </c>
      <c r="E164" s="57"/>
      <c r="F164" s="56" t="s">
        <v>1477</v>
      </c>
      <c r="G164" s="254">
        <v>0</v>
      </c>
      <c r="H164" s="254">
        <v>0</v>
      </c>
      <c r="I164" s="254">
        <v>-8.0694900000000001</v>
      </c>
      <c r="J164" s="254">
        <v>0</v>
      </c>
      <c r="K164" s="255">
        <v>0</v>
      </c>
      <c r="L164" s="255">
        <v>0</v>
      </c>
      <c r="M164" s="255">
        <v>0</v>
      </c>
      <c r="N164" s="255">
        <v>0</v>
      </c>
      <c r="O164" s="255">
        <v>0</v>
      </c>
      <c r="P164" s="255">
        <v>0</v>
      </c>
      <c r="Q164" s="255">
        <v>0</v>
      </c>
      <c r="R164" s="255">
        <v>0</v>
      </c>
      <c r="S164" s="255">
        <v>0</v>
      </c>
      <c r="T164" s="255">
        <v>0</v>
      </c>
      <c r="U164" s="255">
        <v>0</v>
      </c>
      <c r="V164" s="255">
        <v>0</v>
      </c>
      <c r="W164" s="255">
        <v>0</v>
      </c>
      <c r="X164" s="255">
        <v>0</v>
      </c>
    </row>
    <row r="165" spans="1:24" x14ac:dyDescent="0.35">
      <c r="A165" s="1"/>
      <c r="B165" s="17" t="s">
        <v>1475</v>
      </c>
      <c r="C165" s="437" t="s">
        <v>2429</v>
      </c>
      <c r="D165" s="4" t="s">
        <v>1478</v>
      </c>
      <c r="E165" s="57"/>
      <c r="F165" s="56" t="s">
        <v>1479</v>
      </c>
      <c r="G165" s="254">
        <v>0</v>
      </c>
      <c r="H165" s="254">
        <v>0</v>
      </c>
      <c r="I165" s="254">
        <v>-63.449940000000005</v>
      </c>
      <c r="J165" s="254">
        <v>0</v>
      </c>
      <c r="K165" s="255">
        <v>0</v>
      </c>
      <c r="L165" s="255">
        <v>0</v>
      </c>
      <c r="M165" s="255">
        <v>0</v>
      </c>
      <c r="N165" s="255">
        <v>0</v>
      </c>
      <c r="O165" s="255">
        <v>0</v>
      </c>
      <c r="P165" s="255">
        <v>0</v>
      </c>
      <c r="Q165" s="255">
        <v>0</v>
      </c>
      <c r="R165" s="255">
        <v>0</v>
      </c>
      <c r="S165" s="255">
        <v>0</v>
      </c>
      <c r="T165" s="255">
        <v>0</v>
      </c>
      <c r="U165" s="255">
        <v>0</v>
      </c>
      <c r="V165" s="255">
        <v>0</v>
      </c>
      <c r="W165" s="255">
        <v>0</v>
      </c>
      <c r="X165" s="255">
        <v>0</v>
      </c>
    </row>
    <row r="166" spans="1:24" x14ac:dyDescent="0.35">
      <c r="A166" s="1"/>
      <c r="B166" s="17" t="s">
        <v>1475</v>
      </c>
      <c r="C166" s="437" t="s">
        <v>2429</v>
      </c>
      <c r="D166" s="4" t="s">
        <v>1480</v>
      </c>
      <c r="E166" s="57"/>
      <c r="F166" s="56" t="s">
        <v>1481</v>
      </c>
      <c r="G166" s="254">
        <v>0</v>
      </c>
      <c r="H166" s="254">
        <v>0</v>
      </c>
      <c r="I166" s="254">
        <v>-3.2094099999999997</v>
      </c>
      <c r="J166" s="254">
        <v>0</v>
      </c>
      <c r="K166" s="255">
        <v>0</v>
      </c>
      <c r="L166" s="255">
        <v>0</v>
      </c>
      <c r="M166" s="255">
        <v>0</v>
      </c>
      <c r="N166" s="255">
        <v>0</v>
      </c>
      <c r="O166" s="255">
        <v>0</v>
      </c>
      <c r="P166" s="255">
        <v>0</v>
      </c>
      <c r="Q166" s="255">
        <v>0</v>
      </c>
      <c r="R166" s="255">
        <v>0</v>
      </c>
      <c r="S166" s="255">
        <v>0</v>
      </c>
      <c r="T166" s="255">
        <v>0</v>
      </c>
      <c r="U166" s="255">
        <v>0</v>
      </c>
      <c r="V166" s="255">
        <v>0</v>
      </c>
      <c r="W166" s="255">
        <v>0</v>
      </c>
      <c r="X166" s="255">
        <v>0</v>
      </c>
    </row>
    <row r="167" spans="1:24" x14ac:dyDescent="0.35">
      <c r="A167" s="1"/>
      <c r="B167" s="17" t="s">
        <v>1475</v>
      </c>
      <c r="C167" s="437" t="s">
        <v>2425</v>
      </c>
      <c r="D167" s="4" t="s">
        <v>1482</v>
      </c>
      <c r="E167" s="57"/>
      <c r="F167" s="56" t="s">
        <v>1483</v>
      </c>
      <c r="G167" s="254">
        <v>0</v>
      </c>
      <c r="H167" s="254">
        <v>0</v>
      </c>
      <c r="I167" s="254">
        <v>146.68064000000001</v>
      </c>
      <c r="J167" s="254">
        <v>229</v>
      </c>
      <c r="K167" s="255">
        <v>0</v>
      </c>
      <c r="L167" s="255">
        <v>0</v>
      </c>
      <c r="M167" s="255">
        <v>0</v>
      </c>
      <c r="N167" s="255">
        <v>0</v>
      </c>
      <c r="O167" s="255">
        <v>0</v>
      </c>
      <c r="P167" s="255">
        <v>0</v>
      </c>
      <c r="Q167" s="255">
        <v>0</v>
      </c>
      <c r="R167" s="255">
        <v>0</v>
      </c>
      <c r="S167" s="255">
        <v>0</v>
      </c>
      <c r="T167" s="255">
        <v>0</v>
      </c>
      <c r="U167" s="255">
        <v>0</v>
      </c>
      <c r="V167" s="255">
        <v>0</v>
      </c>
      <c r="W167" s="255">
        <v>0</v>
      </c>
      <c r="X167" s="255">
        <v>0</v>
      </c>
    </row>
    <row r="168" spans="1:24" x14ac:dyDescent="0.35">
      <c r="A168" s="1"/>
      <c r="B168" s="17" t="s">
        <v>1475</v>
      </c>
      <c r="C168" s="437" t="s">
        <v>2920</v>
      </c>
      <c r="D168" s="4" t="s">
        <v>1484</v>
      </c>
      <c r="E168" s="57"/>
      <c r="F168" s="56" t="s">
        <v>1485</v>
      </c>
      <c r="G168" s="254">
        <v>0</v>
      </c>
      <c r="H168" s="254">
        <v>0</v>
      </c>
      <c r="I168" s="254">
        <v>742.06230000000005</v>
      </c>
      <c r="J168" s="254">
        <v>1513.79</v>
      </c>
      <c r="K168" s="255">
        <v>0</v>
      </c>
      <c r="L168" s="255">
        <v>0</v>
      </c>
      <c r="M168" s="255">
        <v>0</v>
      </c>
      <c r="N168" s="255">
        <v>0</v>
      </c>
      <c r="O168" s="255">
        <v>0</v>
      </c>
      <c r="P168" s="255">
        <v>0</v>
      </c>
      <c r="Q168" s="255">
        <v>0</v>
      </c>
      <c r="R168" s="255">
        <v>0</v>
      </c>
      <c r="S168" s="255">
        <v>0</v>
      </c>
      <c r="T168" s="255">
        <v>0</v>
      </c>
      <c r="U168" s="255">
        <v>0</v>
      </c>
      <c r="V168" s="255">
        <v>0</v>
      </c>
      <c r="W168" s="255">
        <v>0</v>
      </c>
      <c r="X168" s="255">
        <v>0</v>
      </c>
    </row>
    <row r="169" spans="1:24" x14ac:dyDescent="0.35">
      <c r="A169" s="1"/>
      <c r="B169" s="17" t="s">
        <v>1475</v>
      </c>
      <c r="C169" s="437" t="s">
        <v>2921</v>
      </c>
      <c r="D169" s="4" t="s">
        <v>1495</v>
      </c>
      <c r="E169" s="57"/>
      <c r="F169" s="56" t="s">
        <v>1487</v>
      </c>
      <c r="G169" s="254">
        <v>0</v>
      </c>
      <c r="H169" s="254">
        <v>0</v>
      </c>
      <c r="I169" s="254">
        <v>-1.028</v>
      </c>
      <c r="J169" s="254">
        <v>0</v>
      </c>
      <c r="K169" s="255">
        <v>0</v>
      </c>
      <c r="L169" s="255">
        <v>0</v>
      </c>
      <c r="M169" s="255">
        <v>0</v>
      </c>
      <c r="N169" s="255">
        <v>0</v>
      </c>
      <c r="O169" s="255">
        <v>0</v>
      </c>
      <c r="P169" s="255">
        <v>0</v>
      </c>
      <c r="Q169" s="255">
        <v>0</v>
      </c>
      <c r="R169" s="255">
        <v>0</v>
      </c>
      <c r="S169" s="255">
        <v>0</v>
      </c>
      <c r="T169" s="255">
        <v>0</v>
      </c>
      <c r="U169" s="255">
        <v>0</v>
      </c>
      <c r="V169" s="255">
        <v>0</v>
      </c>
      <c r="W169" s="255">
        <v>0</v>
      </c>
      <c r="X169" s="255">
        <v>0</v>
      </c>
    </row>
    <row r="170" spans="1:24" x14ac:dyDescent="0.35">
      <c r="A170" s="1"/>
      <c r="B170" s="17" t="s">
        <v>1475</v>
      </c>
      <c r="C170" s="437" t="s">
        <v>2921</v>
      </c>
      <c r="D170" s="4" t="s">
        <v>1488</v>
      </c>
      <c r="E170" s="57"/>
      <c r="F170" s="56" t="s">
        <v>1487</v>
      </c>
      <c r="G170" s="254">
        <v>0</v>
      </c>
      <c r="H170" s="254">
        <v>0</v>
      </c>
      <c r="I170" s="254">
        <v>1772.9909700000001</v>
      </c>
      <c r="J170" s="254">
        <v>357</v>
      </c>
      <c r="K170" s="255">
        <v>0</v>
      </c>
      <c r="L170" s="255">
        <v>0</v>
      </c>
      <c r="M170" s="255">
        <v>0</v>
      </c>
      <c r="N170" s="255">
        <v>0</v>
      </c>
      <c r="O170" s="255">
        <v>0</v>
      </c>
      <c r="P170" s="255">
        <v>0</v>
      </c>
      <c r="Q170" s="255">
        <v>0</v>
      </c>
      <c r="R170" s="255">
        <v>0</v>
      </c>
      <c r="S170" s="255">
        <v>0</v>
      </c>
      <c r="T170" s="255">
        <v>0</v>
      </c>
      <c r="U170" s="255">
        <v>0</v>
      </c>
      <c r="V170" s="255">
        <v>0</v>
      </c>
      <c r="W170" s="255">
        <v>0</v>
      </c>
      <c r="X170" s="255">
        <v>0</v>
      </c>
    </row>
    <row r="171" spans="1:24" x14ac:dyDescent="0.35">
      <c r="A171" s="1"/>
      <c r="B171" s="17" t="s">
        <v>1475</v>
      </c>
      <c r="C171" s="437" t="s">
        <v>2426</v>
      </c>
      <c r="D171" s="4" t="s">
        <v>1489</v>
      </c>
      <c r="E171" s="57"/>
      <c r="F171" s="56" t="s">
        <v>1490</v>
      </c>
      <c r="G171" s="254">
        <v>0</v>
      </c>
      <c r="H171" s="254">
        <v>0</v>
      </c>
      <c r="I171" s="254">
        <v>-5.7045600000000007</v>
      </c>
      <c r="J171" s="254">
        <v>0</v>
      </c>
      <c r="K171" s="255">
        <v>0</v>
      </c>
      <c r="L171" s="255">
        <v>0</v>
      </c>
      <c r="M171" s="255">
        <v>0</v>
      </c>
      <c r="N171" s="255">
        <v>0</v>
      </c>
      <c r="O171" s="255">
        <v>0</v>
      </c>
      <c r="P171" s="255">
        <v>0</v>
      </c>
      <c r="Q171" s="255">
        <v>0</v>
      </c>
      <c r="R171" s="255">
        <v>0</v>
      </c>
      <c r="S171" s="255">
        <v>0</v>
      </c>
      <c r="T171" s="255">
        <v>0</v>
      </c>
      <c r="U171" s="255">
        <v>0</v>
      </c>
      <c r="V171" s="255">
        <v>0</v>
      </c>
      <c r="W171" s="255">
        <v>0</v>
      </c>
      <c r="X171" s="255">
        <v>0</v>
      </c>
    </row>
    <row r="172" spans="1:24" x14ac:dyDescent="0.35">
      <c r="A172" s="1"/>
      <c r="B172" s="17" t="s">
        <v>1475</v>
      </c>
      <c r="C172" s="437" t="s">
        <v>2429</v>
      </c>
      <c r="D172" s="4" t="s">
        <v>1491</v>
      </c>
      <c r="E172" s="57"/>
      <c r="F172" s="56" t="s">
        <v>1492</v>
      </c>
      <c r="G172" s="254">
        <v>0</v>
      </c>
      <c r="H172" s="254">
        <v>0</v>
      </c>
      <c r="I172" s="254">
        <v>-1.0189999999999999</v>
      </c>
      <c r="J172" s="254">
        <v>0</v>
      </c>
      <c r="K172" s="255">
        <v>0</v>
      </c>
      <c r="L172" s="255">
        <v>0</v>
      </c>
      <c r="M172" s="255">
        <v>0</v>
      </c>
      <c r="N172" s="255">
        <v>0</v>
      </c>
      <c r="O172" s="255">
        <v>0</v>
      </c>
      <c r="P172" s="255">
        <v>0</v>
      </c>
      <c r="Q172" s="255">
        <v>0</v>
      </c>
      <c r="R172" s="255">
        <v>0</v>
      </c>
      <c r="S172" s="255">
        <v>0</v>
      </c>
      <c r="T172" s="255">
        <v>0</v>
      </c>
      <c r="U172" s="255">
        <v>0</v>
      </c>
      <c r="V172" s="255">
        <v>0</v>
      </c>
      <c r="W172" s="255">
        <v>0</v>
      </c>
      <c r="X172" s="255">
        <v>0</v>
      </c>
    </row>
    <row r="173" spans="1:24" x14ac:dyDescent="0.35">
      <c r="A173" s="1"/>
      <c r="B173" s="17" t="s">
        <v>1475</v>
      </c>
      <c r="C173" s="437" t="s">
        <v>2426</v>
      </c>
      <c r="D173" s="4" t="s">
        <v>1493</v>
      </c>
      <c r="E173" s="57"/>
      <c r="F173" s="56" t="s">
        <v>1494</v>
      </c>
      <c r="G173" s="254">
        <v>0</v>
      </c>
      <c r="H173" s="254">
        <v>0</v>
      </c>
      <c r="I173" s="254">
        <v>-2.5751599999999999</v>
      </c>
      <c r="J173" s="254">
        <v>0</v>
      </c>
      <c r="K173" s="255">
        <v>0</v>
      </c>
      <c r="L173" s="255">
        <v>0</v>
      </c>
      <c r="M173" s="255">
        <v>0</v>
      </c>
      <c r="N173" s="255">
        <v>0</v>
      </c>
      <c r="O173" s="255">
        <v>0</v>
      </c>
      <c r="P173" s="255">
        <v>0</v>
      </c>
      <c r="Q173" s="255">
        <v>0</v>
      </c>
      <c r="R173" s="255">
        <v>0</v>
      </c>
      <c r="S173" s="255">
        <v>0</v>
      </c>
      <c r="T173" s="255">
        <v>0</v>
      </c>
      <c r="U173" s="255">
        <v>0</v>
      </c>
      <c r="V173" s="255">
        <v>0</v>
      </c>
      <c r="W173" s="255">
        <v>0</v>
      </c>
      <c r="X173" s="255">
        <v>0</v>
      </c>
    </row>
    <row r="174" spans="1:24" x14ac:dyDescent="0.35">
      <c r="A174" s="1"/>
      <c r="B174" s="17" t="s">
        <v>1475</v>
      </c>
      <c r="C174" s="437" t="s">
        <v>2429</v>
      </c>
      <c r="D174" s="4" t="s">
        <v>1476</v>
      </c>
      <c r="E174" s="57"/>
      <c r="F174" s="56" t="s">
        <v>1477</v>
      </c>
      <c r="G174" s="254">
        <v>0</v>
      </c>
      <c r="H174" s="254">
        <v>0</v>
      </c>
      <c r="I174" s="254">
        <v>0</v>
      </c>
      <c r="J174" s="254">
        <v>0</v>
      </c>
      <c r="K174" s="254">
        <v>1.9833499999999999</v>
      </c>
      <c r="L174" s="254">
        <v>0</v>
      </c>
      <c r="M174" s="255">
        <v>0</v>
      </c>
      <c r="N174" s="255">
        <v>0</v>
      </c>
      <c r="O174" s="255">
        <v>0</v>
      </c>
      <c r="P174" s="255">
        <v>0</v>
      </c>
      <c r="Q174" s="255">
        <v>0</v>
      </c>
      <c r="R174" s="255">
        <v>0</v>
      </c>
      <c r="S174" s="255">
        <v>0</v>
      </c>
      <c r="T174" s="255">
        <v>0</v>
      </c>
      <c r="U174" s="255">
        <v>0</v>
      </c>
      <c r="V174" s="255">
        <v>0</v>
      </c>
      <c r="W174" s="255">
        <v>0</v>
      </c>
      <c r="X174" s="255">
        <v>0</v>
      </c>
    </row>
    <row r="175" spans="1:24" x14ac:dyDescent="0.35">
      <c r="A175" s="1"/>
      <c r="B175" s="17" t="s">
        <v>1475</v>
      </c>
      <c r="C175" s="437" t="s">
        <v>2920</v>
      </c>
      <c r="D175" s="4" t="s">
        <v>1484</v>
      </c>
      <c r="E175" s="57"/>
      <c r="F175" s="56" t="s">
        <v>1485</v>
      </c>
      <c r="G175" s="254">
        <v>0</v>
      </c>
      <c r="H175" s="254">
        <v>0</v>
      </c>
      <c r="I175" s="254">
        <v>0</v>
      </c>
      <c r="J175" s="254">
        <v>0</v>
      </c>
      <c r="K175" s="254">
        <v>1212.30034</v>
      </c>
      <c r="L175" s="254">
        <v>2122.4140000000002</v>
      </c>
      <c r="M175" s="255">
        <v>0</v>
      </c>
      <c r="N175" s="255">
        <v>0</v>
      </c>
      <c r="O175" s="255">
        <v>0</v>
      </c>
      <c r="P175" s="255">
        <v>0</v>
      </c>
      <c r="Q175" s="255">
        <v>0</v>
      </c>
      <c r="R175" s="255">
        <v>0</v>
      </c>
      <c r="S175" s="255">
        <v>0</v>
      </c>
      <c r="T175" s="255">
        <v>0</v>
      </c>
      <c r="U175" s="255">
        <v>0</v>
      </c>
      <c r="V175" s="255">
        <v>0</v>
      </c>
      <c r="W175" s="255">
        <v>0</v>
      </c>
      <c r="X175" s="255">
        <v>0</v>
      </c>
    </row>
    <row r="176" spans="1:24" x14ac:dyDescent="0.35">
      <c r="A176" s="1"/>
      <c r="B176" s="17" t="s">
        <v>1475</v>
      </c>
      <c r="C176" s="437" t="s">
        <v>2921</v>
      </c>
      <c r="D176" s="4" t="s">
        <v>1488</v>
      </c>
      <c r="E176" s="57"/>
      <c r="F176" s="56" t="s">
        <v>1487</v>
      </c>
      <c r="G176" s="254">
        <v>0</v>
      </c>
      <c r="H176" s="254">
        <v>0</v>
      </c>
      <c r="I176" s="254">
        <v>0</v>
      </c>
      <c r="J176" s="254">
        <v>0</v>
      </c>
      <c r="K176" s="254">
        <v>496.19146000000001</v>
      </c>
      <c r="L176" s="254">
        <v>436</v>
      </c>
      <c r="M176" s="255">
        <v>0</v>
      </c>
      <c r="N176" s="255">
        <v>0</v>
      </c>
      <c r="O176" s="255">
        <v>0</v>
      </c>
      <c r="P176" s="255">
        <v>0</v>
      </c>
      <c r="Q176" s="255">
        <v>0</v>
      </c>
      <c r="R176" s="255">
        <v>0</v>
      </c>
      <c r="S176" s="255">
        <v>0</v>
      </c>
      <c r="T176" s="255">
        <v>0</v>
      </c>
      <c r="U176" s="255">
        <v>0</v>
      </c>
      <c r="V176" s="255">
        <v>0</v>
      </c>
      <c r="W176" s="255">
        <v>0</v>
      </c>
      <c r="X176" s="255">
        <v>0</v>
      </c>
    </row>
    <row r="177" spans="1:24" x14ac:dyDescent="0.35">
      <c r="A177" s="1"/>
      <c r="B177" s="17" t="s">
        <v>1475</v>
      </c>
      <c r="C177" s="437" t="s">
        <v>2426</v>
      </c>
      <c r="D177" s="4" t="s">
        <v>1489</v>
      </c>
      <c r="E177" s="57"/>
      <c r="F177" s="56" t="s">
        <v>1490</v>
      </c>
      <c r="G177" s="254">
        <v>0</v>
      </c>
      <c r="H177" s="254">
        <v>0</v>
      </c>
      <c r="I177" s="254">
        <v>0</v>
      </c>
      <c r="J177" s="254">
        <v>0</v>
      </c>
      <c r="K177" s="254">
        <v>5.1337600000000005</v>
      </c>
      <c r="L177" s="254">
        <v>0</v>
      </c>
      <c r="M177" s="255">
        <v>0</v>
      </c>
      <c r="N177" s="255">
        <v>0</v>
      </c>
      <c r="O177" s="255">
        <v>0</v>
      </c>
      <c r="P177" s="255">
        <v>0</v>
      </c>
      <c r="Q177" s="255">
        <v>0</v>
      </c>
      <c r="R177" s="255">
        <v>0</v>
      </c>
      <c r="S177" s="255">
        <v>0</v>
      </c>
      <c r="T177" s="255">
        <v>0</v>
      </c>
      <c r="U177" s="255">
        <v>0</v>
      </c>
      <c r="V177" s="255">
        <v>0</v>
      </c>
      <c r="W177" s="255">
        <v>0</v>
      </c>
      <c r="X177" s="255">
        <v>0</v>
      </c>
    </row>
    <row r="178" spans="1:24" x14ac:dyDescent="0.35">
      <c r="A178" s="1"/>
      <c r="B178" s="17" t="s">
        <v>1475</v>
      </c>
      <c r="C178" s="437" t="s">
        <v>2429</v>
      </c>
      <c r="D178" s="4" t="s">
        <v>1491</v>
      </c>
      <c r="E178" s="57"/>
      <c r="F178" s="56" t="s">
        <v>1492</v>
      </c>
      <c r="G178" s="254">
        <v>0</v>
      </c>
      <c r="H178" s="254">
        <v>0</v>
      </c>
      <c r="I178" s="254">
        <v>0</v>
      </c>
      <c r="J178" s="254">
        <v>0</v>
      </c>
      <c r="K178" s="254">
        <v>-2.2562099999999998</v>
      </c>
      <c r="L178" s="254">
        <v>0</v>
      </c>
      <c r="M178" s="255">
        <v>0</v>
      </c>
      <c r="N178" s="255">
        <v>0</v>
      </c>
      <c r="O178" s="255">
        <v>0</v>
      </c>
      <c r="P178" s="255">
        <v>0</v>
      </c>
      <c r="Q178" s="255">
        <v>0</v>
      </c>
      <c r="R178" s="255">
        <v>0</v>
      </c>
      <c r="S178" s="255">
        <v>0</v>
      </c>
      <c r="T178" s="255">
        <v>0</v>
      </c>
      <c r="U178" s="255">
        <v>0</v>
      </c>
      <c r="V178" s="255">
        <v>0</v>
      </c>
      <c r="W178" s="255">
        <v>0</v>
      </c>
      <c r="X178" s="255">
        <v>0</v>
      </c>
    </row>
    <row r="179" spans="1:24" x14ac:dyDescent="0.35">
      <c r="A179" s="1"/>
      <c r="B179" s="17" t="s">
        <v>1475</v>
      </c>
      <c r="C179" s="437" t="s">
        <v>2920</v>
      </c>
      <c r="D179" s="4" t="s">
        <v>1484</v>
      </c>
      <c r="E179" s="57"/>
      <c r="F179" s="56" t="s">
        <v>1485</v>
      </c>
      <c r="G179" s="254">
        <v>0</v>
      </c>
      <c r="H179" s="254">
        <v>0</v>
      </c>
      <c r="I179" s="254">
        <v>0</v>
      </c>
      <c r="J179" s="254">
        <v>0</v>
      </c>
      <c r="K179" s="254">
        <v>0</v>
      </c>
      <c r="L179" s="254">
        <v>0</v>
      </c>
      <c r="M179" s="254">
        <v>1434.0438200000001</v>
      </c>
      <c r="N179" s="254">
        <v>1157.3985299999999</v>
      </c>
      <c r="O179" s="255">
        <v>0</v>
      </c>
      <c r="P179" s="255">
        <v>0</v>
      </c>
      <c r="Q179" s="255">
        <v>0</v>
      </c>
      <c r="R179" s="255">
        <v>0</v>
      </c>
      <c r="S179" s="255">
        <v>0</v>
      </c>
      <c r="T179" s="255">
        <v>0</v>
      </c>
      <c r="U179" s="255">
        <v>0</v>
      </c>
      <c r="V179" s="255">
        <v>0</v>
      </c>
      <c r="W179" s="255">
        <v>0</v>
      </c>
      <c r="X179" s="255">
        <v>0</v>
      </c>
    </row>
    <row r="180" spans="1:24" x14ac:dyDescent="0.35">
      <c r="A180" s="1"/>
      <c r="B180" s="17" t="s">
        <v>1475</v>
      </c>
      <c r="C180" s="437" t="s">
        <v>2921</v>
      </c>
      <c r="D180" s="4" t="s">
        <v>1488</v>
      </c>
      <c r="E180" s="57"/>
      <c r="F180" s="56" t="s">
        <v>1487</v>
      </c>
      <c r="G180" s="254">
        <v>0</v>
      </c>
      <c r="H180" s="254">
        <v>0</v>
      </c>
      <c r="I180" s="254">
        <v>0</v>
      </c>
      <c r="J180" s="254">
        <v>0</v>
      </c>
      <c r="K180" s="254">
        <v>0</v>
      </c>
      <c r="L180" s="254">
        <v>0</v>
      </c>
      <c r="M180" s="254">
        <v>362.96856000000002</v>
      </c>
      <c r="N180" s="254">
        <v>680.44504000000006</v>
      </c>
      <c r="O180" s="255">
        <v>0</v>
      </c>
      <c r="P180" s="255">
        <v>0</v>
      </c>
      <c r="Q180" s="255">
        <v>0</v>
      </c>
      <c r="R180" s="255">
        <v>0</v>
      </c>
      <c r="S180" s="255">
        <v>0</v>
      </c>
      <c r="T180" s="255">
        <v>0</v>
      </c>
      <c r="U180" s="255">
        <v>0</v>
      </c>
      <c r="V180" s="255">
        <v>0</v>
      </c>
      <c r="W180" s="255">
        <v>0</v>
      </c>
      <c r="X180" s="255">
        <v>0</v>
      </c>
    </row>
    <row r="181" spans="1:24" x14ac:dyDescent="0.35">
      <c r="A181" s="1"/>
      <c r="B181" s="17" t="s">
        <v>1475</v>
      </c>
      <c r="C181" s="437" t="s">
        <v>2920</v>
      </c>
      <c r="D181" s="4" t="s">
        <v>1484</v>
      </c>
      <c r="E181" s="57"/>
      <c r="F181" s="56" t="s">
        <v>1485</v>
      </c>
      <c r="G181" s="254">
        <v>0</v>
      </c>
      <c r="H181" s="254">
        <v>0</v>
      </c>
      <c r="I181" s="254">
        <v>0</v>
      </c>
      <c r="J181" s="254">
        <v>0</v>
      </c>
      <c r="K181" s="254">
        <v>0</v>
      </c>
      <c r="L181" s="254">
        <v>0</v>
      </c>
      <c r="M181" s="254">
        <v>0</v>
      </c>
      <c r="N181" s="254">
        <v>0</v>
      </c>
      <c r="O181" s="254">
        <v>2161.6638800000001</v>
      </c>
      <c r="P181" s="254">
        <v>1588.586</v>
      </c>
      <c r="Q181" s="255">
        <v>0</v>
      </c>
      <c r="R181" s="255">
        <v>0</v>
      </c>
      <c r="S181" s="255">
        <v>0</v>
      </c>
      <c r="T181" s="255">
        <v>0</v>
      </c>
      <c r="U181" s="255">
        <v>0</v>
      </c>
      <c r="V181" s="255">
        <v>0</v>
      </c>
      <c r="W181" s="255">
        <v>0</v>
      </c>
      <c r="X181" s="255">
        <v>0</v>
      </c>
    </row>
    <row r="182" spans="1:24" x14ac:dyDescent="0.35">
      <c r="A182" s="1"/>
      <c r="B182" s="17" t="s">
        <v>1475</v>
      </c>
      <c r="C182" s="437" t="s">
        <v>2921</v>
      </c>
      <c r="D182" s="4" t="s">
        <v>1488</v>
      </c>
      <c r="E182" s="57"/>
      <c r="F182" s="56" t="s">
        <v>1487</v>
      </c>
      <c r="G182" s="254">
        <v>0</v>
      </c>
      <c r="H182" s="254">
        <v>0</v>
      </c>
      <c r="I182" s="254">
        <v>0</v>
      </c>
      <c r="J182" s="254">
        <v>0</v>
      </c>
      <c r="K182" s="254">
        <v>0</v>
      </c>
      <c r="L182" s="254">
        <v>0</v>
      </c>
      <c r="M182" s="254">
        <v>0</v>
      </c>
      <c r="N182" s="254">
        <v>0</v>
      </c>
      <c r="O182" s="254">
        <v>338.86526000000003</v>
      </c>
      <c r="P182" s="254">
        <v>546.52200000000005</v>
      </c>
      <c r="Q182" s="255">
        <v>0</v>
      </c>
      <c r="R182" s="255">
        <v>0</v>
      </c>
      <c r="S182" s="255">
        <v>0</v>
      </c>
      <c r="T182" s="255">
        <v>0</v>
      </c>
      <c r="U182" s="255">
        <v>0</v>
      </c>
      <c r="V182" s="255">
        <v>0</v>
      </c>
      <c r="W182" s="255">
        <v>0</v>
      </c>
      <c r="X182" s="255">
        <v>0</v>
      </c>
    </row>
    <row r="183" spans="1:24" x14ac:dyDescent="0.35">
      <c r="A183" s="1"/>
      <c r="B183" s="17" t="s">
        <v>1475</v>
      </c>
      <c r="C183" s="437" t="s">
        <v>2920</v>
      </c>
      <c r="D183" s="4" t="s">
        <v>1484</v>
      </c>
      <c r="E183" s="57"/>
      <c r="F183" s="56" t="s">
        <v>1485</v>
      </c>
      <c r="G183" s="254">
        <v>0</v>
      </c>
      <c r="H183" s="254">
        <v>0</v>
      </c>
      <c r="I183" s="254">
        <v>0</v>
      </c>
      <c r="J183" s="254">
        <v>0</v>
      </c>
      <c r="K183" s="254">
        <v>0</v>
      </c>
      <c r="L183" s="254">
        <v>0</v>
      </c>
      <c r="M183" s="254">
        <v>0</v>
      </c>
      <c r="N183" s="254">
        <v>0</v>
      </c>
      <c r="O183" s="254">
        <v>0</v>
      </c>
      <c r="P183" s="254">
        <v>0</v>
      </c>
      <c r="Q183" s="254">
        <v>615.35385999999994</v>
      </c>
      <c r="R183" s="254">
        <v>325.95490999999998</v>
      </c>
      <c r="S183" s="255">
        <v>0</v>
      </c>
      <c r="T183" s="255">
        <v>0</v>
      </c>
      <c r="U183" s="255">
        <v>0</v>
      </c>
      <c r="V183" s="255">
        <v>0</v>
      </c>
      <c r="W183" s="255">
        <v>0</v>
      </c>
      <c r="X183" s="255">
        <v>0</v>
      </c>
    </row>
    <row r="184" spans="1:24" x14ac:dyDescent="0.35">
      <c r="A184" s="1"/>
      <c r="B184" s="17" t="s">
        <v>1475</v>
      </c>
      <c r="C184" s="437" t="s">
        <v>2921</v>
      </c>
      <c r="D184" s="4" t="s">
        <v>1488</v>
      </c>
      <c r="E184" s="57"/>
      <c r="F184" s="56" t="s">
        <v>1487</v>
      </c>
      <c r="G184" s="254">
        <v>0</v>
      </c>
      <c r="H184" s="254">
        <v>0</v>
      </c>
      <c r="I184" s="254">
        <v>0</v>
      </c>
      <c r="J184" s="254">
        <v>0</v>
      </c>
      <c r="K184" s="254">
        <v>0</v>
      </c>
      <c r="L184" s="254">
        <v>0</v>
      </c>
      <c r="M184" s="254">
        <v>0</v>
      </c>
      <c r="N184" s="254">
        <v>0</v>
      </c>
      <c r="O184" s="254">
        <v>0</v>
      </c>
      <c r="P184" s="254">
        <v>0</v>
      </c>
      <c r="Q184" s="254">
        <v>107.18831</v>
      </c>
      <c r="R184" s="254">
        <v>73.21096</v>
      </c>
      <c r="S184" s="255">
        <v>0</v>
      </c>
      <c r="T184" s="255">
        <v>0</v>
      </c>
      <c r="U184" s="255">
        <v>0</v>
      </c>
      <c r="V184" s="255">
        <v>0</v>
      </c>
      <c r="W184" s="255">
        <v>0</v>
      </c>
      <c r="X184" s="255">
        <v>0</v>
      </c>
    </row>
    <row r="185" spans="1:24" x14ac:dyDescent="0.35">
      <c r="A185" s="1"/>
      <c r="B185" s="17"/>
      <c r="C185" s="17"/>
      <c r="D185" s="4"/>
      <c r="E185" s="57"/>
      <c r="F185" s="56"/>
      <c r="G185" s="254"/>
      <c r="H185" s="254"/>
      <c r="I185" s="254"/>
      <c r="J185" s="254"/>
      <c r="K185" s="255"/>
      <c r="L185" s="255"/>
      <c r="M185" s="255"/>
      <c r="N185" s="255"/>
      <c r="O185" s="255"/>
      <c r="P185" s="255"/>
      <c r="Q185" s="255"/>
      <c r="R185" s="255"/>
      <c r="S185" s="255"/>
      <c r="T185" s="255"/>
      <c r="U185" s="255"/>
      <c r="V185" s="255"/>
      <c r="W185" s="255"/>
      <c r="X185" s="255"/>
    </row>
    <row r="186" spans="1:24" ht="13.15" x14ac:dyDescent="0.4">
      <c r="A186" s="1"/>
      <c r="B186" s="234" t="s">
        <v>1475</v>
      </c>
      <c r="C186" s="234"/>
      <c r="D186" s="234"/>
      <c r="E186" s="234"/>
      <c r="F186" s="235" t="s">
        <v>1496</v>
      </c>
      <c r="G186" s="242">
        <f>SUM(G98:G184)</f>
        <v>2029.9234300000001</v>
      </c>
      <c r="H186" s="242">
        <f t="shared" ref="H186:R186" si="1">SUM(H98:H184)</f>
        <v>2557.0549999999998</v>
      </c>
      <c r="I186" s="242">
        <f t="shared" si="1"/>
        <v>2576.6783500000001</v>
      </c>
      <c r="J186" s="242">
        <f t="shared" si="1"/>
        <v>2099.79</v>
      </c>
      <c r="K186" s="242">
        <f t="shared" si="1"/>
        <v>1713.3526999999999</v>
      </c>
      <c r="L186" s="242">
        <f t="shared" si="1"/>
        <v>2558.4140000000002</v>
      </c>
      <c r="M186" s="242">
        <f t="shared" si="1"/>
        <v>1797.0123800000001</v>
      </c>
      <c r="N186" s="242">
        <f t="shared" si="1"/>
        <v>1837.84357</v>
      </c>
      <c r="O186" s="242">
        <f t="shared" si="1"/>
        <v>2500.5291400000001</v>
      </c>
      <c r="P186" s="242">
        <f t="shared" si="1"/>
        <v>2135.1080000000002</v>
      </c>
      <c r="Q186" s="242">
        <f t="shared" si="1"/>
        <v>722.54216999999994</v>
      </c>
      <c r="R186" s="242">
        <f t="shared" si="1"/>
        <v>399.16586999999998</v>
      </c>
      <c r="S186" s="237">
        <v>3303.5850613433477</v>
      </c>
      <c r="T186" s="237">
        <v>3591.7187063748102</v>
      </c>
      <c r="U186" s="237">
        <v>3819.8701985969105</v>
      </c>
      <c r="V186" s="237">
        <v>4376.2018316932399</v>
      </c>
      <c r="W186" s="237">
        <v>4337.1837312251282</v>
      </c>
      <c r="X186" s="237">
        <v>19428.559529233436</v>
      </c>
    </row>
    <row r="187" spans="1:24" x14ac:dyDescent="0.35">
      <c r="B187" s="17" t="s">
        <v>1497</v>
      </c>
      <c r="C187" s="437" t="s">
        <v>2176</v>
      </c>
      <c r="D187" s="17"/>
      <c r="E187" s="57"/>
      <c r="F187" s="56" t="s">
        <v>310</v>
      </c>
      <c r="G187" s="255">
        <v>0</v>
      </c>
      <c r="H187" s="255">
        <v>0</v>
      </c>
      <c r="I187" s="255">
        <v>0</v>
      </c>
      <c r="J187" s="255">
        <v>0</v>
      </c>
      <c r="K187" s="255">
        <v>0</v>
      </c>
      <c r="L187" s="255">
        <v>0</v>
      </c>
      <c r="M187" s="255">
        <v>0</v>
      </c>
      <c r="N187" s="255">
        <v>0</v>
      </c>
      <c r="O187" s="255">
        <v>0</v>
      </c>
      <c r="P187" s="255">
        <v>0</v>
      </c>
      <c r="Q187" s="255">
        <v>0</v>
      </c>
      <c r="R187" s="255">
        <v>0</v>
      </c>
      <c r="S187" s="20">
        <v>1850.5766204138804</v>
      </c>
      <c r="T187" s="20">
        <v>1982.4395106805864</v>
      </c>
      <c r="U187" s="20">
        <v>2040.4719715203962</v>
      </c>
      <c r="V187" s="20">
        <v>2141.56981850176</v>
      </c>
      <c r="W187" s="20">
        <v>2251.1967910367398</v>
      </c>
      <c r="X187" s="20">
        <v>10266.254712153363</v>
      </c>
    </row>
    <row r="188" spans="1:24" x14ac:dyDescent="0.35">
      <c r="B188" s="17" t="s">
        <v>1497</v>
      </c>
      <c r="C188" s="437" t="s">
        <v>2176</v>
      </c>
      <c r="D188" s="17"/>
      <c r="E188" s="57"/>
      <c r="F188" s="56" t="s">
        <v>311</v>
      </c>
      <c r="G188" s="255">
        <v>0</v>
      </c>
      <c r="H188" s="255">
        <v>0</v>
      </c>
      <c r="I188" s="255">
        <v>0</v>
      </c>
      <c r="J188" s="255">
        <v>0</v>
      </c>
      <c r="K188" s="255">
        <v>0</v>
      </c>
      <c r="L188" s="255">
        <v>0</v>
      </c>
      <c r="M188" s="255">
        <v>0</v>
      </c>
      <c r="N188" s="255">
        <v>0</v>
      </c>
      <c r="O188" s="255">
        <v>0</v>
      </c>
      <c r="P188" s="255">
        <v>0</v>
      </c>
      <c r="Q188" s="255">
        <v>0</v>
      </c>
      <c r="R188" s="255">
        <v>0</v>
      </c>
      <c r="S188" s="20">
        <v>2512.6718112730691</v>
      </c>
      <c r="T188" s="20">
        <v>2591.2387717609831</v>
      </c>
      <c r="U188" s="20">
        <v>2565.5225665946473</v>
      </c>
      <c r="V188" s="20">
        <v>2585.8996798029557</v>
      </c>
      <c r="W188" s="20">
        <v>2718.2685671456206</v>
      </c>
      <c r="X188" s="20">
        <v>12973.601396577276</v>
      </c>
    </row>
    <row r="189" spans="1:24" x14ac:dyDescent="0.35">
      <c r="B189" s="17" t="s">
        <v>1497</v>
      </c>
      <c r="C189" s="437" t="s">
        <v>2177</v>
      </c>
      <c r="D189" s="17"/>
      <c r="E189" s="57"/>
      <c r="F189" s="56" t="s">
        <v>312</v>
      </c>
      <c r="G189" s="255">
        <v>0</v>
      </c>
      <c r="H189" s="255">
        <v>0</v>
      </c>
      <c r="I189" s="255">
        <v>0</v>
      </c>
      <c r="J189" s="255">
        <v>0</v>
      </c>
      <c r="K189" s="255">
        <v>0</v>
      </c>
      <c r="L189" s="255">
        <v>0</v>
      </c>
      <c r="M189" s="255">
        <v>0</v>
      </c>
      <c r="N189" s="255">
        <v>0</v>
      </c>
      <c r="O189" s="255">
        <v>0</v>
      </c>
      <c r="P189" s="255">
        <v>0</v>
      </c>
      <c r="Q189" s="255">
        <v>0</v>
      </c>
      <c r="R189" s="255">
        <v>0</v>
      </c>
      <c r="S189" s="20">
        <v>2510.6179899462531</v>
      </c>
      <c r="T189" s="20">
        <v>2591.2387717609831</v>
      </c>
      <c r="U189" s="20">
        <v>2565.5225665946473</v>
      </c>
      <c r="V189" s="20">
        <v>2585.8996798029557</v>
      </c>
      <c r="W189" s="20">
        <v>2718.2685671456206</v>
      </c>
      <c r="X189" s="20">
        <v>12971.547575250461</v>
      </c>
    </row>
    <row r="190" spans="1:24" x14ac:dyDescent="0.35">
      <c r="B190" s="17" t="s">
        <v>1497</v>
      </c>
      <c r="C190" s="437" t="s">
        <v>2178</v>
      </c>
      <c r="D190" s="17"/>
      <c r="E190" s="57"/>
      <c r="F190" s="56" t="s">
        <v>313</v>
      </c>
      <c r="G190" s="255">
        <v>0</v>
      </c>
      <c r="H190" s="255">
        <v>0</v>
      </c>
      <c r="I190" s="255">
        <v>0</v>
      </c>
      <c r="J190" s="255">
        <v>0</v>
      </c>
      <c r="K190" s="255">
        <v>0</v>
      </c>
      <c r="L190" s="255">
        <v>0</v>
      </c>
      <c r="M190" s="255">
        <v>0</v>
      </c>
      <c r="N190" s="255">
        <v>0</v>
      </c>
      <c r="O190" s="255">
        <v>0</v>
      </c>
      <c r="P190" s="255">
        <v>0</v>
      </c>
      <c r="Q190" s="255">
        <v>0</v>
      </c>
      <c r="R190" s="255">
        <v>0</v>
      </c>
      <c r="S190" s="20">
        <v>205.61962449043116</v>
      </c>
      <c r="T190" s="20">
        <v>220.27105674228739</v>
      </c>
      <c r="U190" s="20">
        <v>226.71910794671069</v>
      </c>
      <c r="V190" s="20">
        <v>237.95220205575103</v>
      </c>
      <c r="W190" s="20">
        <v>250.13297678185992</v>
      </c>
      <c r="X190" s="20">
        <v>1140.6949680170401</v>
      </c>
    </row>
    <row r="191" spans="1:24" x14ac:dyDescent="0.35">
      <c r="B191" s="17" t="s">
        <v>1497</v>
      </c>
      <c r="C191" s="437" t="s">
        <v>2177</v>
      </c>
      <c r="D191" s="17"/>
      <c r="E191" s="57"/>
      <c r="F191" s="56" t="s">
        <v>314</v>
      </c>
      <c r="G191" s="255">
        <v>0</v>
      </c>
      <c r="H191" s="255">
        <v>0</v>
      </c>
      <c r="I191" s="255">
        <v>0</v>
      </c>
      <c r="J191" s="255">
        <v>0</v>
      </c>
      <c r="K191" s="255">
        <v>0</v>
      </c>
      <c r="L191" s="255">
        <v>0</v>
      </c>
      <c r="M191" s="255">
        <v>0</v>
      </c>
      <c r="N191" s="255">
        <v>0</v>
      </c>
      <c r="O191" s="255">
        <v>0</v>
      </c>
      <c r="P191" s="255">
        <v>0</v>
      </c>
      <c r="Q191" s="255">
        <v>0</v>
      </c>
      <c r="R191" s="255">
        <v>0</v>
      </c>
      <c r="S191" s="20">
        <v>308.42943673564673</v>
      </c>
      <c r="T191" s="20">
        <v>330.40658511343105</v>
      </c>
      <c r="U191" s="20">
        <v>340.078661920066</v>
      </c>
      <c r="V191" s="20">
        <v>356.92830308362659</v>
      </c>
      <c r="W191" s="20">
        <v>375.19946517278993</v>
      </c>
      <c r="X191" s="20">
        <v>1711.0424520255601</v>
      </c>
    </row>
    <row r="192" spans="1:24" x14ac:dyDescent="0.35">
      <c r="B192" s="17" t="s">
        <v>1497</v>
      </c>
      <c r="C192" s="437" t="s">
        <v>2176</v>
      </c>
      <c r="D192" s="17"/>
      <c r="E192" s="57"/>
      <c r="F192" s="56" t="s">
        <v>315</v>
      </c>
      <c r="G192" s="255">
        <v>0</v>
      </c>
      <c r="H192" s="255">
        <v>0</v>
      </c>
      <c r="I192" s="255">
        <v>0</v>
      </c>
      <c r="J192" s="255">
        <v>0</v>
      </c>
      <c r="K192" s="255">
        <v>0</v>
      </c>
      <c r="L192" s="255">
        <v>0</v>
      </c>
      <c r="M192" s="255">
        <v>0</v>
      </c>
      <c r="N192" s="255">
        <v>0</v>
      </c>
      <c r="O192" s="255">
        <v>0</v>
      </c>
      <c r="P192" s="255">
        <v>0</v>
      </c>
      <c r="Q192" s="255">
        <v>0</v>
      </c>
      <c r="R192" s="255">
        <v>0</v>
      </c>
      <c r="S192" s="20">
        <v>2567.276658520037</v>
      </c>
      <c r="T192" s="20">
        <v>2657.5668205170132</v>
      </c>
      <c r="U192" s="20">
        <v>0</v>
      </c>
      <c r="V192" s="20">
        <v>0</v>
      </c>
      <c r="W192" s="20">
        <v>0</v>
      </c>
      <c r="X192" s="20">
        <v>5224.8434790370502</v>
      </c>
    </row>
    <row r="193" spans="2:24" x14ac:dyDescent="0.35">
      <c r="B193" s="17" t="s">
        <v>1497</v>
      </c>
      <c r="C193" s="437" t="s">
        <v>2177</v>
      </c>
      <c r="D193" s="17" t="s">
        <v>1498</v>
      </c>
      <c r="E193" s="57"/>
      <c r="F193" s="56" t="s">
        <v>1498</v>
      </c>
      <c r="G193" s="254">
        <v>-4.758</v>
      </c>
      <c r="H193" s="254">
        <v>0</v>
      </c>
      <c r="I193" s="255">
        <v>0</v>
      </c>
      <c r="J193" s="255">
        <v>0</v>
      </c>
      <c r="K193" s="255">
        <v>0</v>
      </c>
      <c r="L193" s="255">
        <v>0</v>
      </c>
      <c r="M193" s="255">
        <v>0</v>
      </c>
      <c r="N193" s="255">
        <v>0</v>
      </c>
      <c r="O193" s="255">
        <v>0</v>
      </c>
      <c r="P193" s="255">
        <v>0</v>
      </c>
      <c r="Q193" s="255">
        <v>0</v>
      </c>
      <c r="R193" s="255">
        <v>0</v>
      </c>
      <c r="S193" s="255">
        <v>0</v>
      </c>
      <c r="T193" s="255">
        <v>0</v>
      </c>
      <c r="U193" s="255">
        <v>0</v>
      </c>
      <c r="V193" s="255">
        <v>0</v>
      </c>
      <c r="W193" s="255">
        <v>0</v>
      </c>
      <c r="X193" s="255">
        <v>0</v>
      </c>
    </row>
    <row r="194" spans="2:24" x14ac:dyDescent="0.35">
      <c r="B194" s="17" t="s">
        <v>1497</v>
      </c>
      <c r="C194" s="437" t="s">
        <v>2176</v>
      </c>
      <c r="D194" s="17" t="s">
        <v>1499</v>
      </c>
      <c r="E194" s="57"/>
      <c r="F194" s="56" t="s">
        <v>1500</v>
      </c>
      <c r="G194" s="254">
        <v>-16.254000000000001</v>
      </c>
      <c r="H194" s="254">
        <v>0</v>
      </c>
      <c r="I194" s="255">
        <v>0</v>
      </c>
      <c r="J194" s="255">
        <v>0</v>
      </c>
      <c r="K194" s="255">
        <v>0</v>
      </c>
      <c r="L194" s="255">
        <v>0</v>
      </c>
      <c r="M194" s="255">
        <v>0</v>
      </c>
      <c r="N194" s="255">
        <v>0</v>
      </c>
      <c r="O194" s="255">
        <v>0</v>
      </c>
      <c r="P194" s="255">
        <v>0</v>
      </c>
      <c r="Q194" s="255">
        <v>0</v>
      </c>
      <c r="R194" s="255">
        <v>0</v>
      </c>
      <c r="S194" s="255">
        <v>0</v>
      </c>
      <c r="T194" s="255">
        <v>0</v>
      </c>
      <c r="U194" s="255">
        <v>0</v>
      </c>
      <c r="V194" s="255">
        <v>0</v>
      </c>
      <c r="W194" s="255">
        <v>0</v>
      </c>
      <c r="X194" s="255">
        <v>0</v>
      </c>
    </row>
    <row r="195" spans="2:24" x14ac:dyDescent="0.35">
      <c r="B195" s="17" t="s">
        <v>1497</v>
      </c>
      <c r="C195" s="437" t="s">
        <v>2177</v>
      </c>
      <c r="D195" s="17" t="s">
        <v>1501</v>
      </c>
      <c r="E195" s="57"/>
      <c r="F195" s="56" t="s">
        <v>1502</v>
      </c>
      <c r="G195" s="254">
        <v>-6.077</v>
      </c>
      <c r="H195" s="254">
        <v>0</v>
      </c>
      <c r="I195" s="255">
        <v>0</v>
      </c>
      <c r="J195" s="255">
        <v>0</v>
      </c>
      <c r="K195" s="255">
        <v>0</v>
      </c>
      <c r="L195" s="255">
        <v>0</v>
      </c>
      <c r="M195" s="255">
        <v>0</v>
      </c>
      <c r="N195" s="255">
        <v>0</v>
      </c>
      <c r="O195" s="255">
        <v>0</v>
      </c>
      <c r="P195" s="255">
        <v>0</v>
      </c>
      <c r="Q195" s="255">
        <v>0</v>
      </c>
      <c r="R195" s="255">
        <v>0</v>
      </c>
      <c r="S195" s="255">
        <v>0</v>
      </c>
      <c r="T195" s="255">
        <v>0</v>
      </c>
      <c r="U195" s="255">
        <v>0</v>
      </c>
      <c r="V195" s="255">
        <v>0</v>
      </c>
      <c r="W195" s="255">
        <v>0</v>
      </c>
      <c r="X195" s="255">
        <v>0</v>
      </c>
    </row>
    <row r="196" spans="2:24" x14ac:dyDescent="0.35">
      <c r="B196" s="17" t="s">
        <v>1497</v>
      </c>
      <c r="C196" s="437" t="s">
        <v>2176</v>
      </c>
      <c r="D196" s="17" t="s">
        <v>1503</v>
      </c>
      <c r="E196" s="57"/>
      <c r="F196" s="56" t="s">
        <v>311</v>
      </c>
      <c r="G196" s="254">
        <v>682.48471999999992</v>
      </c>
      <c r="H196" s="254">
        <v>0</v>
      </c>
      <c r="I196" s="255">
        <v>0</v>
      </c>
      <c r="J196" s="255">
        <v>0</v>
      </c>
      <c r="K196" s="255">
        <v>0</v>
      </c>
      <c r="L196" s="255">
        <v>0</v>
      </c>
      <c r="M196" s="255">
        <v>0</v>
      </c>
      <c r="N196" s="255">
        <v>0</v>
      </c>
      <c r="O196" s="255">
        <v>0</v>
      </c>
      <c r="P196" s="255">
        <v>0</v>
      </c>
      <c r="Q196" s="255">
        <v>0</v>
      </c>
      <c r="R196" s="255">
        <v>0</v>
      </c>
      <c r="S196" s="255">
        <v>0</v>
      </c>
      <c r="T196" s="255">
        <v>0</v>
      </c>
      <c r="U196" s="255">
        <v>0</v>
      </c>
      <c r="V196" s="255">
        <v>0</v>
      </c>
      <c r="W196" s="255">
        <v>0</v>
      </c>
      <c r="X196" s="255">
        <v>0</v>
      </c>
    </row>
    <row r="197" spans="2:24" x14ac:dyDescent="0.35">
      <c r="B197" s="17" t="s">
        <v>1497</v>
      </c>
      <c r="C197" s="437" t="s">
        <v>2178</v>
      </c>
      <c r="D197" s="17" t="s">
        <v>1504</v>
      </c>
      <c r="E197" s="57"/>
      <c r="F197" s="56" t="s">
        <v>313</v>
      </c>
      <c r="G197" s="254">
        <v>10.135159999999999</v>
      </c>
      <c r="H197" s="254">
        <v>0</v>
      </c>
      <c r="I197" s="255">
        <v>0</v>
      </c>
      <c r="J197" s="255">
        <v>0</v>
      </c>
      <c r="K197" s="255">
        <v>0</v>
      </c>
      <c r="L197" s="255">
        <v>0</v>
      </c>
      <c r="M197" s="255">
        <v>0</v>
      </c>
      <c r="N197" s="255">
        <v>0</v>
      </c>
      <c r="O197" s="255">
        <v>0</v>
      </c>
      <c r="P197" s="255">
        <v>0</v>
      </c>
      <c r="Q197" s="255">
        <v>0</v>
      </c>
      <c r="R197" s="255">
        <v>0</v>
      </c>
      <c r="S197" s="255">
        <v>0</v>
      </c>
      <c r="T197" s="255">
        <v>0</v>
      </c>
      <c r="U197" s="255">
        <v>0</v>
      </c>
      <c r="V197" s="255">
        <v>0</v>
      </c>
      <c r="W197" s="255">
        <v>0</v>
      </c>
      <c r="X197" s="255">
        <v>0</v>
      </c>
    </row>
    <row r="198" spans="2:24" x14ac:dyDescent="0.35">
      <c r="B198" s="17" t="s">
        <v>1497</v>
      </c>
      <c r="C198" s="437" t="s">
        <v>2178</v>
      </c>
      <c r="D198" s="17" t="s">
        <v>1505</v>
      </c>
      <c r="E198" s="57"/>
      <c r="F198" s="56" t="s">
        <v>313</v>
      </c>
      <c r="G198" s="254">
        <v>230.98324</v>
      </c>
      <c r="H198" s="254">
        <v>0</v>
      </c>
      <c r="I198" s="255">
        <v>0</v>
      </c>
      <c r="J198" s="255">
        <v>0</v>
      </c>
      <c r="K198" s="255">
        <v>0</v>
      </c>
      <c r="L198" s="255">
        <v>0</v>
      </c>
      <c r="M198" s="255">
        <v>0</v>
      </c>
      <c r="N198" s="255">
        <v>0</v>
      </c>
      <c r="O198" s="255">
        <v>0</v>
      </c>
      <c r="P198" s="255">
        <v>0</v>
      </c>
      <c r="Q198" s="255">
        <v>0</v>
      </c>
      <c r="R198" s="255">
        <v>0</v>
      </c>
      <c r="S198" s="255">
        <v>0</v>
      </c>
      <c r="T198" s="255">
        <v>0</v>
      </c>
      <c r="U198" s="255">
        <v>0</v>
      </c>
      <c r="V198" s="255">
        <v>0</v>
      </c>
      <c r="W198" s="255">
        <v>0</v>
      </c>
      <c r="X198" s="255">
        <v>0</v>
      </c>
    </row>
    <row r="199" spans="2:24" x14ac:dyDescent="0.35">
      <c r="B199" s="17" t="s">
        <v>1497</v>
      </c>
      <c r="C199" s="437" t="s">
        <v>2178</v>
      </c>
      <c r="D199" s="17" t="s">
        <v>1506</v>
      </c>
      <c r="E199" s="57"/>
      <c r="F199" s="56" t="s">
        <v>313</v>
      </c>
      <c r="G199" s="254">
        <v>216.60248999999999</v>
      </c>
      <c r="H199" s="254">
        <v>884.69399999999996</v>
      </c>
      <c r="I199" s="255">
        <v>0</v>
      </c>
      <c r="J199" s="255">
        <v>0</v>
      </c>
      <c r="K199" s="255">
        <v>0</v>
      </c>
      <c r="L199" s="255">
        <v>0</v>
      </c>
      <c r="M199" s="255">
        <v>0</v>
      </c>
      <c r="N199" s="255">
        <v>0</v>
      </c>
      <c r="O199" s="255">
        <v>0</v>
      </c>
      <c r="P199" s="255">
        <v>0</v>
      </c>
      <c r="Q199" s="255">
        <v>0</v>
      </c>
      <c r="R199" s="255">
        <v>0</v>
      </c>
      <c r="S199" s="255">
        <v>0</v>
      </c>
      <c r="T199" s="255">
        <v>0</v>
      </c>
      <c r="U199" s="255">
        <v>0</v>
      </c>
      <c r="V199" s="255">
        <v>0</v>
      </c>
      <c r="W199" s="255">
        <v>0</v>
      </c>
      <c r="X199" s="255">
        <v>0</v>
      </c>
    </row>
    <row r="200" spans="2:24" x14ac:dyDescent="0.35">
      <c r="B200" s="17" t="s">
        <v>1497</v>
      </c>
      <c r="C200" s="437" t="s">
        <v>2177</v>
      </c>
      <c r="D200" s="17" t="s">
        <v>1507</v>
      </c>
      <c r="E200" s="57"/>
      <c r="F200" s="56" t="s">
        <v>314</v>
      </c>
      <c r="G200" s="254">
        <v>358.31858</v>
      </c>
      <c r="H200" s="254">
        <v>1709</v>
      </c>
      <c r="I200" s="255">
        <v>0</v>
      </c>
      <c r="J200" s="255">
        <v>0</v>
      </c>
      <c r="K200" s="255">
        <v>0</v>
      </c>
      <c r="L200" s="255">
        <v>0</v>
      </c>
      <c r="M200" s="255">
        <v>0</v>
      </c>
      <c r="N200" s="255">
        <v>0</v>
      </c>
      <c r="O200" s="255">
        <v>0</v>
      </c>
      <c r="P200" s="255">
        <v>0</v>
      </c>
      <c r="Q200" s="255">
        <v>0</v>
      </c>
      <c r="R200" s="255">
        <v>0</v>
      </c>
      <c r="S200" s="255">
        <v>0</v>
      </c>
      <c r="T200" s="255">
        <v>0</v>
      </c>
      <c r="U200" s="255">
        <v>0</v>
      </c>
      <c r="V200" s="255">
        <v>0</v>
      </c>
      <c r="W200" s="255">
        <v>0</v>
      </c>
      <c r="X200" s="255">
        <v>0</v>
      </c>
    </row>
    <row r="201" spans="2:24" x14ac:dyDescent="0.35">
      <c r="B201" s="17" t="s">
        <v>1497</v>
      </c>
      <c r="C201" s="437" t="s">
        <v>2177</v>
      </c>
      <c r="D201" s="17" t="s">
        <v>1508</v>
      </c>
      <c r="E201" s="57"/>
      <c r="F201" s="56" t="s">
        <v>1509</v>
      </c>
      <c r="G201" s="254">
        <v>-10.36693</v>
      </c>
      <c r="H201" s="254">
        <v>0</v>
      </c>
      <c r="I201" s="255">
        <v>0</v>
      </c>
      <c r="J201" s="255">
        <v>0</v>
      </c>
      <c r="K201" s="255">
        <v>0</v>
      </c>
      <c r="L201" s="255">
        <v>0</v>
      </c>
      <c r="M201" s="255">
        <v>0</v>
      </c>
      <c r="N201" s="255">
        <v>0</v>
      </c>
      <c r="O201" s="255">
        <v>0</v>
      </c>
      <c r="P201" s="255">
        <v>0</v>
      </c>
      <c r="Q201" s="255">
        <v>0</v>
      </c>
      <c r="R201" s="255">
        <v>0</v>
      </c>
      <c r="S201" s="255">
        <v>0</v>
      </c>
      <c r="T201" s="255">
        <v>0</v>
      </c>
      <c r="U201" s="255">
        <v>0</v>
      </c>
      <c r="V201" s="255">
        <v>0</v>
      </c>
      <c r="W201" s="255">
        <v>0</v>
      </c>
      <c r="X201" s="255">
        <v>0</v>
      </c>
    </row>
    <row r="202" spans="2:24" x14ac:dyDescent="0.35">
      <c r="B202" s="17" t="s">
        <v>1497</v>
      </c>
      <c r="C202" s="437" t="s">
        <v>2177</v>
      </c>
      <c r="D202" s="17" t="s">
        <v>1510</v>
      </c>
      <c r="E202" s="57"/>
      <c r="F202" s="56" t="s">
        <v>1509</v>
      </c>
      <c r="G202" s="254">
        <v>63.300940000000004</v>
      </c>
      <c r="H202" s="254">
        <v>0</v>
      </c>
      <c r="I202" s="255">
        <v>0</v>
      </c>
      <c r="J202" s="255">
        <v>0</v>
      </c>
      <c r="K202" s="255">
        <v>0</v>
      </c>
      <c r="L202" s="255">
        <v>0</v>
      </c>
      <c r="M202" s="255">
        <v>0</v>
      </c>
      <c r="N202" s="255">
        <v>0</v>
      </c>
      <c r="O202" s="255">
        <v>0</v>
      </c>
      <c r="P202" s="255">
        <v>0</v>
      </c>
      <c r="Q202" s="255">
        <v>0</v>
      </c>
      <c r="R202" s="255">
        <v>0</v>
      </c>
      <c r="S202" s="255">
        <v>0</v>
      </c>
      <c r="T202" s="255">
        <v>0</v>
      </c>
      <c r="U202" s="255">
        <v>0</v>
      </c>
      <c r="V202" s="255">
        <v>0</v>
      </c>
      <c r="W202" s="255">
        <v>0</v>
      </c>
      <c r="X202" s="255">
        <v>0</v>
      </c>
    </row>
    <row r="203" spans="2:24" x14ac:dyDescent="0.35">
      <c r="B203" s="17" t="s">
        <v>1497</v>
      </c>
      <c r="C203" s="437" t="s">
        <v>2177</v>
      </c>
      <c r="D203" s="17" t="s">
        <v>1511</v>
      </c>
      <c r="E203" s="57"/>
      <c r="F203" s="56" t="s">
        <v>1509</v>
      </c>
      <c r="G203" s="254">
        <v>119.05650999999999</v>
      </c>
      <c r="H203" s="254">
        <v>0</v>
      </c>
      <c r="I203" s="255">
        <v>0</v>
      </c>
      <c r="J203" s="255">
        <v>0</v>
      </c>
      <c r="K203" s="255">
        <v>0</v>
      </c>
      <c r="L203" s="255">
        <v>0</v>
      </c>
      <c r="M203" s="255">
        <v>0</v>
      </c>
      <c r="N203" s="255">
        <v>0</v>
      </c>
      <c r="O203" s="255">
        <v>0</v>
      </c>
      <c r="P203" s="255">
        <v>0</v>
      </c>
      <c r="Q203" s="255">
        <v>0</v>
      </c>
      <c r="R203" s="255">
        <v>0</v>
      </c>
      <c r="S203" s="255">
        <v>0</v>
      </c>
      <c r="T203" s="255">
        <v>0</v>
      </c>
      <c r="U203" s="255">
        <v>0</v>
      </c>
      <c r="V203" s="255">
        <v>0</v>
      </c>
      <c r="W203" s="255">
        <v>0</v>
      </c>
      <c r="X203" s="255">
        <v>0</v>
      </c>
    </row>
    <row r="204" spans="2:24" x14ac:dyDescent="0.35">
      <c r="B204" s="17" t="s">
        <v>1497</v>
      </c>
      <c r="C204" s="437" t="s">
        <v>2176</v>
      </c>
      <c r="D204" s="17" t="s">
        <v>1512</v>
      </c>
      <c r="E204" s="57"/>
      <c r="F204" s="56" t="s">
        <v>310</v>
      </c>
      <c r="G204" s="254">
        <v>1.4497100000000001</v>
      </c>
      <c r="H204" s="254">
        <v>0</v>
      </c>
      <c r="I204" s="255">
        <v>0</v>
      </c>
      <c r="J204" s="255">
        <v>0</v>
      </c>
      <c r="K204" s="255">
        <v>0</v>
      </c>
      <c r="L204" s="255">
        <v>0</v>
      </c>
      <c r="M204" s="255">
        <v>0</v>
      </c>
      <c r="N204" s="255">
        <v>0</v>
      </c>
      <c r="O204" s="255">
        <v>0</v>
      </c>
      <c r="P204" s="255">
        <v>0</v>
      </c>
      <c r="Q204" s="255">
        <v>0</v>
      </c>
      <c r="R204" s="255">
        <v>0</v>
      </c>
      <c r="S204" s="255">
        <v>0</v>
      </c>
      <c r="T204" s="255">
        <v>0</v>
      </c>
      <c r="U204" s="255">
        <v>0</v>
      </c>
      <c r="V204" s="255">
        <v>0</v>
      </c>
      <c r="W204" s="255">
        <v>0</v>
      </c>
      <c r="X204" s="255">
        <v>0</v>
      </c>
    </row>
    <row r="205" spans="2:24" x14ac:dyDescent="0.35">
      <c r="B205" s="17" t="s">
        <v>1497</v>
      </c>
      <c r="C205" s="437" t="s">
        <v>2176</v>
      </c>
      <c r="D205" s="17" t="s">
        <v>1513</v>
      </c>
      <c r="E205" s="57"/>
      <c r="F205" s="56" t="s">
        <v>310</v>
      </c>
      <c r="G205" s="254">
        <v>4.3554899999999996</v>
      </c>
      <c r="H205" s="254">
        <v>0</v>
      </c>
      <c r="I205" s="255">
        <v>0</v>
      </c>
      <c r="J205" s="255">
        <v>0</v>
      </c>
      <c r="K205" s="255">
        <v>0</v>
      </c>
      <c r="L205" s="255">
        <v>0</v>
      </c>
      <c r="M205" s="255">
        <v>0</v>
      </c>
      <c r="N205" s="255">
        <v>0</v>
      </c>
      <c r="O205" s="255">
        <v>0</v>
      </c>
      <c r="P205" s="255">
        <v>0</v>
      </c>
      <c r="Q205" s="255">
        <v>0</v>
      </c>
      <c r="R205" s="255">
        <v>0</v>
      </c>
      <c r="S205" s="255">
        <v>0</v>
      </c>
      <c r="T205" s="255">
        <v>0</v>
      </c>
      <c r="U205" s="255">
        <v>0</v>
      </c>
      <c r="V205" s="255">
        <v>0</v>
      </c>
      <c r="W205" s="255">
        <v>0</v>
      </c>
      <c r="X205" s="255">
        <v>0</v>
      </c>
    </row>
    <row r="206" spans="2:24" x14ac:dyDescent="0.35">
      <c r="B206" s="17" t="s">
        <v>1497</v>
      </c>
      <c r="C206" s="437" t="s">
        <v>2176</v>
      </c>
      <c r="D206" s="17" t="s">
        <v>1514</v>
      </c>
      <c r="E206" s="57"/>
      <c r="F206" s="56" t="s">
        <v>310</v>
      </c>
      <c r="G206" s="254">
        <v>2562.95325</v>
      </c>
      <c r="H206" s="254">
        <v>0</v>
      </c>
      <c r="I206" s="255">
        <v>0</v>
      </c>
      <c r="J206" s="255">
        <v>0</v>
      </c>
      <c r="K206" s="255">
        <v>0</v>
      </c>
      <c r="L206" s="255">
        <v>0</v>
      </c>
      <c r="M206" s="255">
        <v>0</v>
      </c>
      <c r="N206" s="255">
        <v>0</v>
      </c>
      <c r="O206" s="255">
        <v>0</v>
      </c>
      <c r="P206" s="255">
        <v>0</v>
      </c>
      <c r="Q206" s="255">
        <v>0</v>
      </c>
      <c r="R206" s="255">
        <v>0</v>
      </c>
      <c r="S206" s="255">
        <v>0</v>
      </c>
      <c r="T206" s="255">
        <v>0</v>
      </c>
      <c r="U206" s="255">
        <v>0</v>
      </c>
      <c r="V206" s="255">
        <v>0</v>
      </c>
      <c r="W206" s="255">
        <v>0</v>
      </c>
      <c r="X206" s="255">
        <v>0</v>
      </c>
    </row>
    <row r="207" spans="2:24" x14ac:dyDescent="0.35">
      <c r="B207" s="17" t="s">
        <v>1497</v>
      </c>
      <c r="C207" s="437" t="s">
        <v>2176</v>
      </c>
      <c r="D207" s="17" t="s">
        <v>1515</v>
      </c>
      <c r="E207" s="57"/>
      <c r="F207" s="56" t="s">
        <v>310</v>
      </c>
      <c r="G207" s="254">
        <v>396.76454999999999</v>
      </c>
      <c r="H207" s="254">
        <v>1920</v>
      </c>
      <c r="I207" s="255">
        <v>0</v>
      </c>
      <c r="J207" s="255">
        <v>0</v>
      </c>
      <c r="K207" s="255">
        <v>0</v>
      </c>
      <c r="L207" s="255">
        <v>0</v>
      </c>
      <c r="M207" s="255">
        <v>0</v>
      </c>
      <c r="N207" s="255">
        <v>0</v>
      </c>
      <c r="O207" s="255">
        <v>0</v>
      </c>
      <c r="P207" s="255">
        <v>0</v>
      </c>
      <c r="Q207" s="255">
        <v>0</v>
      </c>
      <c r="R207" s="255">
        <v>0</v>
      </c>
      <c r="S207" s="255">
        <v>0</v>
      </c>
      <c r="T207" s="255">
        <v>0</v>
      </c>
      <c r="U207" s="255">
        <v>0</v>
      </c>
      <c r="V207" s="255">
        <v>0</v>
      </c>
      <c r="W207" s="255">
        <v>0</v>
      </c>
      <c r="X207" s="255">
        <v>0</v>
      </c>
    </row>
    <row r="208" spans="2:24" x14ac:dyDescent="0.35">
      <c r="B208" s="17" t="s">
        <v>1497</v>
      </c>
      <c r="C208" s="437" t="s">
        <v>2177</v>
      </c>
      <c r="D208" s="17" t="s">
        <v>1516</v>
      </c>
      <c r="E208" s="57"/>
      <c r="F208" s="56" t="s">
        <v>312</v>
      </c>
      <c r="G208" s="254">
        <v>6617.1320500000002</v>
      </c>
      <c r="H208" s="254">
        <v>8240</v>
      </c>
      <c r="I208" s="255">
        <v>0</v>
      </c>
      <c r="J208" s="255">
        <v>0</v>
      </c>
      <c r="K208" s="255">
        <v>0</v>
      </c>
      <c r="L208" s="255">
        <v>0</v>
      </c>
      <c r="M208" s="255">
        <v>0</v>
      </c>
      <c r="N208" s="255">
        <v>0</v>
      </c>
      <c r="O208" s="255">
        <v>0</v>
      </c>
      <c r="P208" s="255">
        <v>0</v>
      </c>
      <c r="Q208" s="255">
        <v>0</v>
      </c>
      <c r="R208" s="255">
        <v>0</v>
      </c>
      <c r="S208" s="255">
        <v>0</v>
      </c>
      <c r="T208" s="255">
        <v>0</v>
      </c>
      <c r="U208" s="255">
        <v>0</v>
      </c>
      <c r="V208" s="255">
        <v>0</v>
      </c>
      <c r="W208" s="255">
        <v>0</v>
      </c>
      <c r="X208" s="255">
        <v>0</v>
      </c>
    </row>
    <row r="209" spans="2:24" x14ac:dyDescent="0.35">
      <c r="B209" s="17" t="s">
        <v>1497</v>
      </c>
      <c r="C209" s="437" t="s">
        <v>2176</v>
      </c>
      <c r="D209" s="17" t="s">
        <v>1517</v>
      </c>
      <c r="E209" s="57"/>
      <c r="F209" s="56" t="s">
        <v>1518</v>
      </c>
      <c r="G209" s="254">
        <v>5.9025799999999995</v>
      </c>
      <c r="H209" s="254">
        <v>0</v>
      </c>
      <c r="I209" s="255">
        <v>0</v>
      </c>
      <c r="J209" s="255">
        <v>0</v>
      </c>
      <c r="K209" s="255">
        <v>0</v>
      </c>
      <c r="L209" s="255">
        <v>0</v>
      </c>
      <c r="M209" s="255">
        <v>0</v>
      </c>
      <c r="N209" s="255">
        <v>0</v>
      </c>
      <c r="O209" s="255">
        <v>0</v>
      </c>
      <c r="P209" s="255">
        <v>0</v>
      </c>
      <c r="Q209" s="255">
        <v>0</v>
      </c>
      <c r="R209" s="255">
        <v>0</v>
      </c>
      <c r="S209" s="255">
        <v>0</v>
      </c>
      <c r="T209" s="255">
        <v>0</v>
      </c>
      <c r="U209" s="255">
        <v>0</v>
      </c>
      <c r="V209" s="255">
        <v>0</v>
      </c>
      <c r="W209" s="255">
        <v>0</v>
      </c>
      <c r="X209" s="255">
        <v>0</v>
      </c>
    </row>
    <row r="210" spans="2:24" x14ac:dyDescent="0.35">
      <c r="B210" s="17" t="s">
        <v>1497</v>
      </c>
      <c r="C210" s="437" t="s">
        <v>2176</v>
      </c>
      <c r="D210" s="17" t="s">
        <v>1503</v>
      </c>
      <c r="E210" s="57"/>
      <c r="F210" s="56" t="s">
        <v>311</v>
      </c>
      <c r="G210" s="254">
        <v>0</v>
      </c>
      <c r="H210" s="254">
        <v>0</v>
      </c>
      <c r="I210" s="254">
        <v>1494.9205200000001</v>
      </c>
      <c r="J210" s="254">
        <v>0</v>
      </c>
      <c r="K210" s="255">
        <v>0</v>
      </c>
      <c r="L210" s="255">
        <v>0</v>
      </c>
      <c r="M210" s="255">
        <v>0</v>
      </c>
      <c r="N210" s="255">
        <v>0</v>
      </c>
      <c r="O210" s="255">
        <v>0</v>
      </c>
      <c r="P210" s="255">
        <v>0</v>
      </c>
      <c r="Q210" s="255">
        <v>0</v>
      </c>
      <c r="R210" s="255">
        <v>0</v>
      </c>
      <c r="S210" s="255">
        <v>0</v>
      </c>
      <c r="T210" s="255">
        <v>0</v>
      </c>
      <c r="U210" s="255">
        <v>0</v>
      </c>
      <c r="V210" s="255">
        <v>0</v>
      </c>
      <c r="W210" s="255">
        <v>0</v>
      </c>
      <c r="X210" s="255">
        <v>0</v>
      </c>
    </row>
    <row r="211" spans="2:24" x14ac:dyDescent="0.35">
      <c r="B211" s="17" t="s">
        <v>1497</v>
      </c>
      <c r="C211" s="437" t="s">
        <v>2177</v>
      </c>
      <c r="D211" s="17" t="s">
        <v>1519</v>
      </c>
      <c r="E211" s="57"/>
      <c r="F211" s="56" t="s">
        <v>1520</v>
      </c>
      <c r="G211" s="254">
        <v>0</v>
      </c>
      <c r="H211" s="254">
        <v>0</v>
      </c>
      <c r="I211" s="254">
        <v>-13.648</v>
      </c>
      <c r="J211" s="254">
        <v>0</v>
      </c>
      <c r="K211" s="255">
        <v>0</v>
      </c>
      <c r="L211" s="255">
        <v>0</v>
      </c>
      <c r="M211" s="255">
        <v>0</v>
      </c>
      <c r="N211" s="255">
        <v>0</v>
      </c>
      <c r="O211" s="255">
        <v>0</v>
      </c>
      <c r="P211" s="255">
        <v>0</v>
      </c>
      <c r="Q211" s="255">
        <v>0</v>
      </c>
      <c r="R211" s="255">
        <v>0</v>
      </c>
      <c r="S211" s="255">
        <v>0</v>
      </c>
      <c r="T211" s="255">
        <v>0</v>
      </c>
      <c r="U211" s="255">
        <v>0</v>
      </c>
      <c r="V211" s="255">
        <v>0</v>
      </c>
      <c r="W211" s="255">
        <v>0</v>
      </c>
      <c r="X211" s="255">
        <v>0</v>
      </c>
    </row>
    <row r="212" spans="2:24" x14ac:dyDescent="0.35">
      <c r="B212" s="17" t="s">
        <v>1497</v>
      </c>
      <c r="C212" s="437" t="s">
        <v>2178</v>
      </c>
      <c r="D212" s="17" t="s">
        <v>1504</v>
      </c>
      <c r="E212" s="57"/>
      <c r="F212" s="56" t="s">
        <v>313</v>
      </c>
      <c r="G212" s="254">
        <v>0</v>
      </c>
      <c r="H212" s="254">
        <v>0</v>
      </c>
      <c r="I212" s="254">
        <v>44.229419999999998</v>
      </c>
      <c r="J212" s="254">
        <v>0</v>
      </c>
      <c r="K212" s="255">
        <v>0</v>
      </c>
      <c r="L212" s="255">
        <v>0</v>
      </c>
      <c r="M212" s="255">
        <v>0</v>
      </c>
      <c r="N212" s="255">
        <v>0</v>
      </c>
      <c r="O212" s="255">
        <v>0</v>
      </c>
      <c r="P212" s="255">
        <v>0</v>
      </c>
      <c r="Q212" s="255">
        <v>0</v>
      </c>
      <c r="R212" s="255">
        <v>0</v>
      </c>
      <c r="S212" s="255">
        <v>0</v>
      </c>
      <c r="T212" s="255">
        <v>0</v>
      </c>
      <c r="U212" s="255">
        <v>0</v>
      </c>
      <c r="V212" s="255">
        <v>0</v>
      </c>
      <c r="W212" s="255">
        <v>0</v>
      </c>
      <c r="X212" s="255">
        <v>0</v>
      </c>
    </row>
    <row r="213" spans="2:24" x14ac:dyDescent="0.35">
      <c r="B213" s="17" t="s">
        <v>1497</v>
      </c>
      <c r="C213" s="437" t="s">
        <v>2178</v>
      </c>
      <c r="D213" s="17" t="s">
        <v>1505</v>
      </c>
      <c r="E213" s="57"/>
      <c r="F213" s="56" t="s">
        <v>313</v>
      </c>
      <c r="G213" s="254">
        <v>0</v>
      </c>
      <c r="H213" s="254">
        <v>0</v>
      </c>
      <c r="I213" s="254">
        <v>-3.2463200000000003</v>
      </c>
      <c r="J213" s="254">
        <v>0</v>
      </c>
      <c r="K213" s="255">
        <v>0</v>
      </c>
      <c r="L213" s="255">
        <v>0</v>
      </c>
      <c r="M213" s="255">
        <v>0</v>
      </c>
      <c r="N213" s="255">
        <v>0</v>
      </c>
      <c r="O213" s="255">
        <v>0</v>
      </c>
      <c r="P213" s="255">
        <v>0</v>
      </c>
      <c r="Q213" s="255">
        <v>0</v>
      </c>
      <c r="R213" s="255">
        <v>0</v>
      </c>
      <c r="S213" s="255">
        <v>0</v>
      </c>
      <c r="T213" s="255">
        <v>0</v>
      </c>
      <c r="U213" s="255">
        <v>0</v>
      </c>
      <c r="V213" s="255">
        <v>0</v>
      </c>
      <c r="W213" s="255">
        <v>0</v>
      </c>
      <c r="X213" s="255">
        <v>0</v>
      </c>
    </row>
    <row r="214" spans="2:24" x14ac:dyDescent="0.35">
      <c r="B214" s="17" t="s">
        <v>1497</v>
      </c>
      <c r="C214" s="437" t="s">
        <v>2178</v>
      </c>
      <c r="D214" s="17" t="s">
        <v>1506</v>
      </c>
      <c r="E214" s="57"/>
      <c r="F214" s="56" t="s">
        <v>313</v>
      </c>
      <c r="G214" s="254">
        <v>0</v>
      </c>
      <c r="H214" s="254">
        <v>0</v>
      </c>
      <c r="I214" s="254">
        <v>247.27457999999999</v>
      </c>
      <c r="J214" s="254">
        <v>1688.1880000000001</v>
      </c>
      <c r="K214" s="255">
        <v>0</v>
      </c>
      <c r="L214" s="255">
        <v>0</v>
      </c>
      <c r="M214" s="255">
        <v>0</v>
      </c>
      <c r="N214" s="255">
        <v>0</v>
      </c>
      <c r="O214" s="255">
        <v>0</v>
      </c>
      <c r="P214" s="255">
        <v>0</v>
      </c>
      <c r="Q214" s="255">
        <v>0</v>
      </c>
      <c r="R214" s="255">
        <v>0</v>
      </c>
      <c r="S214" s="255">
        <v>0</v>
      </c>
      <c r="T214" s="255">
        <v>0</v>
      </c>
      <c r="U214" s="255">
        <v>0</v>
      </c>
      <c r="V214" s="255">
        <v>0</v>
      </c>
      <c r="W214" s="255">
        <v>0</v>
      </c>
      <c r="X214" s="255">
        <v>0</v>
      </c>
    </row>
    <row r="215" spans="2:24" x14ac:dyDescent="0.35">
      <c r="B215" s="17" t="s">
        <v>1497</v>
      </c>
      <c r="C215" s="437" t="s">
        <v>2177</v>
      </c>
      <c r="D215" s="17" t="s">
        <v>1507</v>
      </c>
      <c r="E215" s="57"/>
      <c r="F215" s="56" t="s">
        <v>314</v>
      </c>
      <c r="G215" s="254">
        <v>0</v>
      </c>
      <c r="H215" s="254">
        <v>0</v>
      </c>
      <c r="I215" s="254">
        <v>90.499979999999994</v>
      </c>
      <c r="J215" s="254">
        <v>418</v>
      </c>
      <c r="K215" s="255">
        <v>0</v>
      </c>
      <c r="L215" s="255">
        <v>0</v>
      </c>
      <c r="M215" s="255">
        <v>0</v>
      </c>
      <c r="N215" s="255">
        <v>0</v>
      </c>
      <c r="O215" s="255">
        <v>0</v>
      </c>
      <c r="P215" s="255">
        <v>0</v>
      </c>
      <c r="Q215" s="255">
        <v>0</v>
      </c>
      <c r="R215" s="255">
        <v>0</v>
      </c>
      <c r="S215" s="255">
        <v>0</v>
      </c>
      <c r="T215" s="255">
        <v>0</v>
      </c>
      <c r="U215" s="255">
        <v>0</v>
      </c>
      <c r="V215" s="255">
        <v>0</v>
      </c>
      <c r="W215" s="255">
        <v>0</v>
      </c>
      <c r="X215" s="255">
        <v>0</v>
      </c>
    </row>
    <row r="216" spans="2:24" x14ac:dyDescent="0.35">
      <c r="B216" s="17" t="s">
        <v>1497</v>
      </c>
      <c r="C216" s="437" t="s">
        <v>2177</v>
      </c>
      <c r="D216" s="17" t="s">
        <v>1508</v>
      </c>
      <c r="E216" s="57"/>
      <c r="F216" s="56" t="s">
        <v>1509</v>
      </c>
      <c r="G216" s="254">
        <v>0</v>
      </c>
      <c r="H216" s="254">
        <v>0</v>
      </c>
      <c r="I216" s="254">
        <v>-1.21448</v>
      </c>
      <c r="J216" s="254">
        <v>0</v>
      </c>
      <c r="K216" s="255">
        <v>0</v>
      </c>
      <c r="L216" s="255">
        <v>0</v>
      </c>
      <c r="M216" s="255">
        <v>0</v>
      </c>
      <c r="N216" s="255">
        <v>0</v>
      </c>
      <c r="O216" s="255">
        <v>0</v>
      </c>
      <c r="P216" s="255">
        <v>0</v>
      </c>
      <c r="Q216" s="255">
        <v>0</v>
      </c>
      <c r="R216" s="255">
        <v>0</v>
      </c>
      <c r="S216" s="255">
        <v>0</v>
      </c>
      <c r="T216" s="255">
        <v>0</v>
      </c>
      <c r="U216" s="255">
        <v>0</v>
      </c>
      <c r="V216" s="255">
        <v>0</v>
      </c>
      <c r="W216" s="255">
        <v>0</v>
      </c>
      <c r="X216" s="255">
        <v>0</v>
      </c>
    </row>
    <row r="217" spans="2:24" x14ac:dyDescent="0.35">
      <c r="B217" s="17" t="s">
        <v>1497</v>
      </c>
      <c r="C217" s="437" t="s">
        <v>2177</v>
      </c>
      <c r="D217" s="17" t="s">
        <v>1510</v>
      </c>
      <c r="E217" s="57"/>
      <c r="F217" s="56" t="s">
        <v>1509</v>
      </c>
      <c r="G217" s="254">
        <v>0</v>
      </c>
      <c r="H217" s="254">
        <v>0</v>
      </c>
      <c r="I217" s="254">
        <v>-0.35799999999999998</v>
      </c>
      <c r="J217" s="254">
        <v>0</v>
      </c>
      <c r="K217" s="255">
        <v>0</v>
      </c>
      <c r="L217" s="255">
        <v>0</v>
      </c>
      <c r="M217" s="255">
        <v>0</v>
      </c>
      <c r="N217" s="255">
        <v>0</v>
      </c>
      <c r="O217" s="255">
        <v>0</v>
      </c>
      <c r="P217" s="255">
        <v>0</v>
      </c>
      <c r="Q217" s="255">
        <v>0</v>
      </c>
      <c r="R217" s="255">
        <v>0</v>
      </c>
      <c r="S217" s="255">
        <v>0</v>
      </c>
      <c r="T217" s="255">
        <v>0</v>
      </c>
      <c r="U217" s="255">
        <v>0</v>
      </c>
      <c r="V217" s="255">
        <v>0</v>
      </c>
      <c r="W217" s="255">
        <v>0</v>
      </c>
      <c r="X217" s="255">
        <v>0</v>
      </c>
    </row>
    <row r="218" spans="2:24" x14ac:dyDescent="0.35">
      <c r="B218" s="17" t="s">
        <v>1497</v>
      </c>
      <c r="C218" s="437" t="s">
        <v>2177</v>
      </c>
      <c r="D218" s="17" t="s">
        <v>1511</v>
      </c>
      <c r="E218" s="57"/>
      <c r="F218" s="56" t="s">
        <v>1509</v>
      </c>
      <c r="G218" s="254">
        <v>0</v>
      </c>
      <c r="H218" s="254">
        <v>0</v>
      </c>
      <c r="I218" s="254">
        <v>-11.584389999999999</v>
      </c>
      <c r="J218" s="254">
        <v>0</v>
      </c>
      <c r="K218" s="255">
        <v>0</v>
      </c>
      <c r="L218" s="255">
        <v>0</v>
      </c>
      <c r="M218" s="255">
        <v>0</v>
      </c>
      <c r="N218" s="255">
        <v>0</v>
      </c>
      <c r="O218" s="255">
        <v>0</v>
      </c>
      <c r="P218" s="255">
        <v>0</v>
      </c>
      <c r="Q218" s="255">
        <v>0</v>
      </c>
      <c r="R218" s="255">
        <v>0</v>
      </c>
      <c r="S218" s="255">
        <v>0</v>
      </c>
      <c r="T218" s="255">
        <v>0</v>
      </c>
      <c r="U218" s="255">
        <v>0</v>
      </c>
      <c r="V218" s="255">
        <v>0</v>
      </c>
      <c r="W218" s="255">
        <v>0</v>
      </c>
      <c r="X218" s="255">
        <v>0</v>
      </c>
    </row>
    <row r="219" spans="2:24" x14ac:dyDescent="0.35">
      <c r="B219" s="17" t="s">
        <v>1497</v>
      </c>
      <c r="C219" s="437" t="s">
        <v>2176</v>
      </c>
      <c r="D219" s="17" t="s">
        <v>1512</v>
      </c>
      <c r="E219" s="57"/>
      <c r="F219" s="56" t="s">
        <v>310</v>
      </c>
      <c r="G219" s="254">
        <v>0</v>
      </c>
      <c r="H219" s="254">
        <v>0</v>
      </c>
      <c r="I219" s="254">
        <v>-0.74047000000000007</v>
      </c>
      <c r="J219" s="254">
        <v>0</v>
      </c>
      <c r="K219" s="255">
        <v>0</v>
      </c>
      <c r="L219" s="255">
        <v>0</v>
      </c>
      <c r="M219" s="255">
        <v>0</v>
      </c>
      <c r="N219" s="255">
        <v>0</v>
      </c>
      <c r="O219" s="255">
        <v>0</v>
      </c>
      <c r="P219" s="255">
        <v>0</v>
      </c>
      <c r="Q219" s="255">
        <v>0</v>
      </c>
      <c r="R219" s="255">
        <v>0</v>
      </c>
      <c r="S219" s="255">
        <v>0</v>
      </c>
      <c r="T219" s="255">
        <v>0</v>
      </c>
      <c r="U219" s="255">
        <v>0</v>
      </c>
      <c r="V219" s="255">
        <v>0</v>
      </c>
      <c r="W219" s="255">
        <v>0</v>
      </c>
      <c r="X219" s="255">
        <v>0</v>
      </c>
    </row>
    <row r="220" spans="2:24" x14ac:dyDescent="0.35">
      <c r="B220" s="17" t="s">
        <v>1497</v>
      </c>
      <c r="C220" s="437" t="s">
        <v>2176</v>
      </c>
      <c r="D220" s="17" t="s">
        <v>1513</v>
      </c>
      <c r="E220" s="57"/>
      <c r="F220" s="56" t="s">
        <v>310</v>
      </c>
      <c r="G220" s="254">
        <v>0</v>
      </c>
      <c r="H220" s="254">
        <v>0</v>
      </c>
      <c r="I220" s="254">
        <v>0.55983000000000005</v>
      </c>
      <c r="J220" s="254">
        <v>0</v>
      </c>
      <c r="K220" s="255">
        <v>0</v>
      </c>
      <c r="L220" s="255">
        <v>0</v>
      </c>
      <c r="M220" s="255">
        <v>0</v>
      </c>
      <c r="N220" s="255">
        <v>0</v>
      </c>
      <c r="O220" s="255">
        <v>0</v>
      </c>
      <c r="P220" s="255">
        <v>0</v>
      </c>
      <c r="Q220" s="255">
        <v>0</v>
      </c>
      <c r="R220" s="255">
        <v>0</v>
      </c>
      <c r="S220" s="255">
        <v>0</v>
      </c>
      <c r="T220" s="255">
        <v>0</v>
      </c>
      <c r="U220" s="255">
        <v>0</v>
      </c>
      <c r="V220" s="255">
        <v>0</v>
      </c>
      <c r="W220" s="255">
        <v>0</v>
      </c>
      <c r="X220" s="255">
        <v>0</v>
      </c>
    </row>
    <row r="221" spans="2:24" x14ac:dyDescent="0.35">
      <c r="B221" s="17" t="s">
        <v>1497</v>
      </c>
      <c r="C221" s="437" t="s">
        <v>2176</v>
      </c>
      <c r="D221" s="17" t="s">
        <v>1514</v>
      </c>
      <c r="E221" s="57"/>
      <c r="F221" s="56" t="s">
        <v>310</v>
      </c>
      <c r="G221" s="254">
        <v>0</v>
      </c>
      <c r="H221" s="254">
        <v>0</v>
      </c>
      <c r="I221" s="254">
        <v>11.53449</v>
      </c>
      <c r="J221" s="254">
        <v>0</v>
      </c>
      <c r="K221" s="255">
        <v>0</v>
      </c>
      <c r="L221" s="255">
        <v>0</v>
      </c>
      <c r="M221" s="255">
        <v>0</v>
      </c>
      <c r="N221" s="255">
        <v>0</v>
      </c>
      <c r="O221" s="255">
        <v>0</v>
      </c>
      <c r="P221" s="255">
        <v>0</v>
      </c>
      <c r="Q221" s="255">
        <v>0</v>
      </c>
      <c r="R221" s="255">
        <v>0</v>
      </c>
      <c r="S221" s="255">
        <v>0</v>
      </c>
      <c r="T221" s="255">
        <v>0</v>
      </c>
      <c r="U221" s="255">
        <v>0</v>
      </c>
      <c r="V221" s="255">
        <v>0</v>
      </c>
      <c r="W221" s="255">
        <v>0</v>
      </c>
      <c r="X221" s="255">
        <v>0</v>
      </c>
    </row>
    <row r="222" spans="2:24" x14ac:dyDescent="0.35">
      <c r="B222" s="17" t="s">
        <v>1497</v>
      </c>
      <c r="C222" s="437" t="s">
        <v>2176</v>
      </c>
      <c r="D222" s="17" t="s">
        <v>1515</v>
      </c>
      <c r="E222" s="57"/>
      <c r="F222" s="56" t="s">
        <v>310</v>
      </c>
      <c r="G222" s="254">
        <v>0</v>
      </c>
      <c r="H222" s="254">
        <v>0</v>
      </c>
      <c r="I222" s="254">
        <v>1778.44451</v>
      </c>
      <c r="J222" s="254">
        <v>1321</v>
      </c>
      <c r="K222" s="255">
        <v>0</v>
      </c>
      <c r="L222" s="255">
        <v>0</v>
      </c>
      <c r="M222" s="255">
        <v>0</v>
      </c>
      <c r="N222" s="255">
        <v>0</v>
      </c>
      <c r="O222" s="255">
        <v>0</v>
      </c>
      <c r="P222" s="255">
        <v>0</v>
      </c>
      <c r="Q222" s="255">
        <v>0</v>
      </c>
      <c r="R222" s="255">
        <v>0</v>
      </c>
      <c r="S222" s="255">
        <v>0</v>
      </c>
      <c r="T222" s="255">
        <v>0</v>
      </c>
      <c r="U222" s="255">
        <v>0</v>
      </c>
      <c r="V222" s="255">
        <v>0</v>
      </c>
      <c r="W222" s="255">
        <v>0</v>
      </c>
      <c r="X222" s="255">
        <v>0</v>
      </c>
    </row>
    <row r="223" spans="2:24" x14ac:dyDescent="0.35">
      <c r="B223" s="17" t="s">
        <v>1497</v>
      </c>
      <c r="C223" s="437" t="s">
        <v>2177</v>
      </c>
      <c r="D223" s="17" t="s">
        <v>1516</v>
      </c>
      <c r="E223" s="57"/>
      <c r="F223" s="56" t="s">
        <v>312</v>
      </c>
      <c r="G223" s="254">
        <v>0</v>
      </c>
      <c r="H223" s="254">
        <v>0</v>
      </c>
      <c r="I223" s="254">
        <v>6112.1785599999994</v>
      </c>
      <c r="J223" s="254">
        <v>6132</v>
      </c>
      <c r="K223" s="255">
        <v>0</v>
      </c>
      <c r="L223" s="255">
        <v>0</v>
      </c>
      <c r="M223" s="255">
        <v>0</v>
      </c>
      <c r="N223" s="255">
        <v>0</v>
      </c>
      <c r="O223" s="255">
        <v>0</v>
      </c>
      <c r="P223" s="255">
        <v>0</v>
      </c>
      <c r="Q223" s="255">
        <v>0</v>
      </c>
      <c r="R223" s="255">
        <v>0</v>
      </c>
      <c r="S223" s="255">
        <v>0</v>
      </c>
      <c r="T223" s="255">
        <v>0</v>
      </c>
      <c r="U223" s="255">
        <v>0</v>
      </c>
      <c r="V223" s="255">
        <v>0</v>
      </c>
      <c r="W223" s="255">
        <v>0</v>
      </c>
      <c r="X223" s="255">
        <v>0</v>
      </c>
    </row>
    <row r="224" spans="2:24" x14ac:dyDescent="0.35">
      <c r="B224" s="17" t="s">
        <v>1497</v>
      </c>
      <c r="C224" s="437" t="s">
        <v>2176</v>
      </c>
      <c r="D224" s="17" t="s">
        <v>1517</v>
      </c>
      <c r="E224" s="57"/>
      <c r="F224" s="56" t="s">
        <v>1518</v>
      </c>
      <c r="G224" s="254">
        <v>0</v>
      </c>
      <c r="H224" s="254">
        <v>0</v>
      </c>
      <c r="I224" s="254">
        <v>3.9571399999999999</v>
      </c>
      <c r="J224" s="254">
        <v>0</v>
      </c>
      <c r="K224" s="255">
        <v>0</v>
      </c>
      <c r="L224" s="255">
        <v>0</v>
      </c>
      <c r="M224" s="255">
        <v>0</v>
      </c>
      <c r="N224" s="255">
        <v>0</v>
      </c>
      <c r="O224" s="255">
        <v>0</v>
      </c>
      <c r="P224" s="255">
        <v>0</v>
      </c>
      <c r="Q224" s="255">
        <v>0</v>
      </c>
      <c r="R224" s="255">
        <v>0</v>
      </c>
      <c r="S224" s="255">
        <v>0</v>
      </c>
      <c r="T224" s="255">
        <v>0</v>
      </c>
      <c r="U224" s="255">
        <v>0</v>
      </c>
      <c r="V224" s="255">
        <v>0</v>
      </c>
      <c r="W224" s="255">
        <v>0</v>
      </c>
      <c r="X224" s="255">
        <v>0</v>
      </c>
    </row>
    <row r="225" spans="2:24" x14ac:dyDescent="0.35">
      <c r="B225" s="17" t="s">
        <v>1497</v>
      </c>
      <c r="C225" s="437" t="s">
        <v>2176</v>
      </c>
      <c r="D225" s="17" t="s">
        <v>1503</v>
      </c>
      <c r="E225" s="57"/>
      <c r="F225" s="56" t="s">
        <v>311</v>
      </c>
      <c r="G225" s="254">
        <v>0</v>
      </c>
      <c r="H225" s="254">
        <v>0</v>
      </c>
      <c r="I225" s="254">
        <v>0</v>
      </c>
      <c r="J225" s="254">
        <v>0</v>
      </c>
      <c r="K225" s="254">
        <v>822.09577999999999</v>
      </c>
      <c r="L225" s="254">
        <v>0</v>
      </c>
      <c r="M225" s="255">
        <v>0</v>
      </c>
      <c r="N225" s="255">
        <v>0</v>
      </c>
      <c r="O225" s="255">
        <v>0</v>
      </c>
      <c r="P225" s="255">
        <v>0</v>
      </c>
      <c r="Q225" s="255">
        <v>0</v>
      </c>
      <c r="R225" s="255">
        <v>0</v>
      </c>
      <c r="S225" s="255">
        <v>0</v>
      </c>
      <c r="T225" s="255">
        <v>0</v>
      </c>
      <c r="U225" s="255">
        <v>0</v>
      </c>
      <c r="V225" s="255">
        <v>0</v>
      </c>
      <c r="W225" s="255">
        <v>0</v>
      </c>
      <c r="X225" s="255">
        <v>0</v>
      </c>
    </row>
    <row r="226" spans="2:24" x14ac:dyDescent="0.35">
      <c r="B226" s="17" t="s">
        <v>1497</v>
      </c>
      <c r="C226" s="437" t="s">
        <v>2178</v>
      </c>
      <c r="D226" s="17" t="s">
        <v>1504</v>
      </c>
      <c r="E226" s="57"/>
      <c r="F226" s="56" t="s">
        <v>313</v>
      </c>
      <c r="G226" s="254">
        <v>0</v>
      </c>
      <c r="H226" s="254">
        <v>0</v>
      </c>
      <c r="I226" s="254">
        <v>0</v>
      </c>
      <c r="J226" s="254">
        <v>0</v>
      </c>
      <c r="K226" s="254">
        <v>3.9014899999999999</v>
      </c>
      <c r="L226" s="254">
        <v>0</v>
      </c>
      <c r="M226" s="255">
        <v>0</v>
      </c>
      <c r="N226" s="255">
        <v>0</v>
      </c>
      <c r="O226" s="255">
        <v>0</v>
      </c>
      <c r="P226" s="255">
        <v>0</v>
      </c>
      <c r="Q226" s="255">
        <v>0</v>
      </c>
      <c r="R226" s="255">
        <v>0</v>
      </c>
      <c r="S226" s="255">
        <v>0</v>
      </c>
      <c r="T226" s="255">
        <v>0</v>
      </c>
      <c r="U226" s="255">
        <v>0</v>
      </c>
      <c r="V226" s="255">
        <v>0</v>
      </c>
      <c r="W226" s="255">
        <v>0</v>
      </c>
      <c r="X226" s="255">
        <v>0</v>
      </c>
    </row>
    <row r="227" spans="2:24" x14ac:dyDescent="0.35">
      <c r="B227" s="17" t="s">
        <v>1497</v>
      </c>
      <c r="C227" s="437" t="s">
        <v>2178</v>
      </c>
      <c r="D227" s="17" t="s">
        <v>1506</v>
      </c>
      <c r="E227" s="57"/>
      <c r="F227" s="56" t="s">
        <v>313</v>
      </c>
      <c r="G227" s="254">
        <v>0</v>
      </c>
      <c r="H227" s="254">
        <v>0</v>
      </c>
      <c r="I227" s="254">
        <v>0</v>
      </c>
      <c r="J227" s="254">
        <v>0</v>
      </c>
      <c r="K227" s="254">
        <v>210.65361999999999</v>
      </c>
      <c r="L227" s="254">
        <v>1722</v>
      </c>
      <c r="M227" s="255">
        <v>0</v>
      </c>
      <c r="N227" s="255">
        <v>0</v>
      </c>
      <c r="O227" s="255">
        <v>0</v>
      </c>
      <c r="P227" s="255">
        <v>0</v>
      </c>
      <c r="Q227" s="255">
        <v>0</v>
      </c>
      <c r="R227" s="255">
        <v>0</v>
      </c>
      <c r="S227" s="255">
        <v>0</v>
      </c>
      <c r="T227" s="255">
        <v>0</v>
      </c>
      <c r="U227" s="255">
        <v>0</v>
      </c>
      <c r="V227" s="255">
        <v>0</v>
      </c>
      <c r="W227" s="255">
        <v>0</v>
      </c>
      <c r="X227" s="255">
        <v>0</v>
      </c>
    </row>
    <row r="228" spans="2:24" x14ac:dyDescent="0.35">
      <c r="B228" s="17" t="s">
        <v>1497</v>
      </c>
      <c r="C228" s="437" t="s">
        <v>2177</v>
      </c>
      <c r="D228" s="17" t="s">
        <v>1507</v>
      </c>
      <c r="E228" s="57"/>
      <c r="F228" s="56" t="s">
        <v>314</v>
      </c>
      <c r="G228" s="254">
        <v>0</v>
      </c>
      <c r="H228" s="254">
        <v>0</v>
      </c>
      <c r="I228" s="254">
        <v>0</v>
      </c>
      <c r="J228" s="254">
        <v>0</v>
      </c>
      <c r="K228" s="254">
        <v>297.67543999999998</v>
      </c>
      <c r="L228" s="254">
        <v>435</v>
      </c>
      <c r="M228" s="255">
        <v>0</v>
      </c>
      <c r="N228" s="255">
        <v>0</v>
      </c>
      <c r="O228" s="255">
        <v>0</v>
      </c>
      <c r="P228" s="255">
        <v>0</v>
      </c>
      <c r="Q228" s="255">
        <v>0</v>
      </c>
      <c r="R228" s="255">
        <v>0</v>
      </c>
      <c r="S228" s="255">
        <v>0</v>
      </c>
      <c r="T228" s="255">
        <v>0</v>
      </c>
      <c r="U228" s="255">
        <v>0</v>
      </c>
      <c r="V228" s="255">
        <v>0</v>
      </c>
      <c r="W228" s="255">
        <v>0</v>
      </c>
      <c r="X228" s="255">
        <v>0</v>
      </c>
    </row>
    <row r="229" spans="2:24" x14ac:dyDescent="0.35">
      <c r="B229" s="17" t="s">
        <v>1497</v>
      </c>
      <c r="C229" s="437" t="s">
        <v>2176</v>
      </c>
      <c r="D229" s="17" t="s">
        <v>1513</v>
      </c>
      <c r="E229" s="57"/>
      <c r="F229" s="56" t="s">
        <v>310</v>
      </c>
      <c r="G229" s="254">
        <v>0</v>
      </c>
      <c r="H229" s="254">
        <v>0</v>
      </c>
      <c r="I229" s="254">
        <v>0</v>
      </c>
      <c r="J229" s="254">
        <v>0</v>
      </c>
      <c r="K229" s="254">
        <v>0.13</v>
      </c>
      <c r="L229" s="254">
        <v>0</v>
      </c>
      <c r="M229" s="255">
        <v>0</v>
      </c>
      <c r="N229" s="255">
        <v>0</v>
      </c>
      <c r="O229" s="255">
        <v>0</v>
      </c>
      <c r="P229" s="255">
        <v>0</v>
      </c>
      <c r="Q229" s="255">
        <v>0</v>
      </c>
      <c r="R229" s="255">
        <v>0</v>
      </c>
      <c r="S229" s="255">
        <v>0</v>
      </c>
      <c r="T229" s="255">
        <v>0</v>
      </c>
      <c r="U229" s="255">
        <v>0</v>
      </c>
      <c r="V229" s="255">
        <v>0</v>
      </c>
      <c r="W229" s="255">
        <v>0</v>
      </c>
      <c r="X229" s="255">
        <v>0</v>
      </c>
    </row>
    <row r="230" spans="2:24" x14ac:dyDescent="0.35">
      <c r="B230" s="17" t="s">
        <v>1497</v>
      </c>
      <c r="C230" s="437" t="s">
        <v>2176</v>
      </c>
      <c r="D230" s="17" t="s">
        <v>1515</v>
      </c>
      <c r="E230" s="57"/>
      <c r="F230" s="56" t="s">
        <v>310</v>
      </c>
      <c r="G230" s="254">
        <v>0</v>
      </c>
      <c r="H230" s="254">
        <v>0</v>
      </c>
      <c r="I230" s="254">
        <v>0</v>
      </c>
      <c r="J230" s="254">
        <v>0</v>
      </c>
      <c r="K230" s="254">
        <v>1253.1526999999999</v>
      </c>
      <c r="L230" s="254">
        <v>1352</v>
      </c>
      <c r="M230" s="255">
        <v>0</v>
      </c>
      <c r="N230" s="255">
        <v>0</v>
      </c>
      <c r="O230" s="255">
        <v>0</v>
      </c>
      <c r="P230" s="255">
        <v>0</v>
      </c>
      <c r="Q230" s="255">
        <v>0</v>
      </c>
      <c r="R230" s="255">
        <v>0</v>
      </c>
      <c r="S230" s="255">
        <v>0</v>
      </c>
      <c r="T230" s="255">
        <v>0</v>
      </c>
      <c r="U230" s="255">
        <v>0</v>
      </c>
      <c r="V230" s="255">
        <v>0</v>
      </c>
      <c r="W230" s="255">
        <v>0</v>
      </c>
      <c r="X230" s="255">
        <v>0</v>
      </c>
    </row>
    <row r="231" spans="2:24" x14ac:dyDescent="0.35">
      <c r="B231" s="17" t="s">
        <v>1497</v>
      </c>
      <c r="C231" s="437" t="s">
        <v>2177</v>
      </c>
      <c r="D231" s="17" t="s">
        <v>1516</v>
      </c>
      <c r="E231" s="57"/>
      <c r="F231" s="56" t="s">
        <v>312</v>
      </c>
      <c r="G231" s="254">
        <v>0</v>
      </c>
      <c r="H231" s="254">
        <v>0</v>
      </c>
      <c r="I231" s="254">
        <v>0</v>
      </c>
      <c r="J231" s="254">
        <v>0</v>
      </c>
      <c r="K231" s="254">
        <v>6627.2130499999994</v>
      </c>
      <c r="L231" s="254">
        <v>6279.6040000000003</v>
      </c>
      <c r="M231" s="255">
        <v>0</v>
      </c>
      <c r="N231" s="255">
        <v>0</v>
      </c>
      <c r="O231" s="255">
        <v>0</v>
      </c>
      <c r="P231" s="255">
        <v>0</v>
      </c>
      <c r="Q231" s="255">
        <v>0</v>
      </c>
      <c r="R231" s="255">
        <v>0</v>
      </c>
      <c r="S231" s="255">
        <v>0</v>
      </c>
      <c r="T231" s="255">
        <v>0</v>
      </c>
      <c r="U231" s="255">
        <v>0</v>
      </c>
      <c r="V231" s="255">
        <v>0</v>
      </c>
      <c r="W231" s="255">
        <v>0</v>
      </c>
      <c r="X231" s="255">
        <v>0</v>
      </c>
    </row>
    <row r="232" spans="2:24" x14ac:dyDescent="0.35">
      <c r="B232" s="17" t="s">
        <v>1497</v>
      </c>
      <c r="C232" s="437" t="s">
        <v>2176</v>
      </c>
      <c r="D232" s="17" t="s">
        <v>1517</v>
      </c>
      <c r="E232" s="57"/>
      <c r="F232" s="56" t="s">
        <v>1518</v>
      </c>
      <c r="G232" s="254">
        <v>0</v>
      </c>
      <c r="H232" s="254">
        <v>0</v>
      </c>
      <c r="I232" s="254">
        <v>0</v>
      </c>
      <c r="J232" s="254">
        <v>0</v>
      </c>
      <c r="K232" s="254">
        <v>2.96468</v>
      </c>
      <c r="L232" s="254">
        <v>0</v>
      </c>
      <c r="M232" s="255">
        <v>0</v>
      </c>
      <c r="N232" s="255">
        <v>0</v>
      </c>
      <c r="O232" s="255">
        <v>0</v>
      </c>
      <c r="P232" s="255">
        <v>0</v>
      </c>
      <c r="Q232" s="255">
        <v>0</v>
      </c>
      <c r="R232" s="255">
        <v>0</v>
      </c>
      <c r="S232" s="255">
        <v>0</v>
      </c>
      <c r="T232" s="255">
        <v>0</v>
      </c>
      <c r="U232" s="255">
        <v>0</v>
      </c>
      <c r="V232" s="255">
        <v>0</v>
      </c>
      <c r="W232" s="255">
        <v>0</v>
      </c>
      <c r="X232" s="255">
        <v>0</v>
      </c>
    </row>
    <row r="233" spans="2:24" x14ac:dyDescent="0.35">
      <c r="B233" s="17" t="s">
        <v>1497</v>
      </c>
      <c r="C233" s="437" t="s">
        <v>2176</v>
      </c>
      <c r="D233" s="17" t="s">
        <v>1499</v>
      </c>
      <c r="E233" s="57"/>
      <c r="F233" s="56" t="s">
        <v>1500</v>
      </c>
      <c r="G233" s="254">
        <v>0</v>
      </c>
      <c r="H233" s="254">
        <v>0</v>
      </c>
      <c r="I233" s="254">
        <v>0</v>
      </c>
      <c r="J233" s="254">
        <v>0</v>
      </c>
      <c r="K233" s="254">
        <v>0</v>
      </c>
      <c r="L233" s="254">
        <v>0</v>
      </c>
      <c r="M233" s="254">
        <v>-0.53558000000000006</v>
      </c>
      <c r="N233" s="254">
        <v>0</v>
      </c>
      <c r="O233" s="255">
        <v>0</v>
      </c>
      <c r="P233" s="255">
        <v>0</v>
      </c>
      <c r="Q233" s="255">
        <v>0</v>
      </c>
      <c r="R233" s="255">
        <v>0</v>
      </c>
      <c r="S233" s="255">
        <v>0</v>
      </c>
      <c r="T233" s="255">
        <v>0</v>
      </c>
      <c r="U233" s="255">
        <v>0</v>
      </c>
      <c r="V233" s="255">
        <v>0</v>
      </c>
      <c r="W233" s="255">
        <v>0</v>
      </c>
      <c r="X233" s="255">
        <v>0</v>
      </c>
    </row>
    <row r="234" spans="2:24" x14ac:dyDescent="0.35">
      <c r="B234" s="17" t="s">
        <v>1497</v>
      </c>
      <c r="C234" s="437" t="s">
        <v>2176</v>
      </c>
      <c r="D234" s="17" t="s">
        <v>1503</v>
      </c>
      <c r="E234" s="57"/>
      <c r="F234" s="56" t="s">
        <v>311</v>
      </c>
      <c r="G234" s="254">
        <v>0</v>
      </c>
      <c r="H234" s="254">
        <v>0</v>
      </c>
      <c r="I234" s="254">
        <v>0</v>
      </c>
      <c r="J234" s="254">
        <v>0</v>
      </c>
      <c r="K234" s="254">
        <v>0</v>
      </c>
      <c r="L234" s="254">
        <v>0</v>
      </c>
      <c r="M234" s="254">
        <v>1017.54728</v>
      </c>
      <c r="N234" s="254">
        <v>0</v>
      </c>
      <c r="O234" s="255">
        <v>0</v>
      </c>
      <c r="P234" s="255">
        <v>0</v>
      </c>
      <c r="Q234" s="255">
        <v>0</v>
      </c>
      <c r="R234" s="255">
        <v>0</v>
      </c>
      <c r="S234" s="255">
        <v>0</v>
      </c>
      <c r="T234" s="255">
        <v>0</v>
      </c>
      <c r="U234" s="255">
        <v>0</v>
      </c>
      <c r="V234" s="255">
        <v>0</v>
      </c>
      <c r="W234" s="255">
        <v>0</v>
      </c>
      <c r="X234" s="255">
        <v>0</v>
      </c>
    </row>
    <row r="235" spans="2:24" x14ac:dyDescent="0.35">
      <c r="B235" s="17" t="s">
        <v>1497</v>
      </c>
      <c r="C235" s="437" t="s">
        <v>2177</v>
      </c>
      <c r="D235" s="17" t="s">
        <v>1519</v>
      </c>
      <c r="E235" s="57"/>
      <c r="F235" s="56" t="s">
        <v>1520</v>
      </c>
      <c r="G235" s="254">
        <v>0</v>
      </c>
      <c r="H235" s="254">
        <v>0</v>
      </c>
      <c r="I235" s="254">
        <v>0</v>
      </c>
      <c r="J235" s="254">
        <v>0</v>
      </c>
      <c r="K235" s="254">
        <v>0</v>
      </c>
      <c r="L235" s="254">
        <v>0</v>
      </c>
      <c r="M235" s="254">
        <v>3.3311899999999999</v>
      </c>
      <c r="N235" s="254">
        <v>0</v>
      </c>
      <c r="O235" s="255">
        <v>0</v>
      </c>
      <c r="P235" s="255">
        <v>0</v>
      </c>
      <c r="Q235" s="255">
        <v>0</v>
      </c>
      <c r="R235" s="255">
        <v>0</v>
      </c>
      <c r="S235" s="255">
        <v>0</v>
      </c>
      <c r="T235" s="255">
        <v>0</v>
      </c>
      <c r="U235" s="255">
        <v>0</v>
      </c>
      <c r="V235" s="255">
        <v>0</v>
      </c>
      <c r="W235" s="255">
        <v>0</v>
      </c>
      <c r="X235" s="255">
        <v>0</v>
      </c>
    </row>
    <row r="236" spans="2:24" x14ac:dyDescent="0.35">
      <c r="B236" s="17" t="s">
        <v>1497</v>
      </c>
      <c r="C236" s="437" t="s">
        <v>2178</v>
      </c>
      <c r="D236" s="17" t="s">
        <v>1504</v>
      </c>
      <c r="E236" s="57"/>
      <c r="F236" s="56" t="s">
        <v>313</v>
      </c>
      <c r="G236" s="254">
        <v>0</v>
      </c>
      <c r="H236" s="254">
        <v>0</v>
      </c>
      <c r="I236" s="254">
        <v>0</v>
      </c>
      <c r="J236" s="254">
        <v>0</v>
      </c>
      <c r="K236" s="254">
        <v>0</v>
      </c>
      <c r="L236" s="254">
        <v>0</v>
      </c>
      <c r="M236" s="254">
        <v>-2.1520199999999998</v>
      </c>
      <c r="N236" s="254">
        <v>0</v>
      </c>
      <c r="O236" s="255">
        <v>0</v>
      </c>
      <c r="P236" s="255">
        <v>0</v>
      </c>
      <c r="Q236" s="255">
        <v>0</v>
      </c>
      <c r="R236" s="255">
        <v>0</v>
      </c>
      <c r="S236" s="255">
        <v>0</v>
      </c>
      <c r="T236" s="255">
        <v>0</v>
      </c>
      <c r="U236" s="255">
        <v>0</v>
      </c>
      <c r="V236" s="255">
        <v>0</v>
      </c>
      <c r="W236" s="255">
        <v>0</v>
      </c>
      <c r="X236" s="255">
        <v>0</v>
      </c>
    </row>
    <row r="237" spans="2:24" x14ac:dyDescent="0.35">
      <c r="B237" s="17" t="s">
        <v>1497</v>
      </c>
      <c r="C237" s="437" t="s">
        <v>2178</v>
      </c>
      <c r="D237" s="17" t="s">
        <v>1505</v>
      </c>
      <c r="E237" s="57"/>
      <c r="F237" s="56" t="s">
        <v>313</v>
      </c>
      <c r="G237" s="254">
        <v>0</v>
      </c>
      <c r="H237" s="254">
        <v>0</v>
      </c>
      <c r="I237" s="254">
        <v>0</v>
      </c>
      <c r="J237" s="254">
        <v>0</v>
      </c>
      <c r="K237" s="254">
        <v>0</v>
      </c>
      <c r="L237" s="254">
        <v>0</v>
      </c>
      <c r="M237" s="254">
        <v>-2.5935100000000002</v>
      </c>
      <c r="N237" s="254">
        <v>0</v>
      </c>
      <c r="O237" s="255">
        <v>0</v>
      </c>
      <c r="P237" s="255">
        <v>0</v>
      </c>
      <c r="Q237" s="255">
        <v>0</v>
      </c>
      <c r="R237" s="255">
        <v>0</v>
      </c>
      <c r="S237" s="255">
        <v>0</v>
      </c>
      <c r="T237" s="255">
        <v>0</v>
      </c>
      <c r="U237" s="255">
        <v>0</v>
      </c>
      <c r="V237" s="255">
        <v>0</v>
      </c>
      <c r="W237" s="255">
        <v>0</v>
      </c>
      <c r="X237" s="255">
        <v>0</v>
      </c>
    </row>
    <row r="238" spans="2:24" x14ac:dyDescent="0.35">
      <c r="B238" s="17" t="s">
        <v>1497</v>
      </c>
      <c r="C238" s="437" t="s">
        <v>2178</v>
      </c>
      <c r="D238" s="17" t="s">
        <v>1506</v>
      </c>
      <c r="E238" s="57"/>
      <c r="F238" s="56" t="s">
        <v>313</v>
      </c>
      <c r="G238" s="254">
        <v>0</v>
      </c>
      <c r="H238" s="254">
        <v>0</v>
      </c>
      <c r="I238" s="254">
        <v>0</v>
      </c>
      <c r="J238" s="254">
        <v>0</v>
      </c>
      <c r="K238" s="254">
        <v>0</v>
      </c>
      <c r="L238" s="254">
        <v>0</v>
      </c>
      <c r="M238" s="254">
        <v>53.828789999999998</v>
      </c>
      <c r="N238" s="254">
        <v>1881.9702500000001</v>
      </c>
      <c r="O238" s="255">
        <v>0</v>
      </c>
      <c r="P238" s="255">
        <v>0</v>
      </c>
      <c r="Q238" s="255">
        <v>0</v>
      </c>
      <c r="R238" s="255">
        <v>0</v>
      </c>
      <c r="S238" s="255">
        <v>0</v>
      </c>
      <c r="T238" s="255">
        <v>0</v>
      </c>
      <c r="U238" s="255">
        <v>0</v>
      </c>
      <c r="V238" s="255">
        <v>0</v>
      </c>
      <c r="W238" s="255">
        <v>0</v>
      </c>
      <c r="X238" s="255">
        <v>0</v>
      </c>
    </row>
    <row r="239" spans="2:24" x14ac:dyDescent="0.35">
      <c r="B239" s="17" t="s">
        <v>1497</v>
      </c>
      <c r="C239" s="437" t="s">
        <v>2177</v>
      </c>
      <c r="D239" s="17" t="s">
        <v>1507</v>
      </c>
      <c r="E239" s="57"/>
      <c r="F239" s="56" t="s">
        <v>314</v>
      </c>
      <c r="G239" s="254">
        <v>0</v>
      </c>
      <c r="H239" s="254">
        <v>0</v>
      </c>
      <c r="I239" s="254">
        <v>0</v>
      </c>
      <c r="J239" s="254">
        <v>0</v>
      </c>
      <c r="K239" s="254">
        <v>0</v>
      </c>
      <c r="L239" s="254">
        <v>0</v>
      </c>
      <c r="M239" s="254">
        <v>372.85177000000004</v>
      </c>
      <c r="N239" s="254">
        <v>0</v>
      </c>
      <c r="O239" s="255">
        <v>0</v>
      </c>
      <c r="P239" s="255">
        <v>0</v>
      </c>
      <c r="Q239" s="255">
        <v>0</v>
      </c>
      <c r="R239" s="255">
        <v>0</v>
      </c>
      <c r="S239" s="255">
        <v>0</v>
      </c>
      <c r="T239" s="255">
        <v>0</v>
      </c>
      <c r="U239" s="255">
        <v>0</v>
      </c>
      <c r="V239" s="255">
        <v>0</v>
      </c>
      <c r="W239" s="255">
        <v>0</v>
      </c>
      <c r="X239" s="255">
        <v>0</v>
      </c>
    </row>
    <row r="240" spans="2:24" x14ac:dyDescent="0.35">
      <c r="B240" s="17" t="s">
        <v>1497</v>
      </c>
      <c r="C240" s="437" t="s">
        <v>2176</v>
      </c>
      <c r="D240" s="17" t="s">
        <v>1512</v>
      </c>
      <c r="E240" s="57"/>
      <c r="F240" s="56" t="s">
        <v>310</v>
      </c>
      <c r="G240" s="254">
        <v>0</v>
      </c>
      <c r="H240" s="254">
        <v>0</v>
      </c>
      <c r="I240" s="254">
        <v>0</v>
      </c>
      <c r="J240" s="254">
        <v>0</v>
      </c>
      <c r="K240" s="254">
        <v>0</v>
      </c>
      <c r="L240" s="254">
        <v>0</v>
      </c>
      <c r="M240" s="254">
        <v>8.1480000000000011E-2</v>
      </c>
      <c r="N240" s="254">
        <v>0</v>
      </c>
      <c r="O240" s="255">
        <v>0</v>
      </c>
      <c r="P240" s="255">
        <v>0</v>
      </c>
      <c r="Q240" s="255">
        <v>0</v>
      </c>
      <c r="R240" s="255">
        <v>0</v>
      </c>
      <c r="S240" s="255">
        <v>0</v>
      </c>
      <c r="T240" s="255">
        <v>0</v>
      </c>
      <c r="U240" s="255">
        <v>0</v>
      </c>
      <c r="V240" s="255">
        <v>0</v>
      </c>
      <c r="W240" s="255">
        <v>0</v>
      </c>
      <c r="X240" s="255">
        <v>0</v>
      </c>
    </row>
    <row r="241" spans="2:24" x14ac:dyDescent="0.35">
      <c r="B241" s="17" t="s">
        <v>1497</v>
      </c>
      <c r="C241" s="437" t="s">
        <v>2176</v>
      </c>
      <c r="D241" s="17" t="s">
        <v>1513</v>
      </c>
      <c r="E241" s="57"/>
      <c r="F241" s="56" t="s">
        <v>310</v>
      </c>
      <c r="G241" s="254">
        <v>0</v>
      </c>
      <c r="H241" s="254">
        <v>0</v>
      </c>
      <c r="I241" s="254">
        <v>0</v>
      </c>
      <c r="J241" s="254">
        <v>0</v>
      </c>
      <c r="K241" s="254">
        <v>0</v>
      </c>
      <c r="L241" s="254">
        <v>0</v>
      </c>
      <c r="M241" s="254">
        <v>7.8328299999999995</v>
      </c>
      <c r="N241" s="254">
        <v>0</v>
      </c>
      <c r="O241" s="255">
        <v>0</v>
      </c>
      <c r="P241" s="255">
        <v>0</v>
      </c>
      <c r="Q241" s="255">
        <v>0</v>
      </c>
      <c r="R241" s="255">
        <v>0</v>
      </c>
      <c r="S241" s="255">
        <v>0</v>
      </c>
      <c r="T241" s="255">
        <v>0</v>
      </c>
      <c r="U241" s="255">
        <v>0</v>
      </c>
      <c r="V241" s="255">
        <v>0</v>
      </c>
      <c r="W241" s="255">
        <v>0</v>
      </c>
      <c r="X241" s="255">
        <v>0</v>
      </c>
    </row>
    <row r="242" spans="2:24" x14ac:dyDescent="0.35">
      <c r="B242" s="17" t="s">
        <v>1497</v>
      </c>
      <c r="C242" s="437" t="s">
        <v>2176</v>
      </c>
      <c r="D242" s="17" t="s">
        <v>1515</v>
      </c>
      <c r="E242" s="57"/>
      <c r="F242" s="56" t="s">
        <v>310</v>
      </c>
      <c r="G242" s="254">
        <v>0</v>
      </c>
      <c r="H242" s="254">
        <v>0</v>
      </c>
      <c r="I242" s="254">
        <v>0</v>
      </c>
      <c r="J242" s="254">
        <v>0</v>
      </c>
      <c r="K242" s="254">
        <v>0</v>
      </c>
      <c r="L242" s="254">
        <v>0</v>
      </c>
      <c r="M242" s="254">
        <v>2732.1599300000003</v>
      </c>
      <c r="N242" s="254">
        <v>1995.6912500000001</v>
      </c>
      <c r="O242" s="255">
        <v>0</v>
      </c>
      <c r="P242" s="255">
        <v>0</v>
      </c>
      <c r="Q242" s="255">
        <v>0</v>
      </c>
      <c r="R242" s="255">
        <v>0</v>
      </c>
      <c r="S242" s="255">
        <v>0</v>
      </c>
      <c r="T242" s="255">
        <v>0</v>
      </c>
      <c r="U242" s="255">
        <v>0</v>
      </c>
      <c r="V242" s="255">
        <v>0</v>
      </c>
      <c r="W242" s="255">
        <v>0</v>
      </c>
      <c r="X242" s="255">
        <v>0</v>
      </c>
    </row>
    <row r="243" spans="2:24" x14ac:dyDescent="0.35">
      <c r="B243" s="17" t="s">
        <v>1497</v>
      </c>
      <c r="C243" s="437" t="s">
        <v>2176</v>
      </c>
      <c r="D243" s="17" t="s">
        <v>1521</v>
      </c>
      <c r="E243" s="57"/>
      <c r="F243" s="56" t="s">
        <v>1522</v>
      </c>
      <c r="G243" s="254">
        <v>0</v>
      </c>
      <c r="H243" s="254">
        <v>0</v>
      </c>
      <c r="I243" s="254">
        <v>0</v>
      </c>
      <c r="J243" s="254">
        <v>0</v>
      </c>
      <c r="K243" s="254">
        <v>0</v>
      </c>
      <c r="L243" s="254">
        <v>0</v>
      </c>
      <c r="M243" s="254">
        <v>-0.74385999999999997</v>
      </c>
      <c r="N243" s="254">
        <v>0</v>
      </c>
      <c r="O243" s="255">
        <v>0</v>
      </c>
      <c r="P243" s="255">
        <v>0</v>
      </c>
      <c r="Q243" s="255">
        <v>0</v>
      </c>
      <c r="R243" s="255">
        <v>0</v>
      </c>
      <c r="S243" s="255">
        <v>0</v>
      </c>
      <c r="T243" s="255">
        <v>0</v>
      </c>
      <c r="U243" s="255">
        <v>0</v>
      </c>
      <c r="V243" s="255">
        <v>0</v>
      </c>
      <c r="W243" s="255">
        <v>0</v>
      </c>
      <c r="X243" s="255">
        <v>0</v>
      </c>
    </row>
    <row r="244" spans="2:24" x14ac:dyDescent="0.35">
      <c r="B244" s="17" t="s">
        <v>1497</v>
      </c>
      <c r="C244" s="437" t="s">
        <v>2176</v>
      </c>
      <c r="D244" s="17" t="s">
        <v>1523</v>
      </c>
      <c r="E244" s="57"/>
      <c r="F244" s="56" t="s">
        <v>1524</v>
      </c>
      <c r="G244" s="254">
        <v>0</v>
      </c>
      <c r="H244" s="254">
        <v>0</v>
      </c>
      <c r="I244" s="254">
        <v>0</v>
      </c>
      <c r="J244" s="254">
        <v>0</v>
      </c>
      <c r="K244" s="254">
        <v>0</v>
      </c>
      <c r="L244" s="254">
        <v>0</v>
      </c>
      <c r="M244" s="254">
        <v>-3.3197299999999998</v>
      </c>
      <c r="N244" s="254">
        <v>0</v>
      </c>
      <c r="O244" s="255">
        <v>0</v>
      </c>
      <c r="P244" s="255">
        <v>0</v>
      </c>
      <c r="Q244" s="255">
        <v>0</v>
      </c>
      <c r="R244" s="255">
        <v>0</v>
      </c>
      <c r="S244" s="255">
        <v>0</v>
      </c>
      <c r="T244" s="255">
        <v>0</v>
      </c>
      <c r="U244" s="255">
        <v>0</v>
      </c>
      <c r="V244" s="255">
        <v>0</v>
      </c>
      <c r="W244" s="255">
        <v>0</v>
      </c>
      <c r="X244" s="255">
        <v>0</v>
      </c>
    </row>
    <row r="245" spans="2:24" x14ac:dyDescent="0.35">
      <c r="B245" s="17" t="s">
        <v>1497</v>
      </c>
      <c r="C245" s="437" t="s">
        <v>2176</v>
      </c>
      <c r="D245" s="17" t="s">
        <v>1525</v>
      </c>
      <c r="E245" s="57"/>
      <c r="F245" s="56" t="s">
        <v>1526</v>
      </c>
      <c r="G245" s="254">
        <v>0</v>
      </c>
      <c r="H245" s="254">
        <v>0</v>
      </c>
      <c r="I245" s="254">
        <v>0</v>
      </c>
      <c r="J245" s="254">
        <v>0</v>
      </c>
      <c r="K245" s="254">
        <v>0</v>
      </c>
      <c r="L245" s="254">
        <v>0</v>
      </c>
      <c r="M245" s="254">
        <v>-2.6179999999999998E-2</v>
      </c>
      <c r="N245" s="254">
        <v>0</v>
      </c>
      <c r="O245" s="255">
        <v>0</v>
      </c>
      <c r="P245" s="255">
        <v>0</v>
      </c>
      <c r="Q245" s="255">
        <v>0</v>
      </c>
      <c r="R245" s="255">
        <v>0</v>
      </c>
      <c r="S245" s="255">
        <v>0</v>
      </c>
      <c r="T245" s="255">
        <v>0</v>
      </c>
      <c r="U245" s="255">
        <v>0</v>
      </c>
      <c r="V245" s="255">
        <v>0</v>
      </c>
      <c r="W245" s="255">
        <v>0</v>
      </c>
      <c r="X245" s="255">
        <v>0</v>
      </c>
    </row>
    <row r="246" spans="2:24" x14ac:dyDescent="0.35">
      <c r="B246" s="17" t="s">
        <v>1497</v>
      </c>
      <c r="C246" s="437" t="s">
        <v>2176</v>
      </c>
      <c r="D246" s="17" t="s">
        <v>1527</v>
      </c>
      <c r="E246" s="57"/>
      <c r="F246" s="56" t="s">
        <v>1526</v>
      </c>
      <c r="G246" s="254">
        <v>0</v>
      </c>
      <c r="H246" s="254">
        <v>0</v>
      </c>
      <c r="I246" s="254">
        <v>0</v>
      </c>
      <c r="J246" s="254">
        <v>0</v>
      </c>
      <c r="K246" s="254">
        <v>0</v>
      </c>
      <c r="L246" s="254">
        <v>0</v>
      </c>
      <c r="M246" s="254">
        <v>-0.3659</v>
      </c>
      <c r="N246" s="254">
        <v>0</v>
      </c>
      <c r="O246" s="255">
        <v>0</v>
      </c>
      <c r="P246" s="255">
        <v>0</v>
      </c>
      <c r="Q246" s="255">
        <v>0</v>
      </c>
      <c r="R246" s="255">
        <v>0</v>
      </c>
      <c r="S246" s="255">
        <v>0</v>
      </c>
      <c r="T246" s="255">
        <v>0</v>
      </c>
      <c r="U246" s="255">
        <v>0</v>
      </c>
      <c r="V246" s="255">
        <v>0</v>
      </c>
      <c r="W246" s="255">
        <v>0</v>
      </c>
      <c r="X246" s="255">
        <v>0</v>
      </c>
    </row>
    <row r="247" spans="2:24" x14ac:dyDescent="0.35">
      <c r="B247" s="17" t="s">
        <v>1497</v>
      </c>
      <c r="C247" s="437" t="s">
        <v>2176</v>
      </c>
      <c r="D247" s="17" t="s">
        <v>1528</v>
      </c>
      <c r="E247" s="57"/>
      <c r="F247" s="56" t="s">
        <v>1529</v>
      </c>
      <c r="G247" s="254">
        <v>0</v>
      </c>
      <c r="H247" s="254">
        <v>0</v>
      </c>
      <c r="I247" s="254">
        <v>0</v>
      </c>
      <c r="J247" s="254">
        <v>0</v>
      </c>
      <c r="K247" s="254">
        <v>0</v>
      </c>
      <c r="L247" s="254">
        <v>0</v>
      </c>
      <c r="M247" s="254">
        <v>-1.12961</v>
      </c>
      <c r="N247" s="254">
        <v>0</v>
      </c>
      <c r="O247" s="255">
        <v>0</v>
      </c>
      <c r="P247" s="255">
        <v>0</v>
      </c>
      <c r="Q247" s="255">
        <v>0</v>
      </c>
      <c r="R247" s="255">
        <v>0</v>
      </c>
      <c r="S247" s="255">
        <v>0</v>
      </c>
      <c r="T247" s="255">
        <v>0</v>
      </c>
      <c r="U247" s="255">
        <v>0</v>
      </c>
      <c r="V247" s="255">
        <v>0</v>
      </c>
      <c r="W247" s="255">
        <v>0</v>
      </c>
      <c r="X247" s="255">
        <v>0</v>
      </c>
    </row>
    <row r="248" spans="2:24" x14ac:dyDescent="0.35">
      <c r="B248" s="17" t="s">
        <v>1497</v>
      </c>
      <c r="C248" s="437" t="s">
        <v>2176</v>
      </c>
      <c r="D248" s="17" t="s">
        <v>1530</v>
      </c>
      <c r="E248" s="57"/>
      <c r="F248" s="56" t="s">
        <v>1531</v>
      </c>
      <c r="G248" s="254">
        <v>0</v>
      </c>
      <c r="H248" s="254">
        <v>0</v>
      </c>
      <c r="I248" s="254">
        <v>0</v>
      </c>
      <c r="J248" s="254">
        <v>0</v>
      </c>
      <c r="K248" s="254">
        <v>0</v>
      </c>
      <c r="L248" s="254">
        <v>0</v>
      </c>
      <c r="M248" s="254">
        <v>-1.33273</v>
      </c>
      <c r="N248" s="254">
        <v>0</v>
      </c>
      <c r="O248" s="255">
        <v>0</v>
      </c>
      <c r="P248" s="255">
        <v>0</v>
      </c>
      <c r="Q248" s="255">
        <v>0</v>
      </c>
      <c r="R248" s="255">
        <v>0</v>
      </c>
      <c r="S248" s="255">
        <v>0</v>
      </c>
      <c r="T248" s="255">
        <v>0</v>
      </c>
      <c r="U248" s="255">
        <v>0</v>
      </c>
      <c r="V248" s="255">
        <v>0</v>
      </c>
      <c r="W248" s="255">
        <v>0</v>
      </c>
      <c r="X248" s="255">
        <v>0</v>
      </c>
    </row>
    <row r="249" spans="2:24" x14ac:dyDescent="0.35">
      <c r="B249" s="17" t="s">
        <v>1497</v>
      </c>
      <c r="C249" s="437" t="s">
        <v>2177</v>
      </c>
      <c r="D249" s="17" t="s">
        <v>1516</v>
      </c>
      <c r="E249" s="57"/>
      <c r="F249" s="56" t="s">
        <v>312</v>
      </c>
      <c r="G249" s="254">
        <v>0</v>
      </c>
      <c r="H249" s="254">
        <v>0</v>
      </c>
      <c r="I249" s="254">
        <v>0</v>
      </c>
      <c r="J249" s="254">
        <v>0</v>
      </c>
      <c r="K249" s="254">
        <v>0</v>
      </c>
      <c r="L249" s="254">
        <v>0</v>
      </c>
      <c r="M249" s="254">
        <v>6935.7914800000008</v>
      </c>
      <c r="N249" s="254">
        <v>6730.7194900000004</v>
      </c>
      <c r="O249" s="255">
        <v>0</v>
      </c>
      <c r="P249" s="255">
        <v>0</v>
      </c>
      <c r="Q249" s="255">
        <v>0</v>
      </c>
      <c r="R249" s="255">
        <v>0</v>
      </c>
      <c r="S249" s="255">
        <v>0</v>
      </c>
      <c r="T249" s="255">
        <v>0</v>
      </c>
      <c r="U249" s="255">
        <v>0</v>
      </c>
      <c r="V249" s="255">
        <v>0</v>
      </c>
      <c r="W249" s="255">
        <v>0</v>
      </c>
      <c r="X249" s="255">
        <v>0</v>
      </c>
    </row>
    <row r="250" spans="2:24" x14ac:dyDescent="0.35">
      <c r="B250" s="17" t="s">
        <v>1497</v>
      </c>
      <c r="C250" s="437" t="s">
        <v>2176</v>
      </c>
      <c r="D250" s="17" t="s">
        <v>1532</v>
      </c>
      <c r="E250" s="57"/>
      <c r="F250" s="56" t="s">
        <v>1533</v>
      </c>
      <c r="G250" s="254">
        <v>0</v>
      </c>
      <c r="H250" s="254">
        <v>0</v>
      </c>
      <c r="I250" s="254">
        <v>0</v>
      </c>
      <c r="J250" s="254">
        <v>0</v>
      </c>
      <c r="K250" s="254">
        <v>0</v>
      </c>
      <c r="L250" s="254">
        <v>0</v>
      </c>
      <c r="M250" s="254">
        <v>-0.33318000000000003</v>
      </c>
      <c r="N250" s="254">
        <v>0</v>
      </c>
      <c r="O250" s="255">
        <v>0</v>
      </c>
      <c r="P250" s="255">
        <v>0</v>
      </c>
      <c r="Q250" s="255">
        <v>0</v>
      </c>
      <c r="R250" s="255">
        <v>0</v>
      </c>
      <c r="S250" s="255">
        <v>0</v>
      </c>
      <c r="T250" s="255">
        <v>0</v>
      </c>
      <c r="U250" s="255">
        <v>0</v>
      </c>
      <c r="V250" s="255">
        <v>0</v>
      </c>
      <c r="W250" s="255">
        <v>0</v>
      </c>
      <c r="X250" s="255">
        <v>0</v>
      </c>
    </row>
    <row r="251" spans="2:24" x14ac:dyDescent="0.35">
      <c r="B251" s="17" t="s">
        <v>1497</v>
      </c>
      <c r="C251" s="437" t="s">
        <v>2176</v>
      </c>
      <c r="D251" s="17" t="s">
        <v>1517</v>
      </c>
      <c r="E251" s="57"/>
      <c r="F251" s="56" t="s">
        <v>1518</v>
      </c>
      <c r="G251" s="254">
        <v>0</v>
      </c>
      <c r="H251" s="254">
        <v>0</v>
      </c>
      <c r="I251" s="254">
        <v>0</v>
      </c>
      <c r="J251" s="254">
        <v>0</v>
      </c>
      <c r="K251" s="254">
        <v>0</v>
      </c>
      <c r="L251" s="254">
        <v>0</v>
      </c>
      <c r="M251" s="254">
        <v>-11.447959999999998</v>
      </c>
      <c r="N251" s="254">
        <v>0</v>
      </c>
      <c r="O251" s="255">
        <v>0</v>
      </c>
      <c r="P251" s="255">
        <v>0</v>
      </c>
      <c r="Q251" s="255">
        <v>0</v>
      </c>
      <c r="R251" s="255">
        <v>0</v>
      </c>
      <c r="S251" s="255">
        <v>0</v>
      </c>
      <c r="T251" s="255">
        <v>0</v>
      </c>
      <c r="U251" s="255">
        <v>0</v>
      </c>
      <c r="V251" s="255">
        <v>0</v>
      </c>
      <c r="W251" s="255">
        <v>0</v>
      </c>
      <c r="X251" s="255">
        <v>0</v>
      </c>
    </row>
    <row r="252" spans="2:24" x14ac:dyDescent="0.35">
      <c r="B252" s="17" t="s">
        <v>1497</v>
      </c>
      <c r="C252" s="437" t="s">
        <v>2176</v>
      </c>
      <c r="D252" s="17" t="s">
        <v>1534</v>
      </c>
      <c r="E252" s="57"/>
      <c r="F252" s="56" t="s">
        <v>1535</v>
      </c>
      <c r="G252" s="254">
        <v>0</v>
      </c>
      <c r="H252" s="254">
        <v>0</v>
      </c>
      <c r="I252" s="254">
        <v>0</v>
      </c>
      <c r="J252" s="254">
        <v>0</v>
      </c>
      <c r="K252" s="254">
        <v>0</v>
      </c>
      <c r="L252" s="254">
        <v>0</v>
      </c>
      <c r="M252" s="254">
        <v>-0.34682000000000002</v>
      </c>
      <c r="N252" s="254">
        <v>0</v>
      </c>
      <c r="O252" s="255">
        <v>0</v>
      </c>
      <c r="P252" s="255">
        <v>0</v>
      </c>
      <c r="Q252" s="255">
        <v>0</v>
      </c>
      <c r="R252" s="255">
        <v>0</v>
      </c>
      <c r="S252" s="255">
        <v>0</v>
      </c>
      <c r="T252" s="255">
        <v>0</v>
      </c>
      <c r="U252" s="255">
        <v>0</v>
      </c>
      <c r="V252" s="255">
        <v>0</v>
      </c>
      <c r="W252" s="255">
        <v>0</v>
      </c>
      <c r="X252" s="255">
        <v>0</v>
      </c>
    </row>
    <row r="253" spans="2:24" x14ac:dyDescent="0.35">
      <c r="B253" s="17" t="s">
        <v>1497</v>
      </c>
      <c r="C253" s="437" t="s">
        <v>2176</v>
      </c>
      <c r="D253" s="17" t="s">
        <v>1503</v>
      </c>
      <c r="E253" s="57"/>
      <c r="F253" s="56" t="s">
        <v>311</v>
      </c>
      <c r="G253" s="254">
        <v>0</v>
      </c>
      <c r="H253" s="254">
        <v>0</v>
      </c>
      <c r="I253" s="254">
        <v>0</v>
      </c>
      <c r="J253" s="254">
        <v>0</v>
      </c>
      <c r="K253" s="254">
        <v>0</v>
      </c>
      <c r="L253" s="254">
        <v>0</v>
      </c>
      <c r="M253" s="254">
        <v>0</v>
      </c>
      <c r="N253" s="254">
        <v>0</v>
      </c>
      <c r="O253" s="254">
        <v>517.36524999999995</v>
      </c>
      <c r="P253" s="254">
        <v>0</v>
      </c>
      <c r="Q253" s="255">
        <v>0</v>
      </c>
      <c r="R253" s="255">
        <v>0</v>
      </c>
      <c r="S253" s="255">
        <v>0</v>
      </c>
      <c r="T253" s="255">
        <v>0</v>
      </c>
      <c r="U253" s="255">
        <v>0</v>
      </c>
      <c r="V253" s="255">
        <v>0</v>
      </c>
      <c r="W253" s="255">
        <v>0</v>
      </c>
      <c r="X253" s="255">
        <v>0</v>
      </c>
    </row>
    <row r="254" spans="2:24" x14ac:dyDescent="0.35">
      <c r="B254" s="17" t="s">
        <v>1497</v>
      </c>
      <c r="C254" s="437" t="s">
        <v>2178</v>
      </c>
      <c r="D254" s="17" t="s">
        <v>1506</v>
      </c>
      <c r="E254" s="57"/>
      <c r="F254" s="56" t="s">
        <v>313</v>
      </c>
      <c r="G254" s="254">
        <v>0</v>
      </c>
      <c r="H254" s="254">
        <v>0</v>
      </c>
      <c r="I254" s="254">
        <v>0</v>
      </c>
      <c r="J254" s="254">
        <v>0</v>
      </c>
      <c r="K254" s="254">
        <v>0</v>
      </c>
      <c r="L254" s="254">
        <v>0</v>
      </c>
      <c r="M254" s="254">
        <v>0</v>
      </c>
      <c r="N254" s="254">
        <v>0</v>
      </c>
      <c r="O254" s="254">
        <v>276.44184000000001</v>
      </c>
      <c r="P254" s="254">
        <v>675.98800000000006</v>
      </c>
      <c r="Q254" s="255">
        <v>0</v>
      </c>
      <c r="R254" s="255">
        <v>0</v>
      </c>
      <c r="S254" s="255">
        <v>0</v>
      </c>
      <c r="T254" s="255">
        <v>0</v>
      </c>
      <c r="U254" s="255">
        <v>0</v>
      </c>
      <c r="V254" s="255">
        <v>0</v>
      </c>
      <c r="W254" s="255">
        <v>0</v>
      </c>
      <c r="X254" s="255">
        <v>0</v>
      </c>
    </row>
    <row r="255" spans="2:24" x14ac:dyDescent="0.35">
      <c r="B255" s="17" t="s">
        <v>1497</v>
      </c>
      <c r="C255" s="437" t="s">
        <v>2177</v>
      </c>
      <c r="D255" s="17" t="s">
        <v>1507</v>
      </c>
      <c r="E255" s="57"/>
      <c r="F255" s="56" t="s">
        <v>314</v>
      </c>
      <c r="G255" s="254">
        <v>0</v>
      </c>
      <c r="H255" s="254">
        <v>0</v>
      </c>
      <c r="I255" s="254">
        <v>0</v>
      </c>
      <c r="J255" s="254">
        <v>0</v>
      </c>
      <c r="K255" s="254">
        <v>0</v>
      </c>
      <c r="L255" s="254">
        <v>0</v>
      </c>
      <c r="M255" s="254">
        <v>0</v>
      </c>
      <c r="N255" s="254">
        <v>0</v>
      </c>
      <c r="O255" s="254">
        <v>418.04697999999996</v>
      </c>
      <c r="P255" s="254">
        <v>414.59399999999999</v>
      </c>
      <c r="Q255" s="255">
        <v>0</v>
      </c>
      <c r="R255" s="255">
        <v>0</v>
      </c>
      <c r="S255" s="255">
        <v>0</v>
      </c>
      <c r="T255" s="255">
        <v>0</v>
      </c>
      <c r="U255" s="255">
        <v>0</v>
      </c>
      <c r="V255" s="255">
        <v>0</v>
      </c>
      <c r="W255" s="255">
        <v>0</v>
      </c>
      <c r="X255" s="255">
        <v>0</v>
      </c>
    </row>
    <row r="256" spans="2:24" x14ac:dyDescent="0.35">
      <c r="B256" s="17" t="s">
        <v>1497</v>
      </c>
      <c r="C256" s="437" t="s">
        <v>2176</v>
      </c>
      <c r="D256" s="17" t="s">
        <v>1513</v>
      </c>
      <c r="E256" s="57"/>
      <c r="F256" s="56" t="s">
        <v>310</v>
      </c>
      <c r="G256" s="254">
        <v>0</v>
      </c>
      <c r="H256" s="254">
        <v>0</v>
      </c>
      <c r="I256" s="254">
        <v>0</v>
      </c>
      <c r="J256" s="254">
        <v>0</v>
      </c>
      <c r="K256" s="254">
        <v>0</v>
      </c>
      <c r="L256" s="254">
        <v>0</v>
      </c>
      <c r="M256" s="254">
        <v>0</v>
      </c>
      <c r="N256" s="254">
        <v>0</v>
      </c>
      <c r="O256" s="254">
        <v>3.8778200000000003</v>
      </c>
      <c r="P256" s="254">
        <v>0</v>
      </c>
      <c r="Q256" s="255">
        <v>0</v>
      </c>
      <c r="R256" s="255">
        <v>0</v>
      </c>
      <c r="S256" s="255">
        <v>0</v>
      </c>
      <c r="T256" s="255">
        <v>0</v>
      </c>
      <c r="U256" s="255">
        <v>0</v>
      </c>
      <c r="V256" s="255">
        <v>0</v>
      </c>
      <c r="W256" s="255">
        <v>0</v>
      </c>
      <c r="X256" s="255">
        <v>0</v>
      </c>
    </row>
    <row r="257" spans="1:24" x14ac:dyDescent="0.35">
      <c r="B257" s="17" t="s">
        <v>1497</v>
      </c>
      <c r="C257" s="437" t="s">
        <v>2176</v>
      </c>
      <c r="D257" s="17" t="s">
        <v>1515</v>
      </c>
      <c r="E257" s="57"/>
      <c r="F257" s="56" t="s">
        <v>310</v>
      </c>
      <c r="G257" s="254">
        <v>0</v>
      </c>
      <c r="H257" s="254">
        <v>0</v>
      </c>
      <c r="I257" s="254">
        <v>0</v>
      </c>
      <c r="J257" s="254">
        <v>0</v>
      </c>
      <c r="K257" s="254">
        <v>0</v>
      </c>
      <c r="L257" s="254">
        <v>0</v>
      </c>
      <c r="M257" s="254">
        <v>0</v>
      </c>
      <c r="N257" s="254">
        <v>0</v>
      </c>
      <c r="O257" s="254">
        <v>1522.3594900000001</v>
      </c>
      <c r="P257" s="254">
        <v>1201.729</v>
      </c>
      <c r="Q257" s="255">
        <v>0</v>
      </c>
      <c r="R257" s="255">
        <v>0</v>
      </c>
      <c r="S257" s="255">
        <v>0</v>
      </c>
      <c r="T257" s="255">
        <v>0</v>
      </c>
      <c r="U257" s="255">
        <v>0</v>
      </c>
      <c r="V257" s="255">
        <v>0</v>
      </c>
      <c r="W257" s="255">
        <v>0</v>
      </c>
      <c r="X257" s="255">
        <v>0</v>
      </c>
    </row>
    <row r="258" spans="1:24" x14ac:dyDescent="0.35">
      <c r="B258" s="17" t="s">
        <v>1497</v>
      </c>
      <c r="C258" s="437" t="s">
        <v>2177</v>
      </c>
      <c r="D258" s="17" t="s">
        <v>1516</v>
      </c>
      <c r="E258" s="57"/>
      <c r="F258" s="56" t="s">
        <v>312</v>
      </c>
      <c r="G258" s="254">
        <v>0</v>
      </c>
      <c r="H258" s="254">
        <v>0</v>
      </c>
      <c r="I258" s="254">
        <v>0</v>
      </c>
      <c r="J258" s="254">
        <v>0</v>
      </c>
      <c r="K258" s="254">
        <v>0</v>
      </c>
      <c r="L258" s="254">
        <v>0</v>
      </c>
      <c r="M258" s="254">
        <v>0</v>
      </c>
      <c r="N258" s="254">
        <v>0</v>
      </c>
      <c r="O258" s="254">
        <v>7715.3444600000003</v>
      </c>
      <c r="P258" s="254">
        <v>6083.6890000000003</v>
      </c>
      <c r="Q258" s="255">
        <v>0</v>
      </c>
      <c r="R258" s="255">
        <v>0</v>
      </c>
      <c r="S258" s="255">
        <v>0</v>
      </c>
      <c r="T258" s="255">
        <v>0</v>
      </c>
      <c r="U258" s="255">
        <v>0</v>
      </c>
      <c r="V258" s="255">
        <v>0</v>
      </c>
      <c r="W258" s="255">
        <v>0</v>
      </c>
      <c r="X258" s="255">
        <v>0</v>
      </c>
    </row>
    <row r="259" spans="1:24" x14ac:dyDescent="0.35">
      <c r="B259" s="17" t="s">
        <v>1497</v>
      </c>
      <c r="C259" s="437" t="s">
        <v>2176</v>
      </c>
      <c r="D259" s="17" t="s">
        <v>1503</v>
      </c>
      <c r="E259" s="57"/>
      <c r="F259" s="56" t="s">
        <v>311</v>
      </c>
      <c r="G259" s="254">
        <v>0</v>
      </c>
      <c r="H259" s="254">
        <v>0</v>
      </c>
      <c r="I259" s="254">
        <v>0</v>
      </c>
      <c r="J259" s="254">
        <v>0</v>
      </c>
      <c r="K259" s="254">
        <v>0</v>
      </c>
      <c r="L259" s="254">
        <v>0</v>
      </c>
      <c r="M259" s="254">
        <v>0</v>
      </c>
      <c r="N259" s="254">
        <v>0</v>
      </c>
      <c r="O259" s="254">
        <v>0</v>
      </c>
      <c r="P259" s="254">
        <v>0</v>
      </c>
      <c r="Q259" s="254">
        <v>52.421019999999999</v>
      </c>
      <c r="R259" s="254">
        <v>0</v>
      </c>
      <c r="S259" s="255">
        <v>0</v>
      </c>
      <c r="T259" s="255">
        <v>0</v>
      </c>
      <c r="U259" s="255">
        <v>0</v>
      </c>
      <c r="V259" s="255">
        <v>0</v>
      </c>
      <c r="W259" s="255">
        <v>0</v>
      </c>
      <c r="X259" s="255">
        <v>0</v>
      </c>
    </row>
    <row r="260" spans="1:24" x14ac:dyDescent="0.35">
      <c r="B260" s="17" t="s">
        <v>1497</v>
      </c>
      <c r="C260" s="437" t="s">
        <v>2178</v>
      </c>
      <c r="D260" s="17" t="s">
        <v>1506</v>
      </c>
      <c r="E260" s="57"/>
      <c r="F260" s="56" t="s">
        <v>313</v>
      </c>
      <c r="G260" s="254">
        <v>0</v>
      </c>
      <c r="H260" s="254">
        <v>0</v>
      </c>
      <c r="I260" s="254">
        <v>0</v>
      </c>
      <c r="J260" s="254">
        <v>0</v>
      </c>
      <c r="K260" s="254">
        <v>0</v>
      </c>
      <c r="L260" s="254">
        <v>0</v>
      </c>
      <c r="M260" s="254">
        <v>0</v>
      </c>
      <c r="N260" s="254">
        <v>0</v>
      </c>
      <c r="O260" s="254">
        <v>0</v>
      </c>
      <c r="P260" s="254">
        <v>0</v>
      </c>
      <c r="Q260" s="254">
        <v>118.29975</v>
      </c>
      <c r="R260" s="254">
        <v>376.96459000000004</v>
      </c>
      <c r="S260" s="255">
        <v>0</v>
      </c>
      <c r="T260" s="255">
        <v>0</v>
      </c>
      <c r="U260" s="255">
        <v>0</v>
      </c>
      <c r="V260" s="255">
        <v>0</v>
      </c>
      <c r="W260" s="255">
        <v>0</v>
      </c>
      <c r="X260" s="255">
        <v>0</v>
      </c>
    </row>
    <row r="261" spans="1:24" x14ac:dyDescent="0.35">
      <c r="B261" s="17" t="s">
        <v>1497</v>
      </c>
      <c r="C261" s="437" t="s">
        <v>2177</v>
      </c>
      <c r="D261" s="17" t="s">
        <v>1507</v>
      </c>
      <c r="E261" s="57"/>
      <c r="F261" s="56" t="s">
        <v>314</v>
      </c>
      <c r="G261" s="254">
        <v>0</v>
      </c>
      <c r="H261" s="254">
        <v>0</v>
      </c>
      <c r="I261" s="254">
        <v>0</v>
      </c>
      <c r="J261" s="254">
        <v>0</v>
      </c>
      <c r="K261" s="254">
        <v>0</v>
      </c>
      <c r="L261" s="254">
        <v>0</v>
      </c>
      <c r="M261" s="254">
        <v>0</v>
      </c>
      <c r="N261" s="254">
        <v>0</v>
      </c>
      <c r="O261" s="254">
        <v>0</v>
      </c>
      <c r="P261" s="254">
        <v>0</v>
      </c>
      <c r="Q261" s="254">
        <v>103.90175000000001</v>
      </c>
      <c r="R261" s="254">
        <v>102.88703</v>
      </c>
      <c r="S261" s="255">
        <v>0</v>
      </c>
      <c r="T261" s="255">
        <v>0</v>
      </c>
      <c r="U261" s="255">
        <v>0</v>
      </c>
      <c r="V261" s="255">
        <v>0</v>
      </c>
      <c r="W261" s="255">
        <v>0</v>
      </c>
      <c r="X261" s="255">
        <v>0</v>
      </c>
    </row>
    <row r="262" spans="1:24" x14ac:dyDescent="0.35">
      <c r="B262" s="17" t="s">
        <v>1497</v>
      </c>
      <c r="C262" s="437" t="s">
        <v>2177</v>
      </c>
      <c r="D262" s="17" t="s">
        <v>1508</v>
      </c>
      <c r="E262" s="57"/>
      <c r="F262" s="56" t="s">
        <v>1509</v>
      </c>
      <c r="G262" s="254">
        <v>0</v>
      </c>
      <c r="H262" s="254">
        <v>0</v>
      </c>
      <c r="I262" s="254">
        <v>0</v>
      </c>
      <c r="J262" s="254">
        <v>0</v>
      </c>
      <c r="K262" s="254">
        <v>0</v>
      </c>
      <c r="L262" s="254">
        <v>0</v>
      </c>
      <c r="M262" s="254">
        <v>0</v>
      </c>
      <c r="N262" s="254">
        <v>0</v>
      </c>
      <c r="O262" s="254">
        <v>0</v>
      </c>
      <c r="P262" s="254">
        <v>0</v>
      </c>
      <c r="Q262" s="254">
        <v>10.740740000000001</v>
      </c>
      <c r="R262" s="254">
        <v>0</v>
      </c>
      <c r="S262" s="255">
        <v>0</v>
      </c>
      <c r="T262" s="255">
        <v>0</v>
      </c>
      <c r="U262" s="255">
        <v>0</v>
      </c>
      <c r="V262" s="255">
        <v>0</v>
      </c>
      <c r="W262" s="255">
        <v>0</v>
      </c>
      <c r="X262" s="255">
        <v>0</v>
      </c>
    </row>
    <row r="263" spans="1:24" x14ac:dyDescent="0.35">
      <c r="B263" s="17" t="s">
        <v>1497</v>
      </c>
      <c r="C263" s="437" t="s">
        <v>2176</v>
      </c>
      <c r="D263" s="17" t="s">
        <v>1515</v>
      </c>
      <c r="E263" s="57"/>
      <c r="F263" s="56" t="s">
        <v>310</v>
      </c>
      <c r="G263" s="254">
        <v>0</v>
      </c>
      <c r="H263" s="254">
        <v>0</v>
      </c>
      <c r="I263" s="254">
        <v>0</v>
      </c>
      <c r="J263" s="254">
        <v>0</v>
      </c>
      <c r="K263" s="254">
        <v>0</v>
      </c>
      <c r="L263" s="254">
        <v>0</v>
      </c>
      <c r="M263" s="254">
        <v>0</v>
      </c>
      <c r="N263" s="254">
        <v>0</v>
      </c>
      <c r="O263" s="254">
        <v>0</v>
      </c>
      <c r="P263" s="254">
        <v>0</v>
      </c>
      <c r="Q263" s="254">
        <v>140.1806</v>
      </c>
      <c r="R263" s="254">
        <v>376.96459000000004</v>
      </c>
      <c r="S263" s="255">
        <v>0</v>
      </c>
      <c r="T263" s="255">
        <v>0</v>
      </c>
      <c r="U263" s="255">
        <v>0</v>
      </c>
      <c r="V263" s="255">
        <v>0</v>
      </c>
      <c r="W263" s="255">
        <v>0</v>
      </c>
      <c r="X263" s="255">
        <v>0</v>
      </c>
    </row>
    <row r="264" spans="1:24" x14ac:dyDescent="0.35">
      <c r="B264" s="17" t="s">
        <v>1497</v>
      </c>
      <c r="C264" s="437" t="s">
        <v>2177</v>
      </c>
      <c r="D264" s="17" t="s">
        <v>1516</v>
      </c>
      <c r="E264" s="57"/>
      <c r="F264" s="56" t="s">
        <v>312</v>
      </c>
      <c r="G264" s="254">
        <v>0</v>
      </c>
      <c r="H264" s="254">
        <v>0</v>
      </c>
      <c r="I264" s="254">
        <v>0</v>
      </c>
      <c r="J264" s="254">
        <v>0</v>
      </c>
      <c r="K264" s="254">
        <v>0</v>
      </c>
      <c r="L264" s="254">
        <v>0</v>
      </c>
      <c r="M264" s="254">
        <v>0</v>
      </c>
      <c r="N264" s="254">
        <v>0</v>
      </c>
      <c r="O264" s="254">
        <v>0</v>
      </c>
      <c r="P264" s="254">
        <v>0</v>
      </c>
      <c r="Q264" s="254">
        <v>2529.5412900000001</v>
      </c>
      <c r="R264" s="254">
        <v>2205.9377599999998</v>
      </c>
      <c r="S264" s="255">
        <v>0</v>
      </c>
      <c r="T264" s="255">
        <v>0</v>
      </c>
      <c r="U264" s="255">
        <v>0</v>
      </c>
      <c r="V264" s="255">
        <v>0</v>
      </c>
      <c r="W264" s="255">
        <v>0</v>
      </c>
      <c r="X264" s="255">
        <v>0</v>
      </c>
    </row>
    <row r="265" spans="1:24" x14ac:dyDescent="0.35">
      <c r="B265" s="17"/>
      <c r="C265" s="17"/>
      <c r="D265" s="17"/>
      <c r="E265" s="57"/>
      <c r="F265" s="56"/>
      <c r="G265" s="254"/>
      <c r="H265" s="254"/>
      <c r="I265" s="254"/>
      <c r="J265" s="254"/>
      <c r="K265" s="254"/>
      <c r="L265" s="254"/>
      <c r="M265" s="254"/>
      <c r="N265" s="254"/>
      <c r="O265" s="255"/>
      <c r="P265" s="255"/>
      <c r="Q265" s="255"/>
      <c r="R265" s="255"/>
      <c r="S265" s="20"/>
      <c r="T265" s="20"/>
      <c r="U265" s="20"/>
      <c r="V265" s="20"/>
      <c r="W265" s="20"/>
      <c r="X265" s="20"/>
    </row>
    <row r="266" spans="1:24" ht="13.15" x14ac:dyDescent="0.4">
      <c r="A266" s="1"/>
      <c r="B266" s="234" t="s">
        <v>1497</v>
      </c>
      <c r="C266" s="234"/>
      <c r="D266" s="234"/>
      <c r="E266" s="234"/>
      <c r="F266" s="235" t="s">
        <v>1536</v>
      </c>
      <c r="G266" s="242">
        <f>SUM(G187:G264)</f>
        <v>11231.983340000001</v>
      </c>
      <c r="H266" s="242">
        <f t="shared" ref="H266:R266" si="2">SUM(H187:H264)</f>
        <v>12753.694</v>
      </c>
      <c r="I266" s="242">
        <f t="shared" si="2"/>
        <v>9752.8073700000004</v>
      </c>
      <c r="J266" s="242">
        <f t="shared" si="2"/>
        <v>9559.1880000000001</v>
      </c>
      <c r="K266" s="242">
        <f t="shared" si="2"/>
        <v>9217.7867599999972</v>
      </c>
      <c r="L266" s="242">
        <f t="shared" si="2"/>
        <v>9788.6039999999994</v>
      </c>
      <c r="M266" s="242">
        <f t="shared" si="2"/>
        <v>11099.097670000001</v>
      </c>
      <c r="N266" s="242">
        <f t="shared" si="2"/>
        <v>10608.380990000001</v>
      </c>
      <c r="O266" s="242">
        <f t="shared" si="2"/>
        <v>10453.43584</v>
      </c>
      <c r="P266" s="242">
        <f t="shared" si="2"/>
        <v>8376</v>
      </c>
      <c r="Q266" s="242">
        <f t="shared" si="2"/>
        <v>2955.0851499999999</v>
      </c>
      <c r="R266" s="242">
        <f t="shared" si="2"/>
        <v>3062.7539699999998</v>
      </c>
      <c r="S266" s="237">
        <v>9955.192141379317</v>
      </c>
      <c r="T266" s="237">
        <v>10373.161516575285</v>
      </c>
      <c r="U266" s="237">
        <v>7738.3148745764684</v>
      </c>
      <c r="V266" s="237">
        <v>7908.2496832470488</v>
      </c>
      <c r="W266" s="237">
        <v>8313.0663672826304</v>
      </c>
      <c r="X266" s="237">
        <v>44287.984583060752</v>
      </c>
    </row>
    <row r="267" spans="1:24" x14ac:dyDescent="0.35">
      <c r="B267" s="17" t="s">
        <v>1537</v>
      </c>
      <c r="C267" s="437" t="s">
        <v>2646</v>
      </c>
      <c r="D267" s="17" t="s">
        <v>1546</v>
      </c>
      <c r="E267" s="56"/>
      <c r="F267" s="56" t="s">
        <v>317</v>
      </c>
      <c r="G267" s="254">
        <v>0</v>
      </c>
      <c r="H267" s="254">
        <v>0</v>
      </c>
      <c r="I267" s="254">
        <v>0</v>
      </c>
      <c r="J267" s="254">
        <v>0</v>
      </c>
      <c r="K267" s="254">
        <v>0</v>
      </c>
      <c r="L267" s="254">
        <v>0</v>
      </c>
      <c r="M267" s="254">
        <v>0</v>
      </c>
      <c r="N267" s="254">
        <v>0</v>
      </c>
      <c r="O267" s="254">
        <v>0</v>
      </c>
      <c r="P267" s="254">
        <v>0</v>
      </c>
      <c r="Q267" s="254">
        <v>0</v>
      </c>
      <c r="R267" s="254">
        <v>0</v>
      </c>
      <c r="S267" s="20">
        <v>0</v>
      </c>
      <c r="T267" s="20">
        <v>0</v>
      </c>
      <c r="U267" s="20">
        <v>0</v>
      </c>
      <c r="V267" s="20">
        <v>0</v>
      </c>
      <c r="W267" s="20">
        <v>0</v>
      </c>
      <c r="X267" s="20">
        <v>0</v>
      </c>
    </row>
    <row r="268" spans="1:24" x14ac:dyDescent="0.35">
      <c r="B268" s="17" t="s">
        <v>1537</v>
      </c>
      <c r="C268" s="437" t="s">
        <v>2646</v>
      </c>
      <c r="D268" s="17" t="s">
        <v>1546</v>
      </c>
      <c r="E268" s="56"/>
      <c r="F268" s="56" t="s">
        <v>318</v>
      </c>
      <c r="G268" s="254">
        <v>0</v>
      </c>
      <c r="H268" s="254">
        <v>0</v>
      </c>
      <c r="I268" s="254">
        <v>0</v>
      </c>
      <c r="J268" s="254">
        <v>0</v>
      </c>
      <c r="K268" s="254">
        <v>0</v>
      </c>
      <c r="L268" s="254">
        <v>0</v>
      </c>
      <c r="M268" s="254">
        <v>0</v>
      </c>
      <c r="N268" s="254">
        <v>0</v>
      </c>
      <c r="O268" s="254">
        <v>0</v>
      </c>
      <c r="P268" s="254">
        <v>0</v>
      </c>
      <c r="Q268" s="254">
        <v>0</v>
      </c>
      <c r="R268" s="254">
        <v>0</v>
      </c>
      <c r="S268" s="20">
        <v>3043.1001459963891</v>
      </c>
      <c r="T268" s="20">
        <v>0</v>
      </c>
      <c r="U268" s="20">
        <v>0</v>
      </c>
      <c r="V268" s="20">
        <v>0</v>
      </c>
      <c r="W268" s="20">
        <v>0</v>
      </c>
      <c r="X268" s="20">
        <v>3043.1001459963891</v>
      </c>
    </row>
    <row r="269" spans="1:24" x14ac:dyDescent="0.35">
      <c r="B269" s="17" t="s">
        <v>1537</v>
      </c>
      <c r="C269" s="437" t="s">
        <v>2646</v>
      </c>
      <c r="D269" s="17" t="s">
        <v>1546</v>
      </c>
      <c r="E269" s="56"/>
      <c r="F269" s="56" t="s">
        <v>319</v>
      </c>
      <c r="G269" s="254">
        <v>0</v>
      </c>
      <c r="H269" s="254">
        <v>0</v>
      </c>
      <c r="I269" s="254">
        <v>0</v>
      </c>
      <c r="J269" s="254">
        <v>0</v>
      </c>
      <c r="K269" s="254">
        <v>0</v>
      </c>
      <c r="L269" s="254">
        <v>0</v>
      </c>
      <c r="M269" s="254">
        <v>0</v>
      </c>
      <c r="N269" s="254">
        <v>0</v>
      </c>
      <c r="O269" s="254">
        <v>0</v>
      </c>
      <c r="P269" s="254">
        <v>0</v>
      </c>
      <c r="Q269" s="254">
        <v>0</v>
      </c>
      <c r="R269" s="254">
        <v>0</v>
      </c>
      <c r="S269" s="20">
        <v>0</v>
      </c>
      <c r="T269" s="20">
        <v>3576.8760862769941</v>
      </c>
      <c r="U269" s="20">
        <v>0</v>
      </c>
      <c r="V269" s="20">
        <v>0</v>
      </c>
      <c r="W269" s="20">
        <v>0</v>
      </c>
      <c r="X269" s="20">
        <v>3576.8760862769941</v>
      </c>
    </row>
    <row r="270" spans="1:24" x14ac:dyDescent="0.35">
      <c r="B270" s="17" t="s">
        <v>1537</v>
      </c>
      <c r="C270" s="437" t="s">
        <v>2646</v>
      </c>
      <c r="D270" s="17" t="s">
        <v>1546</v>
      </c>
      <c r="E270" s="56"/>
      <c r="F270" s="56" t="s">
        <v>320</v>
      </c>
      <c r="G270" s="254">
        <v>0</v>
      </c>
      <c r="H270" s="254">
        <v>0</v>
      </c>
      <c r="I270" s="254">
        <v>0</v>
      </c>
      <c r="J270" s="254">
        <v>0</v>
      </c>
      <c r="K270" s="254">
        <v>0</v>
      </c>
      <c r="L270" s="254">
        <v>0</v>
      </c>
      <c r="M270" s="254">
        <v>0</v>
      </c>
      <c r="N270" s="254">
        <v>0</v>
      </c>
      <c r="O270" s="254">
        <v>0</v>
      </c>
      <c r="P270" s="254">
        <v>0</v>
      </c>
      <c r="Q270" s="254">
        <v>0</v>
      </c>
      <c r="R270" s="254">
        <v>0</v>
      </c>
      <c r="S270" s="20">
        <v>0</v>
      </c>
      <c r="T270" s="20">
        <v>0</v>
      </c>
      <c r="U270" s="20">
        <v>3249.2856076136959</v>
      </c>
      <c r="V270" s="20">
        <v>0</v>
      </c>
      <c r="W270" s="20">
        <v>0</v>
      </c>
      <c r="X270" s="20">
        <v>3249.2856076136959</v>
      </c>
    </row>
    <row r="271" spans="1:24" x14ac:dyDescent="0.35">
      <c r="B271" s="17" t="s">
        <v>1537</v>
      </c>
      <c r="C271" s="437" t="s">
        <v>2646</v>
      </c>
      <c r="D271" s="17" t="s">
        <v>1546</v>
      </c>
      <c r="E271" s="56"/>
      <c r="F271" s="56" t="s">
        <v>321</v>
      </c>
      <c r="G271" s="254">
        <v>0</v>
      </c>
      <c r="H271" s="254">
        <v>0</v>
      </c>
      <c r="I271" s="254">
        <v>0</v>
      </c>
      <c r="J271" s="254">
        <v>0</v>
      </c>
      <c r="K271" s="254">
        <v>0</v>
      </c>
      <c r="L271" s="254">
        <v>0</v>
      </c>
      <c r="M271" s="254">
        <v>0</v>
      </c>
      <c r="N271" s="254">
        <v>0</v>
      </c>
      <c r="O271" s="254">
        <v>0</v>
      </c>
      <c r="P271" s="254">
        <v>0</v>
      </c>
      <c r="Q271" s="254">
        <v>0</v>
      </c>
      <c r="R271" s="254">
        <v>0</v>
      </c>
      <c r="S271" s="20">
        <v>0</v>
      </c>
      <c r="T271" s="20">
        <v>0</v>
      </c>
      <c r="U271" s="20">
        <v>0</v>
      </c>
      <c r="V271" s="20">
        <v>1700.0923802749833</v>
      </c>
      <c r="W271" s="20">
        <v>1741.3571748889294</v>
      </c>
      <c r="X271" s="20">
        <v>3441.4495551639129</v>
      </c>
    </row>
    <row r="272" spans="1:24" x14ac:dyDescent="0.35">
      <c r="B272" s="17" t="s">
        <v>1537</v>
      </c>
      <c r="C272" s="437" t="s">
        <v>2646</v>
      </c>
      <c r="D272" s="17" t="s">
        <v>1546</v>
      </c>
      <c r="E272" s="56"/>
      <c r="F272" s="56" t="s">
        <v>322</v>
      </c>
      <c r="G272" s="254">
        <v>0</v>
      </c>
      <c r="H272" s="254">
        <v>0</v>
      </c>
      <c r="I272" s="254">
        <v>0</v>
      </c>
      <c r="J272" s="254">
        <v>0</v>
      </c>
      <c r="K272" s="254">
        <v>0</v>
      </c>
      <c r="L272" s="254">
        <v>0</v>
      </c>
      <c r="M272" s="254">
        <v>0</v>
      </c>
      <c r="N272" s="254">
        <v>0</v>
      </c>
      <c r="O272" s="254">
        <v>0</v>
      </c>
      <c r="P272" s="254">
        <v>0</v>
      </c>
      <c r="Q272" s="254">
        <v>0</v>
      </c>
      <c r="R272" s="254">
        <v>0</v>
      </c>
      <c r="S272" s="20">
        <v>0</v>
      </c>
      <c r="T272" s="20">
        <v>0</v>
      </c>
      <c r="U272" s="20">
        <v>0</v>
      </c>
      <c r="V272" s="20">
        <v>0</v>
      </c>
      <c r="W272" s="20">
        <v>0</v>
      </c>
      <c r="X272" s="20">
        <v>0</v>
      </c>
    </row>
    <row r="273" spans="2:24" x14ac:dyDescent="0.35">
      <c r="B273" s="17" t="s">
        <v>1537</v>
      </c>
      <c r="C273" s="437" t="s">
        <v>2646</v>
      </c>
      <c r="D273" s="17" t="s">
        <v>1546</v>
      </c>
      <c r="E273" s="56"/>
      <c r="F273" s="56" t="s">
        <v>323</v>
      </c>
      <c r="G273" s="254">
        <v>0</v>
      </c>
      <c r="H273" s="254">
        <v>0</v>
      </c>
      <c r="I273" s="254">
        <v>0</v>
      </c>
      <c r="J273" s="254">
        <v>0</v>
      </c>
      <c r="K273" s="254">
        <v>0</v>
      </c>
      <c r="L273" s="254">
        <v>0</v>
      </c>
      <c r="M273" s="254">
        <v>0</v>
      </c>
      <c r="N273" s="254">
        <v>0</v>
      </c>
      <c r="O273" s="254">
        <v>0</v>
      </c>
      <c r="P273" s="254">
        <v>0</v>
      </c>
      <c r="Q273" s="254">
        <v>0</v>
      </c>
      <c r="R273" s="254">
        <v>0</v>
      </c>
      <c r="S273" s="20">
        <v>0</v>
      </c>
      <c r="T273" s="20">
        <v>0</v>
      </c>
      <c r="U273" s="20">
        <v>0</v>
      </c>
      <c r="V273" s="20">
        <v>0</v>
      </c>
      <c r="W273" s="20">
        <v>0</v>
      </c>
      <c r="X273" s="20">
        <v>0</v>
      </c>
    </row>
    <row r="274" spans="2:24" x14ac:dyDescent="0.35">
      <c r="B274" s="17" t="s">
        <v>1537</v>
      </c>
      <c r="C274" s="437" t="s">
        <v>2647</v>
      </c>
      <c r="D274" s="17" t="s">
        <v>1551</v>
      </c>
      <c r="E274" s="56"/>
      <c r="F274" s="56" t="s">
        <v>324</v>
      </c>
      <c r="G274" s="254">
        <v>0</v>
      </c>
      <c r="H274" s="254">
        <v>0</v>
      </c>
      <c r="I274" s="254">
        <v>0</v>
      </c>
      <c r="J274" s="254">
        <v>0</v>
      </c>
      <c r="K274" s="254">
        <v>0</v>
      </c>
      <c r="L274" s="254">
        <v>0</v>
      </c>
      <c r="M274" s="254">
        <v>0</v>
      </c>
      <c r="N274" s="254">
        <v>0</v>
      </c>
      <c r="O274" s="254">
        <v>0</v>
      </c>
      <c r="P274" s="254">
        <v>0</v>
      </c>
      <c r="Q274" s="254">
        <v>0</v>
      </c>
      <c r="R274" s="254">
        <v>0</v>
      </c>
      <c r="S274" s="20">
        <v>309.67776248267188</v>
      </c>
      <c r="T274" s="20">
        <v>315.69956630864908</v>
      </c>
      <c r="U274" s="20">
        <v>323.09767394236286</v>
      </c>
      <c r="V274" s="20">
        <v>329.47526749515185</v>
      </c>
      <c r="W274" s="20">
        <v>337.47232071490879</v>
      </c>
      <c r="X274" s="20">
        <v>1615.4225909437446</v>
      </c>
    </row>
    <row r="275" spans="2:24" x14ac:dyDescent="0.35">
      <c r="B275" s="17" t="s">
        <v>1537</v>
      </c>
      <c r="C275" s="437" t="s">
        <v>2648</v>
      </c>
      <c r="D275" s="17" t="s">
        <v>1585</v>
      </c>
      <c r="E275" s="56"/>
      <c r="F275" s="56" t="s">
        <v>325</v>
      </c>
      <c r="G275" s="254">
        <v>0</v>
      </c>
      <c r="H275" s="254">
        <v>0</v>
      </c>
      <c r="I275" s="254">
        <v>0</v>
      </c>
      <c r="J275" s="254">
        <v>0</v>
      </c>
      <c r="K275" s="254">
        <v>0</v>
      </c>
      <c r="L275" s="254">
        <v>0</v>
      </c>
      <c r="M275" s="254">
        <v>0</v>
      </c>
      <c r="N275" s="254">
        <v>0</v>
      </c>
      <c r="O275" s="254">
        <v>0</v>
      </c>
      <c r="P275" s="254">
        <v>0</v>
      </c>
      <c r="Q275" s="254">
        <v>0</v>
      </c>
      <c r="R275" s="254">
        <v>0</v>
      </c>
      <c r="S275" s="20">
        <v>1032.259208275573</v>
      </c>
      <c r="T275" s="20">
        <v>1052.3318876954968</v>
      </c>
      <c r="U275" s="20">
        <v>1076.9922464745425</v>
      </c>
      <c r="V275" s="20">
        <v>1098.2508916505062</v>
      </c>
      <c r="W275" s="20">
        <v>1124.9077357163626</v>
      </c>
      <c r="X275" s="20">
        <v>5384.7419698124813</v>
      </c>
    </row>
    <row r="276" spans="2:24" x14ac:dyDescent="0.35">
      <c r="B276" s="17" t="s">
        <v>1537</v>
      </c>
      <c r="C276" s="437" t="s">
        <v>2649</v>
      </c>
      <c r="D276" s="17" t="s">
        <v>1577</v>
      </c>
      <c r="E276" s="56"/>
      <c r="F276" s="56" t="s">
        <v>326</v>
      </c>
      <c r="G276" s="254">
        <v>0</v>
      </c>
      <c r="H276" s="254">
        <v>0</v>
      </c>
      <c r="I276" s="254">
        <v>0</v>
      </c>
      <c r="J276" s="254">
        <v>0</v>
      </c>
      <c r="K276" s="254">
        <v>0</v>
      </c>
      <c r="L276" s="254">
        <v>0</v>
      </c>
      <c r="M276" s="254">
        <v>0</v>
      </c>
      <c r="N276" s="254">
        <v>0</v>
      </c>
      <c r="O276" s="254">
        <v>0</v>
      </c>
      <c r="P276" s="254">
        <v>0</v>
      </c>
      <c r="Q276" s="254">
        <v>0</v>
      </c>
      <c r="R276" s="254">
        <v>0</v>
      </c>
      <c r="S276" s="20">
        <v>2580.6480206889319</v>
      </c>
      <c r="T276" s="20">
        <v>2630.8297192387417</v>
      </c>
      <c r="U276" s="20">
        <v>2692.4806161863571</v>
      </c>
      <c r="V276" s="20">
        <v>2745.6272291262653</v>
      </c>
      <c r="W276" s="20">
        <v>2812.2693392909068</v>
      </c>
      <c r="X276" s="20">
        <v>13461.854924531202</v>
      </c>
    </row>
    <row r="277" spans="2:24" x14ac:dyDescent="0.35">
      <c r="B277" s="17" t="s">
        <v>1537</v>
      </c>
      <c r="C277" s="437" t="s">
        <v>2649</v>
      </c>
      <c r="D277" s="17" t="s">
        <v>1577</v>
      </c>
      <c r="E277" s="56"/>
      <c r="F277" s="56" t="s">
        <v>327</v>
      </c>
      <c r="G277" s="254">
        <v>0</v>
      </c>
      <c r="H277" s="254">
        <v>0</v>
      </c>
      <c r="I277" s="254">
        <v>0</v>
      </c>
      <c r="J277" s="254">
        <v>0</v>
      </c>
      <c r="K277" s="254">
        <v>0</v>
      </c>
      <c r="L277" s="254">
        <v>0</v>
      </c>
      <c r="M277" s="254">
        <v>0</v>
      </c>
      <c r="N277" s="254">
        <v>0</v>
      </c>
      <c r="O277" s="254">
        <v>0</v>
      </c>
      <c r="P277" s="254">
        <v>0</v>
      </c>
      <c r="Q277" s="254">
        <v>0</v>
      </c>
      <c r="R277" s="254">
        <v>0</v>
      </c>
      <c r="S277" s="20">
        <v>1858.0665748960312</v>
      </c>
      <c r="T277" s="20">
        <v>1894.1973978518945</v>
      </c>
      <c r="U277" s="20">
        <v>1938.586043654177</v>
      </c>
      <c r="V277" s="20">
        <v>1976.8516049709108</v>
      </c>
      <c r="W277" s="20">
        <v>2024.8339242894529</v>
      </c>
      <c r="X277" s="20">
        <v>9692.5355456624657</v>
      </c>
    </row>
    <row r="278" spans="2:24" x14ac:dyDescent="0.35">
      <c r="B278" s="17" t="s">
        <v>1537</v>
      </c>
      <c r="C278" s="437" t="s">
        <v>2650</v>
      </c>
      <c r="D278" s="17" t="s">
        <v>1558</v>
      </c>
      <c r="E278" s="56"/>
      <c r="F278" s="56" t="s">
        <v>328</v>
      </c>
      <c r="G278" s="254">
        <v>0</v>
      </c>
      <c r="H278" s="254">
        <v>0</v>
      </c>
      <c r="I278" s="254">
        <v>0</v>
      </c>
      <c r="J278" s="254">
        <v>0</v>
      </c>
      <c r="K278" s="254">
        <v>0</v>
      </c>
      <c r="L278" s="254">
        <v>0</v>
      </c>
      <c r="M278" s="254">
        <v>0</v>
      </c>
      <c r="N278" s="254">
        <v>0</v>
      </c>
      <c r="O278" s="254">
        <v>0</v>
      </c>
      <c r="P278" s="254">
        <v>0</v>
      </c>
      <c r="Q278" s="254">
        <v>0</v>
      </c>
      <c r="R278" s="254">
        <v>0</v>
      </c>
      <c r="S278" s="20">
        <v>372.64557418748183</v>
      </c>
      <c r="T278" s="20">
        <v>379.89181145807436</v>
      </c>
      <c r="U278" s="20">
        <v>388.79420097730991</v>
      </c>
      <c r="V278" s="20">
        <v>396.46857188583272</v>
      </c>
      <c r="W278" s="20">
        <v>406.09169259360692</v>
      </c>
      <c r="X278" s="20">
        <v>1943.8918511023057</v>
      </c>
    </row>
    <row r="279" spans="2:24" x14ac:dyDescent="0.35">
      <c r="B279" s="17" t="s">
        <v>1537</v>
      </c>
      <c r="C279" s="437" t="s">
        <v>2651</v>
      </c>
      <c r="D279" s="17" t="s">
        <v>1565</v>
      </c>
      <c r="E279" s="56"/>
      <c r="F279" s="56" t="s">
        <v>329</v>
      </c>
      <c r="G279" s="254">
        <v>0</v>
      </c>
      <c r="H279" s="254">
        <v>0</v>
      </c>
      <c r="I279" s="254">
        <v>0</v>
      </c>
      <c r="J279" s="254">
        <v>0</v>
      </c>
      <c r="K279" s="254">
        <v>0</v>
      </c>
      <c r="L279" s="254">
        <v>0</v>
      </c>
      <c r="M279" s="254">
        <v>0</v>
      </c>
      <c r="N279" s="254">
        <v>0</v>
      </c>
      <c r="O279" s="254">
        <v>0</v>
      </c>
      <c r="P279" s="254">
        <v>0</v>
      </c>
      <c r="Q279" s="254">
        <v>0</v>
      </c>
      <c r="R279" s="254">
        <v>0</v>
      </c>
      <c r="S279" s="20">
        <v>0</v>
      </c>
      <c r="T279" s="20">
        <v>0</v>
      </c>
      <c r="U279" s="20">
        <v>0</v>
      </c>
      <c r="V279" s="20">
        <v>0</v>
      </c>
      <c r="W279" s="20">
        <v>0</v>
      </c>
      <c r="X279" s="20">
        <v>0</v>
      </c>
    </row>
    <row r="280" spans="2:24" x14ac:dyDescent="0.35">
      <c r="B280" s="17" t="s">
        <v>1537</v>
      </c>
      <c r="C280" s="437" t="s">
        <v>2651</v>
      </c>
      <c r="D280" s="17" t="s">
        <v>1565</v>
      </c>
      <c r="E280" s="56"/>
      <c r="F280" s="56" t="s">
        <v>330</v>
      </c>
      <c r="G280" s="254">
        <v>0</v>
      </c>
      <c r="H280" s="254">
        <v>0</v>
      </c>
      <c r="I280" s="254">
        <v>0</v>
      </c>
      <c r="J280" s="254">
        <v>0</v>
      </c>
      <c r="K280" s="254">
        <v>0</v>
      </c>
      <c r="L280" s="254">
        <v>0</v>
      </c>
      <c r="M280" s="254">
        <v>0</v>
      </c>
      <c r="N280" s="254">
        <v>0</v>
      </c>
      <c r="O280" s="254">
        <v>0</v>
      </c>
      <c r="P280" s="254">
        <v>0</v>
      </c>
      <c r="Q280" s="254">
        <v>0</v>
      </c>
      <c r="R280" s="254">
        <v>0</v>
      </c>
      <c r="S280" s="20">
        <v>2987.358148749508</v>
      </c>
      <c r="T280" s="20">
        <v>0</v>
      </c>
      <c r="U280" s="20">
        <v>0</v>
      </c>
      <c r="V280" s="20">
        <v>0</v>
      </c>
      <c r="W280" s="20">
        <v>0</v>
      </c>
      <c r="X280" s="20">
        <v>2987.358148749508</v>
      </c>
    </row>
    <row r="281" spans="2:24" x14ac:dyDescent="0.35">
      <c r="B281" s="17" t="s">
        <v>1537</v>
      </c>
      <c r="C281" s="437" t="s">
        <v>2651</v>
      </c>
      <c r="D281" s="17" t="s">
        <v>1565</v>
      </c>
      <c r="E281" s="56"/>
      <c r="F281" s="56" t="s">
        <v>331</v>
      </c>
      <c r="G281" s="254">
        <v>0</v>
      </c>
      <c r="H281" s="254">
        <v>0</v>
      </c>
      <c r="I281" s="254">
        <v>0</v>
      </c>
      <c r="J281" s="254">
        <v>0</v>
      </c>
      <c r="K281" s="254">
        <v>0</v>
      </c>
      <c r="L281" s="254">
        <v>0</v>
      </c>
      <c r="M281" s="254">
        <v>0</v>
      </c>
      <c r="N281" s="254">
        <v>0</v>
      </c>
      <c r="O281" s="254">
        <v>0</v>
      </c>
      <c r="P281" s="254">
        <v>0</v>
      </c>
      <c r="Q281" s="254">
        <v>0</v>
      </c>
      <c r="R281" s="254">
        <v>0</v>
      </c>
      <c r="S281" s="20">
        <v>0</v>
      </c>
      <c r="T281" s="20">
        <v>0</v>
      </c>
      <c r="U281" s="20">
        <v>0</v>
      </c>
      <c r="V281" s="20">
        <v>0</v>
      </c>
      <c r="W281" s="20">
        <v>0</v>
      </c>
      <c r="X281" s="20">
        <v>0</v>
      </c>
    </row>
    <row r="282" spans="2:24" x14ac:dyDescent="0.35">
      <c r="B282" s="17" t="s">
        <v>1537</v>
      </c>
      <c r="C282" s="437" t="s">
        <v>2651</v>
      </c>
      <c r="D282" s="17" t="s">
        <v>1565</v>
      </c>
      <c r="E282" s="56"/>
      <c r="F282" s="56" t="s">
        <v>332</v>
      </c>
      <c r="G282" s="254">
        <v>0</v>
      </c>
      <c r="H282" s="254">
        <v>0</v>
      </c>
      <c r="I282" s="254">
        <v>0</v>
      </c>
      <c r="J282" s="254">
        <v>0</v>
      </c>
      <c r="K282" s="254">
        <v>0</v>
      </c>
      <c r="L282" s="254">
        <v>0</v>
      </c>
      <c r="M282" s="254">
        <v>0</v>
      </c>
      <c r="N282" s="254">
        <v>0</v>
      </c>
      <c r="O282" s="254">
        <v>0</v>
      </c>
      <c r="P282" s="254">
        <v>0</v>
      </c>
      <c r="Q282" s="254">
        <v>0</v>
      </c>
      <c r="R282" s="254">
        <v>0</v>
      </c>
      <c r="S282" s="20">
        <v>0</v>
      </c>
      <c r="T282" s="20">
        <v>0</v>
      </c>
      <c r="U282" s="20">
        <v>0</v>
      </c>
      <c r="V282" s="20">
        <v>2196.5017833010124</v>
      </c>
      <c r="W282" s="20">
        <v>7874.3541500145384</v>
      </c>
      <c r="X282" s="20">
        <v>10070.85593331555</v>
      </c>
    </row>
    <row r="283" spans="2:24" x14ac:dyDescent="0.35">
      <c r="B283" s="17" t="s">
        <v>1537</v>
      </c>
      <c r="C283" s="437" t="s">
        <v>2651</v>
      </c>
      <c r="D283" s="17" t="s">
        <v>1565</v>
      </c>
      <c r="E283" s="56"/>
      <c r="F283" s="56" t="s">
        <v>333</v>
      </c>
      <c r="G283" s="254">
        <v>0</v>
      </c>
      <c r="H283" s="254">
        <v>0</v>
      </c>
      <c r="I283" s="254">
        <v>0</v>
      </c>
      <c r="J283" s="254">
        <v>0</v>
      </c>
      <c r="K283" s="254">
        <v>0</v>
      </c>
      <c r="L283" s="254">
        <v>0</v>
      </c>
      <c r="M283" s="254">
        <v>0</v>
      </c>
      <c r="N283" s="254">
        <v>0</v>
      </c>
      <c r="O283" s="254">
        <v>0</v>
      </c>
      <c r="P283" s="254">
        <v>0</v>
      </c>
      <c r="Q283" s="254">
        <v>0</v>
      </c>
      <c r="R283" s="254">
        <v>0</v>
      </c>
      <c r="S283" s="20">
        <v>0</v>
      </c>
      <c r="T283" s="20">
        <v>0</v>
      </c>
      <c r="U283" s="20">
        <v>2928.3419181642821</v>
      </c>
      <c r="V283" s="20">
        <v>0</v>
      </c>
      <c r="W283" s="20">
        <v>0</v>
      </c>
      <c r="X283" s="20">
        <v>2928.3419181642821</v>
      </c>
    </row>
    <row r="284" spans="2:24" x14ac:dyDescent="0.35">
      <c r="B284" s="17" t="s">
        <v>1537</v>
      </c>
      <c r="C284" s="437" t="s">
        <v>3162</v>
      </c>
      <c r="D284" s="17" t="s">
        <v>768</v>
      </c>
      <c r="E284" s="56"/>
      <c r="F284" s="56" t="s">
        <v>334</v>
      </c>
      <c r="G284" s="254">
        <v>0</v>
      </c>
      <c r="H284" s="254">
        <v>0</v>
      </c>
      <c r="I284" s="254">
        <v>0</v>
      </c>
      <c r="J284" s="254">
        <v>0</v>
      </c>
      <c r="K284" s="254">
        <v>0</v>
      </c>
      <c r="L284" s="254">
        <v>0</v>
      </c>
      <c r="M284" s="254">
        <v>0</v>
      </c>
      <c r="N284" s="254">
        <v>0</v>
      </c>
      <c r="O284" s="254">
        <v>0</v>
      </c>
      <c r="P284" s="254">
        <v>0</v>
      </c>
      <c r="Q284" s="254">
        <v>0</v>
      </c>
      <c r="R284" s="254">
        <v>0</v>
      </c>
      <c r="S284" s="20">
        <v>0</v>
      </c>
      <c r="T284" s="20">
        <v>0</v>
      </c>
      <c r="U284" s="20">
        <v>0</v>
      </c>
      <c r="V284" s="20">
        <v>0</v>
      </c>
      <c r="W284" s="20">
        <v>0</v>
      </c>
      <c r="X284" s="20">
        <v>0</v>
      </c>
    </row>
    <row r="285" spans="2:24" x14ac:dyDescent="0.35">
      <c r="B285" s="17" t="s">
        <v>1537</v>
      </c>
      <c r="C285" s="437" t="s">
        <v>3163</v>
      </c>
      <c r="D285" s="17" t="s">
        <v>768</v>
      </c>
      <c r="E285" s="56"/>
      <c r="F285" s="56" t="s">
        <v>335</v>
      </c>
      <c r="G285" s="254">
        <v>0</v>
      </c>
      <c r="H285" s="254">
        <v>0</v>
      </c>
      <c r="I285" s="254">
        <v>0</v>
      </c>
      <c r="J285" s="254">
        <v>0</v>
      </c>
      <c r="K285" s="254">
        <v>0</v>
      </c>
      <c r="L285" s="254">
        <v>0</v>
      </c>
      <c r="M285" s="254">
        <v>0</v>
      </c>
      <c r="N285" s="254">
        <v>0</v>
      </c>
      <c r="O285" s="254">
        <v>0</v>
      </c>
      <c r="P285" s="254">
        <v>0</v>
      </c>
      <c r="Q285" s="254">
        <v>0</v>
      </c>
      <c r="R285" s="254">
        <v>0</v>
      </c>
      <c r="S285" s="20">
        <v>0</v>
      </c>
      <c r="T285" s="20">
        <v>0</v>
      </c>
      <c r="U285" s="20">
        <v>0</v>
      </c>
      <c r="V285" s="20">
        <v>0</v>
      </c>
      <c r="W285" s="20">
        <v>0</v>
      </c>
      <c r="X285" s="20">
        <v>0</v>
      </c>
    </row>
    <row r="286" spans="2:24" x14ac:dyDescent="0.35">
      <c r="B286" s="17" t="s">
        <v>1537</v>
      </c>
      <c r="C286" s="437" t="s">
        <v>3164</v>
      </c>
      <c r="D286" s="17" t="s">
        <v>2126</v>
      </c>
      <c r="E286" s="56"/>
      <c r="F286" s="56" t="s">
        <v>336</v>
      </c>
      <c r="G286" s="254">
        <v>0</v>
      </c>
      <c r="H286" s="254">
        <v>0</v>
      </c>
      <c r="I286" s="254">
        <v>0</v>
      </c>
      <c r="J286" s="254">
        <v>0</v>
      </c>
      <c r="K286" s="254">
        <v>0</v>
      </c>
      <c r="L286" s="254">
        <v>0</v>
      </c>
      <c r="M286" s="254">
        <v>0</v>
      </c>
      <c r="N286" s="254">
        <v>0</v>
      </c>
      <c r="O286" s="254">
        <v>0</v>
      </c>
      <c r="P286" s="254">
        <v>0</v>
      </c>
      <c r="Q286" s="254">
        <v>0</v>
      </c>
      <c r="R286" s="254">
        <v>0</v>
      </c>
      <c r="S286" s="20">
        <v>0</v>
      </c>
      <c r="T286" s="20">
        <v>1331.105128064911</v>
      </c>
      <c r="U286" s="20">
        <v>2086.360149792949</v>
      </c>
      <c r="V286" s="20">
        <v>2890.6183118419649</v>
      </c>
      <c r="W286" s="20">
        <v>3017.0475435007133</v>
      </c>
      <c r="X286" s="20">
        <v>9325.1311332005389</v>
      </c>
    </row>
    <row r="287" spans="2:24" x14ac:dyDescent="0.35">
      <c r="B287" s="17" t="s">
        <v>1537</v>
      </c>
      <c r="C287" s="437" t="s">
        <v>3165</v>
      </c>
      <c r="D287" s="17" t="s">
        <v>2126</v>
      </c>
      <c r="E287" s="56"/>
      <c r="F287" s="56" t="s">
        <v>337</v>
      </c>
      <c r="G287" s="254">
        <v>0</v>
      </c>
      <c r="H287" s="254">
        <v>0</v>
      </c>
      <c r="I287" s="254">
        <v>0</v>
      </c>
      <c r="J287" s="254">
        <v>0</v>
      </c>
      <c r="K287" s="254">
        <v>0</v>
      </c>
      <c r="L287" s="254">
        <v>0</v>
      </c>
      <c r="M287" s="254">
        <v>0</v>
      </c>
      <c r="N287" s="254">
        <v>0</v>
      </c>
      <c r="O287" s="254">
        <v>0</v>
      </c>
      <c r="P287" s="254">
        <v>0</v>
      </c>
      <c r="Q287" s="254">
        <v>0</v>
      </c>
      <c r="R287" s="254">
        <v>0</v>
      </c>
      <c r="S287" s="20">
        <v>0</v>
      </c>
      <c r="T287" s="20">
        <v>996.04265502266469</v>
      </c>
      <c r="U287" s="20">
        <v>1373.843619370321</v>
      </c>
      <c r="V287" s="20">
        <v>1622.2593395837121</v>
      </c>
      <c r="W287" s="20">
        <v>2257.61108204124</v>
      </c>
      <c r="X287" s="20">
        <v>6249.7566960179374</v>
      </c>
    </row>
    <row r="288" spans="2:24" x14ac:dyDescent="0.35">
      <c r="B288" s="17" t="s">
        <v>1537</v>
      </c>
      <c r="C288" s="437" t="s">
        <v>3166</v>
      </c>
      <c r="D288" s="17" t="s">
        <v>2126</v>
      </c>
      <c r="E288" s="56"/>
      <c r="F288" s="56" t="s">
        <v>338</v>
      </c>
      <c r="G288" s="254">
        <v>0</v>
      </c>
      <c r="H288" s="254">
        <v>0</v>
      </c>
      <c r="I288" s="254">
        <v>0</v>
      </c>
      <c r="J288" s="254">
        <v>0</v>
      </c>
      <c r="K288" s="254">
        <v>0</v>
      </c>
      <c r="L288" s="254">
        <v>0</v>
      </c>
      <c r="M288" s="254">
        <v>0</v>
      </c>
      <c r="N288" s="254">
        <v>0</v>
      </c>
      <c r="O288" s="254">
        <v>0</v>
      </c>
      <c r="P288" s="254">
        <v>0</v>
      </c>
      <c r="Q288" s="254">
        <v>0</v>
      </c>
      <c r="R288" s="254">
        <v>0</v>
      </c>
      <c r="S288" s="20">
        <v>0</v>
      </c>
      <c r="T288" s="20">
        <v>0</v>
      </c>
      <c r="U288" s="20">
        <v>0</v>
      </c>
      <c r="V288" s="20">
        <v>0</v>
      </c>
      <c r="W288" s="20">
        <v>0</v>
      </c>
      <c r="X288" s="20">
        <v>0</v>
      </c>
    </row>
    <row r="289" spans="2:24" x14ac:dyDescent="0.35">
      <c r="B289" s="17" t="s">
        <v>1537</v>
      </c>
      <c r="C289" s="437" t="s">
        <v>3167</v>
      </c>
      <c r="D289" s="17" t="s">
        <v>2126</v>
      </c>
      <c r="E289" s="56"/>
      <c r="F289" s="56" t="s">
        <v>339</v>
      </c>
      <c r="G289" s="254">
        <v>0</v>
      </c>
      <c r="H289" s="254">
        <v>0</v>
      </c>
      <c r="I289" s="254">
        <v>0</v>
      </c>
      <c r="J289" s="254">
        <v>0</v>
      </c>
      <c r="K289" s="254">
        <v>0</v>
      </c>
      <c r="L289" s="254">
        <v>0</v>
      </c>
      <c r="M289" s="254">
        <v>0</v>
      </c>
      <c r="N289" s="254">
        <v>0</v>
      </c>
      <c r="O289" s="254">
        <v>0</v>
      </c>
      <c r="P289" s="254">
        <v>0</v>
      </c>
      <c r="Q289" s="254">
        <v>0</v>
      </c>
      <c r="R289" s="254">
        <v>0</v>
      </c>
      <c r="S289" s="20">
        <v>1745.4635081945778</v>
      </c>
      <c r="T289" s="20">
        <v>1779.40472098133</v>
      </c>
      <c r="U289" s="20">
        <v>1821.1033137405232</v>
      </c>
      <c r="V289" s="20">
        <v>1857.049894881018</v>
      </c>
      <c r="W289" s="20">
        <v>1902.1243763557954</v>
      </c>
      <c r="X289" s="20">
        <v>9105.1458141532439</v>
      </c>
    </row>
    <row r="290" spans="2:24" x14ac:dyDescent="0.35">
      <c r="B290" s="17" t="s">
        <v>1537</v>
      </c>
      <c r="C290" s="437" t="s">
        <v>3168</v>
      </c>
      <c r="D290" s="17" t="s">
        <v>2126</v>
      </c>
      <c r="E290" s="56"/>
      <c r="F290" s="56" t="s">
        <v>340</v>
      </c>
      <c r="G290" s="254">
        <v>0</v>
      </c>
      <c r="H290" s="254">
        <v>0</v>
      </c>
      <c r="I290" s="254">
        <v>0</v>
      </c>
      <c r="J290" s="254">
        <v>0</v>
      </c>
      <c r="K290" s="254">
        <v>0</v>
      </c>
      <c r="L290" s="254">
        <v>0</v>
      </c>
      <c r="M290" s="254">
        <v>0</v>
      </c>
      <c r="N290" s="254">
        <v>0</v>
      </c>
      <c r="O290" s="254">
        <v>0</v>
      </c>
      <c r="P290" s="254">
        <v>0</v>
      </c>
      <c r="Q290" s="254">
        <v>0</v>
      </c>
      <c r="R290" s="254">
        <v>0</v>
      </c>
      <c r="S290" s="20">
        <v>0</v>
      </c>
      <c r="T290" s="20">
        <v>994.03270111716643</v>
      </c>
      <c r="U290" s="20">
        <v>1371.0757492968812</v>
      </c>
      <c r="V290" s="20">
        <v>1618.9865519265934</v>
      </c>
      <c r="W290" s="20">
        <v>2253.0664547889455</v>
      </c>
      <c r="X290" s="20">
        <v>6237.1614571295868</v>
      </c>
    </row>
    <row r="291" spans="2:24" x14ac:dyDescent="0.35">
      <c r="B291" s="17" t="s">
        <v>1537</v>
      </c>
      <c r="C291" s="437" t="s">
        <v>2652</v>
      </c>
      <c r="D291" s="17" t="s">
        <v>1542</v>
      </c>
      <c r="E291" s="56"/>
      <c r="F291" s="56" t="s">
        <v>341</v>
      </c>
      <c r="G291" s="254">
        <v>0</v>
      </c>
      <c r="H291" s="254">
        <v>0</v>
      </c>
      <c r="I291" s="254">
        <v>0</v>
      </c>
      <c r="J291" s="254">
        <v>0</v>
      </c>
      <c r="K291" s="254">
        <v>0</v>
      </c>
      <c r="L291" s="254">
        <v>0</v>
      </c>
      <c r="M291" s="254">
        <v>0</v>
      </c>
      <c r="N291" s="254">
        <v>0</v>
      </c>
      <c r="O291" s="254">
        <v>0</v>
      </c>
      <c r="P291" s="254">
        <v>0</v>
      </c>
      <c r="Q291" s="254">
        <v>0</v>
      </c>
      <c r="R291" s="254">
        <v>0</v>
      </c>
      <c r="S291" s="20">
        <v>3612.9072289645051</v>
      </c>
      <c r="T291" s="20">
        <v>3946.2445788581131</v>
      </c>
      <c r="U291" s="20">
        <v>4307.9689858981701</v>
      </c>
      <c r="V291" s="20">
        <v>4667.5662895146506</v>
      </c>
      <c r="W291" s="20">
        <v>5062.0848107236325</v>
      </c>
      <c r="X291" s="20">
        <v>21596.77189395907</v>
      </c>
    </row>
    <row r="292" spans="2:24" x14ac:dyDescent="0.35">
      <c r="B292" s="17" t="s">
        <v>1537</v>
      </c>
      <c r="C292" s="437" t="s">
        <v>2653</v>
      </c>
      <c r="D292" s="17" t="s">
        <v>1327</v>
      </c>
      <c r="E292" s="56"/>
      <c r="F292" s="56" t="s">
        <v>342</v>
      </c>
      <c r="G292" s="254">
        <v>0</v>
      </c>
      <c r="H292" s="254">
        <v>0</v>
      </c>
      <c r="I292" s="254">
        <v>0</v>
      </c>
      <c r="J292" s="254">
        <v>0</v>
      </c>
      <c r="K292" s="254">
        <v>0</v>
      </c>
      <c r="L292" s="254">
        <v>0</v>
      </c>
      <c r="M292" s="254">
        <v>0</v>
      </c>
      <c r="N292" s="254">
        <v>0</v>
      </c>
      <c r="O292" s="254">
        <v>0</v>
      </c>
      <c r="P292" s="254">
        <v>0</v>
      </c>
      <c r="Q292" s="254">
        <v>0</v>
      </c>
      <c r="R292" s="254">
        <v>0</v>
      </c>
      <c r="S292" s="20">
        <v>154.83888124133594</v>
      </c>
      <c r="T292" s="20">
        <v>157.84978315432454</v>
      </c>
      <c r="U292" s="20">
        <v>161.54883697118143</v>
      </c>
      <c r="V292" s="20">
        <v>164.73763374757593</v>
      </c>
      <c r="W292" s="20">
        <v>168.73616035745439</v>
      </c>
      <c r="X292" s="20">
        <v>807.71129547187229</v>
      </c>
    </row>
    <row r="293" spans="2:24" x14ac:dyDescent="0.35">
      <c r="B293" s="17" t="s">
        <v>1537</v>
      </c>
      <c r="C293" s="437" t="s">
        <v>2654</v>
      </c>
      <c r="D293" s="17" t="s">
        <v>1540</v>
      </c>
      <c r="E293" s="56"/>
      <c r="F293" s="56" t="s">
        <v>343</v>
      </c>
      <c r="G293" s="254">
        <v>0</v>
      </c>
      <c r="H293" s="254">
        <v>0</v>
      </c>
      <c r="I293" s="254">
        <v>0</v>
      </c>
      <c r="J293" s="254">
        <v>0</v>
      </c>
      <c r="K293" s="254">
        <v>0</v>
      </c>
      <c r="L293" s="254">
        <v>0</v>
      </c>
      <c r="M293" s="254">
        <v>0</v>
      </c>
      <c r="N293" s="254">
        <v>0</v>
      </c>
      <c r="O293" s="254">
        <v>0</v>
      </c>
      <c r="P293" s="254">
        <v>0</v>
      </c>
      <c r="Q293" s="254">
        <v>0</v>
      </c>
      <c r="R293" s="254">
        <v>0</v>
      </c>
      <c r="S293" s="20">
        <v>774.19440620667967</v>
      </c>
      <c r="T293" s="20">
        <v>789.24891577162259</v>
      </c>
      <c r="U293" s="20">
        <v>807.74418485590706</v>
      </c>
      <c r="V293" s="20">
        <v>823.68816873787955</v>
      </c>
      <c r="W293" s="20">
        <v>843.680801787272</v>
      </c>
      <c r="X293" s="20">
        <v>4038.5564773593605</v>
      </c>
    </row>
    <row r="294" spans="2:24" x14ac:dyDescent="0.35">
      <c r="B294" s="17" t="s">
        <v>1537</v>
      </c>
      <c r="C294" s="437" t="s">
        <v>2649</v>
      </c>
      <c r="D294" s="17" t="s">
        <v>1577</v>
      </c>
      <c r="E294" s="56"/>
      <c r="F294" s="56" t="s">
        <v>344</v>
      </c>
      <c r="G294" s="254">
        <v>0</v>
      </c>
      <c r="H294" s="254">
        <v>0</v>
      </c>
      <c r="I294" s="254">
        <v>0</v>
      </c>
      <c r="J294" s="254">
        <v>0</v>
      </c>
      <c r="K294" s="254">
        <v>0</v>
      </c>
      <c r="L294" s="254">
        <v>0</v>
      </c>
      <c r="M294" s="254">
        <v>0</v>
      </c>
      <c r="N294" s="254">
        <v>0</v>
      </c>
      <c r="O294" s="254">
        <v>0</v>
      </c>
      <c r="P294" s="254">
        <v>0</v>
      </c>
      <c r="Q294" s="254">
        <v>0</v>
      </c>
      <c r="R294" s="254">
        <v>0</v>
      </c>
      <c r="S294" s="20">
        <v>6618.8460434629733</v>
      </c>
      <c r="T294" s="20">
        <v>7096.9262506184305</v>
      </c>
      <c r="U294" s="20">
        <v>8039.7471199324609</v>
      </c>
      <c r="V294" s="20">
        <v>7214.4101072521744</v>
      </c>
      <c r="W294" s="20">
        <v>6888.9349735270052</v>
      </c>
      <c r="X294" s="20">
        <v>35858.864494793044</v>
      </c>
    </row>
    <row r="295" spans="2:24" x14ac:dyDescent="0.35">
      <c r="B295" s="17" t="s">
        <v>1537</v>
      </c>
      <c r="C295" s="437" t="s">
        <v>2649</v>
      </c>
      <c r="D295" s="17" t="s">
        <v>1577</v>
      </c>
      <c r="E295" s="56"/>
      <c r="F295" s="56" t="s">
        <v>345</v>
      </c>
      <c r="G295" s="254">
        <v>0</v>
      </c>
      <c r="H295" s="254">
        <v>0</v>
      </c>
      <c r="I295" s="254">
        <v>0</v>
      </c>
      <c r="J295" s="254">
        <v>0</v>
      </c>
      <c r="K295" s="254">
        <v>0</v>
      </c>
      <c r="L295" s="254">
        <v>0</v>
      </c>
      <c r="M295" s="254">
        <v>0</v>
      </c>
      <c r="N295" s="254">
        <v>0</v>
      </c>
      <c r="O295" s="254">
        <v>0</v>
      </c>
      <c r="P295" s="254">
        <v>0</v>
      </c>
      <c r="Q295" s="254">
        <v>0</v>
      </c>
      <c r="R295" s="254">
        <v>0</v>
      </c>
      <c r="S295" s="20">
        <v>6072.7809222851947</v>
      </c>
      <c r="T295" s="20">
        <v>8214.5027153510473</v>
      </c>
      <c r="U295" s="20">
        <v>6106.5460375106577</v>
      </c>
      <c r="V295" s="20">
        <v>5068.427864967085</v>
      </c>
      <c r="W295" s="20">
        <v>6056.503249096897</v>
      </c>
      <c r="X295" s="20">
        <v>31518.760789210886</v>
      </c>
    </row>
    <row r="296" spans="2:24" x14ac:dyDescent="0.35">
      <c r="B296" s="17" t="s">
        <v>1537</v>
      </c>
      <c r="C296" s="437" t="s">
        <v>2655</v>
      </c>
      <c r="D296" s="17" t="s">
        <v>1544</v>
      </c>
      <c r="E296" s="56"/>
      <c r="F296" s="56" t="s">
        <v>346</v>
      </c>
      <c r="G296" s="254">
        <v>0</v>
      </c>
      <c r="H296" s="254">
        <v>0</v>
      </c>
      <c r="I296" s="254">
        <v>0</v>
      </c>
      <c r="J296" s="254">
        <v>0</v>
      </c>
      <c r="K296" s="254">
        <v>0</v>
      </c>
      <c r="L296" s="254">
        <v>0</v>
      </c>
      <c r="M296" s="254">
        <v>0</v>
      </c>
      <c r="N296" s="254">
        <v>0</v>
      </c>
      <c r="O296" s="254">
        <v>0</v>
      </c>
      <c r="P296" s="254">
        <v>0</v>
      </c>
      <c r="Q296" s="254">
        <v>0</v>
      </c>
      <c r="R296" s="254">
        <v>0</v>
      </c>
      <c r="S296" s="20">
        <v>2961.9418625233466</v>
      </c>
      <c r="T296" s="20">
        <v>0</v>
      </c>
      <c r="U296" s="20">
        <v>0</v>
      </c>
      <c r="V296" s="20">
        <v>0</v>
      </c>
      <c r="W296" s="20">
        <v>0</v>
      </c>
      <c r="X296" s="20">
        <v>2961.9418625233466</v>
      </c>
    </row>
    <row r="297" spans="2:24" x14ac:dyDescent="0.35">
      <c r="B297" s="17" t="s">
        <v>1537</v>
      </c>
      <c r="C297" s="437" t="s">
        <v>2655</v>
      </c>
      <c r="D297" s="17" t="s">
        <v>1544</v>
      </c>
      <c r="E297" s="56"/>
      <c r="F297" s="56" t="s">
        <v>347</v>
      </c>
      <c r="G297" s="254">
        <v>0</v>
      </c>
      <c r="H297" s="254">
        <v>0</v>
      </c>
      <c r="I297" s="254">
        <v>0</v>
      </c>
      <c r="J297" s="254">
        <v>0</v>
      </c>
      <c r="K297" s="254">
        <v>0</v>
      </c>
      <c r="L297" s="254">
        <v>0</v>
      </c>
      <c r="M297" s="254">
        <v>0</v>
      </c>
      <c r="N297" s="254">
        <v>0</v>
      </c>
      <c r="O297" s="254">
        <v>0</v>
      </c>
      <c r="P297" s="254">
        <v>0</v>
      </c>
      <c r="Q297" s="254">
        <v>0</v>
      </c>
      <c r="R297" s="254">
        <v>0</v>
      </c>
      <c r="S297" s="20">
        <v>3017.4577950036155</v>
      </c>
      <c r="T297" s="20">
        <v>0</v>
      </c>
      <c r="U297" s="20">
        <v>0</v>
      </c>
      <c r="V297" s="20">
        <v>0</v>
      </c>
      <c r="W297" s="20">
        <v>0</v>
      </c>
      <c r="X297" s="20">
        <v>3017.4577950036155</v>
      </c>
    </row>
    <row r="298" spans="2:24" x14ac:dyDescent="0.35">
      <c r="B298" s="17" t="s">
        <v>1537</v>
      </c>
      <c r="C298" s="437" t="s">
        <v>2655</v>
      </c>
      <c r="D298" s="17" t="s">
        <v>1544</v>
      </c>
      <c r="E298" s="56"/>
      <c r="F298" s="56" t="s">
        <v>348</v>
      </c>
      <c r="G298" s="254">
        <v>0</v>
      </c>
      <c r="H298" s="254">
        <v>0</v>
      </c>
      <c r="I298" s="254">
        <v>0</v>
      </c>
      <c r="J298" s="254">
        <v>0</v>
      </c>
      <c r="K298" s="254">
        <v>0</v>
      </c>
      <c r="L298" s="254">
        <v>0</v>
      </c>
      <c r="M298" s="254">
        <v>0</v>
      </c>
      <c r="N298" s="254">
        <v>0</v>
      </c>
      <c r="O298" s="254">
        <v>0</v>
      </c>
      <c r="P298" s="254">
        <v>0</v>
      </c>
      <c r="Q298" s="254">
        <v>0</v>
      </c>
      <c r="R298" s="254">
        <v>0</v>
      </c>
      <c r="S298" s="20">
        <v>3768.4800465029252</v>
      </c>
      <c r="T298" s="20">
        <v>0</v>
      </c>
      <c r="U298" s="20">
        <v>0</v>
      </c>
      <c r="V298" s="20">
        <v>0</v>
      </c>
      <c r="W298" s="20">
        <v>0</v>
      </c>
      <c r="X298" s="20">
        <v>3768.4800465029252</v>
      </c>
    </row>
    <row r="299" spans="2:24" x14ac:dyDescent="0.35">
      <c r="B299" s="17" t="s">
        <v>1537</v>
      </c>
      <c r="C299" s="437" t="s">
        <v>2655</v>
      </c>
      <c r="D299" s="17" t="s">
        <v>1544</v>
      </c>
      <c r="E299" s="56"/>
      <c r="F299" s="56" t="s">
        <v>349</v>
      </c>
      <c r="G299" s="254">
        <v>0</v>
      </c>
      <c r="H299" s="254">
        <v>0</v>
      </c>
      <c r="I299" s="254">
        <v>0</v>
      </c>
      <c r="J299" s="254">
        <v>0</v>
      </c>
      <c r="K299" s="254">
        <v>0</v>
      </c>
      <c r="L299" s="254">
        <v>0</v>
      </c>
      <c r="M299" s="254">
        <v>0</v>
      </c>
      <c r="N299" s="254">
        <v>0</v>
      </c>
      <c r="O299" s="254">
        <v>0</v>
      </c>
      <c r="P299" s="254">
        <v>0</v>
      </c>
      <c r="Q299" s="254">
        <v>0</v>
      </c>
      <c r="R299" s="254">
        <v>0</v>
      </c>
      <c r="S299" s="20">
        <v>2820.5233832488016</v>
      </c>
      <c r="T299" s="20">
        <v>0</v>
      </c>
      <c r="U299" s="20">
        <v>0</v>
      </c>
      <c r="V299" s="20">
        <v>0</v>
      </c>
      <c r="W299" s="20">
        <v>0</v>
      </c>
      <c r="X299" s="20">
        <v>2820.5233832488016</v>
      </c>
    </row>
    <row r="300" spans="2:24" x14ac:dyDescent="0.35">
      <c r="B300" s="17" t="s">
        <v>1537</v>
      </c>
      <c r="C300" s="437" t="s">
        <v>2655</v>
      </c>
      <c r="D300" s="17" t="s">
        <v>1544</v>
      </c>
      <c r="E300" s="56"/>
      <c r="F300" s="56" t="s">
        <v>350</v>
      </c>
      <c r="G300" s="254">
        <v>0</v>
      </c>
      <c r="H300" s="254">
        <v>0</v>
      </c>
      <c r="I300" s="254">
        <v>0</v>
      </c>
      <c r="J300" s="254">
        <v>0</v>
      </c>
      <c r="K300" s="254">
        <v>0</v>
      </c>
      <c r="L300" s="254">
        <v>0</v>
      </c>
      <c r="M300" s="254">
        <v>0</v>
      </c>
      <c r="N300" s="254">
        <v>0</v>
      </c>
      <c r="O300" s="254">
        <v>0</v>
      </c>
      <c r="P300" s="254">
        <v>0</v>
      </c>
      <c r="Q300" s="254">
        <v>0</v>
      </c>
      <c r="R300" s="254">
        <v>0</v>
      </c>
      <c r="S300" s="20">
        <v>1195.7122926099687</v>
      </c>
      <c r="T300" s="20">
        <v>0</v>
      </c>
      <c r="U300" s="20">
        <v>0</v>
      </c>
      <c r="V300" s="20">
        <v>0</v>
      </c>
      <c r="W300" s="20">
        <v>0</v>
      </c>
      <c r="X300" s="20">
        <v>1195.7122926099687</v>
      </c>
    </row>
    <row r="301" spans="2:24" x14ac:dyDescent="0.35">
      <c r="B301" s="17" t="s">
        <v>1537</v>
      </c>
      <c r="C301" s="437" t="s">
        <v>2655</v>
      </c>
      <c r="D301" s="17" t="s">
        <v>1544</v>
      </c>
      <c r="E301" s="56"/>
      <c r="F301" s="56" t="s">
        <v>351</v>
      </c>
      <c r="G301" s="254">
        <v>0</v>
      </c>
      <c r="H301" s="254">
        <v>0</v>
      </c>
      <c r="I301" s="254">
        <v>0</v>
      </c>
      <c r="J301" s="254">
        <v>0</v>
      </c>
      <c r="K301" s="254">
        <v>0</v>
      </c>
      <c r="L301" s="254">
        <v>0</v>
      </c>
      <c r="M301" s="254">
        <v>0</v>
      </c>
      <c r="N301" s="254">
        <v>0</v>
      </c>
      <c r="O301" s="254">
        <v>0</v>
      </c>
      <c r="P301" s="254">
        <v>0</v>
      </c>
      <c r="Q301" s="254">
        <v>0</v>
      </c>
      <c r="R301" s="254">
        <v>0</v>
      </c>
      <c r="S301" s="20">
        <v>3482.2407616033584</v>
      </c>
      <c r="T301" s="20">
        <v>0</v>
      </c>
      <c r="U301" s="20">
        <v>0</v>
      </c>
      <c r="V301" s="20">
        <v>0</v>
      </c>
      <c r="W301" s="20">
        <v>0</v>
      </c>
      <c r="X301" s="20">
        <v>3482.2407616033584</v>
      </c>
    </row>
    <row r="302" spans="2:24" x14ac:dyDescent="0.35">
      <c r="B302" s="17" t="s">
        <v>1537</v>
      </c>
      <c r="C302" s="437" t="s">
        <v>2655</v>
      </c>
      <c r="D302" s="17" t="s">
        <v>1544</v>
      </c>
      <c r="E302" s="56"/>
      <c r="F302" s="56" t="s">
        <v>352</v>
      </c>
      <c r="G302" s="254">
        <v>0</v>
      </c>
      <c r="H302" s="254">
        <v>0</v>
      </c>
      <c r="I302" s="254">
        <v>0</v>
      </c>
      <c r="J302" s="254">
        <v>0</v>
      </c>
      <c r="K302" s="254">
        <v>0</v>
      </c>
      <c r="L302" s="254">
        <v>0</v>
      </c>
      <c r="M302" s="254">
        <v>0</v>
      </c>
      <c r="N302" s="254">
        <v>0</v>
      </c>
      <c r="O302" s="254">
        <v>0</v>
      </c>
      <c r="P302" s="254">
        <v>0</v>
      </c>
      <c r="Q302" s="254">
        <v>0</v>
      </c>
      <c r="R302" s="254">
        <v>0</v>
      </c>
      <c r="S302" s="20">
        <v>2229.3330507812566</v>
      </c>
      <c r="T302" s="20">
        <v>0</v>
      </c>
      <c r="U302" s="20">
        <v>0</v>
      </c>
      <c r="V302" s="20">
        <v>0</v>
      </c>
      <c r="W302" s="20">
        <v>0</v>
      </c>
      <c r="X302" s="20">
        <v>2229.3330507812566</v>
      </c>
    </row>
    <row r="303" spans="2:24" x14ac:dyDescent="0.35">
      <c r="B303" s="17" t="s">
        <v>1537</v>
      </c>
      <c r="C303" s="437" t="s">
        <v>2655</v>
      </c>
      <c r="D303" s="17" t="s">
        <v>1544</v>
      </c>
      <c r="E303" s="56"/>
      <c r="F303" s="56" t="s">
        <v>353</v>
      </c>
      <c r="G303" s="254">
        <v>0</v>
      </c>
      <c r="H303" s="254">
        <v>0</v>
      </c>
      <c r="I303" s="254">
        <v>0</v>
      </c>
      <c r="J303" s="254">
        <v>0</v>
      </c>
      <c r="K303" s="254">
        <v>0</v>
      </c>
      <c r="L303" s="254">
        <v>0</v>
      </c>
      <c r="M303" s="254">
        <v>0</v>
      </c>
      <c r="N303" s="254">
        <v>0</v>
      </c>
      <c r="O303" s="254">
        <v>0</v>
      </c>
      <c r="P303" s="254">
        <v>0</v>
      </c>
      <c r="Q303" s="254">
        <v>0</v>
      </c>
      <c r="R303" s="254">
        <v>0</v>
      </c>
      <c r="S303" s="20">
        <v>942.02943088020515</v>
      </c>
      <c r="T303" s="20">
        <v>0</v>
      </c>
      <c r="U303" s="20">
        <v>0</v>
      </c>
      <c r="V303" s="20">
        <v>0</v>
      </c>
      <c r="W303" s="20">
        <v>0</v>
      </c>
      <c r="X303" s="20">
        <v>942.02943088020515</v>
      </c>
    </row>
    <row r="304" spans="2:24" x14ac:dyDescent="0.35">
      <c r="B304" s="17" t="s">
        <v>1537</v>
      </c>
      <c r="C304" s="437" t="s">
        <v>2655</v>
      </c>
      <c r="D304" s="17" t="s">
        <v>1544</v>
      </c>
      <c r="E304" s="56"/>
      <c r="F304" s="56" t="s">
        <v>354</v>
      </c>
      <c r="G304" s="254">
        <v>0</v>
      </c>
      <c r="H304" s="254">
        <v>0</v>
      </c>
      <c r="I304" s="254">
        <v>0</v>
      </c>
      <c r="J304" s="254">
        <v>0</v>
      </c>
      <c r="K304" s="254">
        <v>0</v>
      </c>
      <c r="L304" s="254">
        <v>0</v>
      </c>
      <c r="M304" s="254">
        <v>0</v>
      </c>
      <c r="N304" s="254">
        <v>0</v>
      </c>
      <c r="O304" s="254">
        <v>0</v>
      </c>
      <c r="P304" s="254">
        <v>0</v>
      </c>
      <c r="Q304" s="254">
        <v>0</v>
      </c>
      <c r="R304" s="254">
        <v>0</v>
      </c>
      <c r="S304" s="20">
        <v>0</v>
      </c>
      <c r="T304" s="20">
        <v>1686.7701548044595</v>
      </c>
      <c r="U304" s="20">
        <v>0</v>
      </c>
      <c r="V304" s="20">
        <v>0</v>
      </c>
      <c r="W304" s="20">
        <v>0</v>
      </c>
      <c r="X304" s="20">
        <v>1686.7701548044595</v>
      </c>
    </row>
    <row r="305" spans="2:24" x14ac:dyDescent="0.35">
      <c r="B305" s="17" t="s">
        <v>1537</v>
      </c>
      <c r="C305" s="437" t="s">
        <v>2655</v>
      </c>
      <c r="D305" s="17" t="s">
        <v>1544</v>
      </c>
      <c r="E305" s="56"/>
      <c r="F305" s="56" t="s">
        <v>355</v>
      </c>
      <c r="G305" s="254">
        <v>0</v>
      </c>
      <c r="H305" s="254">
        <v>0</v>
      </c>
      <c r="I305" s="254">
        <v>0</v>
      </c>
      <c r="J305" s="254">
        <v>0</v>
      </c>
      <c r="K305" s="254">
        <v>0</v>
      </c>
      <c r="L305" s="254">
        <v>0</v>
      </c>
      <c r="M305" s="254">
        <v>0</v>
      </c>
      <c r="N305" s="254">
        <v>0</v>
      </c>
      <c r="O305" s="254">
        <v>0</v>
      </c>
      <c r="P305" s="254">
        <v>0</v>
      </c>
      <c r="Q305" s="254">
        <v>0</v>
      </c>
      <c r="R305" s="254">
        <v>0</v>
      </c>
      <c r="S305" s="20">
        <v>0</v>
      </c>
      <c r="T305" s="20">
        <v>2572.6094575519887</v>
      </c>
      <c r="U305" s="20">
        <v>0</v>
      </c>
      <c r="V305" s="20">
        <v>0</v>
      </c>
      <c r="W305" s="20">
        <v>0</v>
      </c>
      <c r="X305" s="20">
        <v>2572.6094575519887</v>
      </c>
    </row>
    <row r="306" spans="2:24" x14ac:dyDescent="0.35">
      <c r="B306" s="17" t="s">
        <v>1537</v>
      </c>
      <c r="C306" s="437" t="s">
        <v>2655</v>
      </c>
      <c r="D306" s="17" t="s">
        <v>1544</v>
      </c>
      <c r="E306" s="56"/>
      <c r="F306" s="56" t="s">
        <v>356</v>
      </c>
      <c r="G306" s="254">
        <v>0</v>
      </c>
      <c r="H306" s="254">
        <v>0</v>
      </c>
      <c r="I306" s="254">
        <v>0</v>
      </c>
      <c r="J306" s="254">
        <v>0</v>
      </c>
      <c r="K306" s="254">
        <v>0</v>
      </c>
      <c r="L306" s="254">
        <v>0</v>
      </c>
      <c r="M306" s="254">
        <v>0</v>
      </c>
      <c r="N306" s="254">
        <v>0</v>
      </c>
      <c r="O306" s="254">
        <v>0</v>
      </c>
      <c r="P306" s="254">
        <v>0</v>
      </c>
      <c r="Q306" s="254">
        <v>0</v>
      </c>
      <c r="R306" s="254">
        <v>0</v>
      </c>
      <c r="S306" s="20">
        <v>0</v>
      </c>
      <c r="T306" s="20">
        <v>2191.2748990758842</v>
      </c>
      <c r="U306" s="20">
        <v>0</v>
      </c>
      <c r="V306" s="20">
        <v>0</v>
      </c>
      <c r="W306" s="20">
        <v>0</v>
      </c>
      <c r="X306" s="20">
        <v>2191.2748990758842</v>
      </c>
    </row>
    <row r="307" spans="2:24" x14ac:dyDescent="0.35">
      <c r="B307" s="17" t="s">
        <v>1537</v>
      </c>
      <c r="C307" s="437" t="s">
        <v>2655</v>
      </c>
      <c r="D307" s="17" t="s">
        <v>1544</v>
      </c>
      <c r="E307" s="56"/>
      <c r="F307" s="56" t="s">
        <v>357</v>
      </c>
      <c r="G307" s="254">
        <v>0</v>
      </c>
      <c r="H307" s="254">
        <v>0</v>
      </c>
      <c r="I307" s="254">
        <v>0</v>
      </c>
      <c r="J307" s="254">
        <v>0</v>
      </c>
      <c r="K307" s="254">
        <v>0</v>
      </c>
      <c r="L307" s="254">
        <v>0</v>
      </c>
      <c r="M307" s="254">
        <v>0</v>
      </c>
      <c r="N307" s="254">
        <v>0</v>
      </c>
      <c r="O307" s="254">
        <v>0</v>
      </c>
      <c r="P307" s="254">
        <v>0</v>
      </c>
      <c r="Q307" s="254">
        <v>0</v>
      </c>
      <c r="R307" s="254">
        <v>0</v>
      </c>
      <c r="S307" s="20">
        <v>0</v>
      </c>
      <c r="T307" s="20">
        <v>2807.0269088550376</v>
      </c>
      <c r="U307" s="20">
        <v>0</v>
      </c>
      <c r="V307" s="20">
        <v>0</v>
      </c>
      <c r="W307" s="20">
        <v>0</v>
      </c>
      <c r="X307" s="20">
        <v>2807.0269088550376</v>
      </c>
    </row>
    <row r="308" spans="2:24" x14ac:dyDescent="0.35">
      <c r="B308" s="17" t="s">
        <v>1537</v>
      </c>
      <c r="C308" s="437" t="s">
        <v>2655</v>
      </c>
      <c r="D308" s="17" t="s">
        <v>1544</v>
      </c>
      <c r="E308" s="56"/>
      <c r="F308" s="56" t="s">
        <v>358</v>
      </c>
      <c r="G308" s="254">
        <v>0</v>
      </c>
      <c r="H308" s="254">
        <v>0</v>
      </c>
      <c r="I308" s="254">
        <v>0</v>
      </c>
      <c r="J308" s="254">
        <v>0</v>
      </c>
      <c r="K308" s="254">
        <v>0</v>
      </c>
      <c r="L308" s="254">
        <v>0</v>
      </c>
      <c r="M308" s="254">
        <v>0</v>
      </c>
      <c r="N308" s="254">
        <v>0</v>
      </c>
      <c r="O308" s="254">
        <v>0</v>
      </c>
      <c r="P308" s="254">
        <v>0</v>
      </c>
      <c r="Q308" s="254">
        <v>0</v>
      </c>
      <c r="R308" s="254">
        <v>0</v>
      </c>
      <c r="S308" s="20">
        <v>0</v>
      </c>
      <c r="T308" s="20">
        <v>2902.3218752771913</v>
      </c>
      <c r="U308" s="20">
        <v>0</v>
      </c>
      <c r="V308" s="20">
        <v>0</v>
      </c>
      <c r="W308" s="20">
        <v>0</v>
      </c>
      <c r="X308" s="20">
        <v>2902.3218752771913</v>
      </c>
    </row>
    <row r="309" spans="2:24" x14ac:dyDescent="0.35">
      <c r="B309" s="17" t="s">
        <v>1537</v>
      </c>
      <c r="C309" s="437" t="s">
        <v>2655</v>
      </c>
      <c r="D309" s="17" t="s">
        <v>1544</v>
      </c>
      <c r="E309" s="56"/>
      <c r="F309" s="56" t="s">
        <v>359</v>
      </c>
      <c r="G309" s="254">
        <v>0</v>
      </c>
      <c r="H309" s="254">
        <v>0</v>
      </c>
      <c r="I309" s="254">
        <v>0</v>
      </c>
      <c r="J309" s="254">
        <v>0</v>
      </c>
      <c r="K309" s="254">
        <v>0</v>
      </c>
      <c r="L309" s="254">
        <v>0</v>
      </c>
      <c r="M309" s="254">
        <v>0</v>
      </c>
      <c r="N309" s="254">
        <v>0</v>
      </c>
      <c r="O309" s="254">
        <v>0</v>
      </c>
      <c r="P309" s="254">
        <v>0</v>
      </c>
      <c r="Q309" s="254">
        <v>0</v>
      </c>
      <c r="R309" s="254">
        <v>0</v>
      </c>
      <c r="S309" s="20">
        <v>0</v>
      </c>
      <c r="T309" s="20">
        <v>4212.9854564236166</v>
      </c>
      <c r="U309" s="20">
        <v>0</v>
      </c>
      <c r="V309" s="20">
        <v>0</v>
      </c>
      <c r="W309" s="20">
        <v>0</v>
      </c>
      <c r="X309" s="20">
        <v>4212.9854564236166</v>
      </c>
    </row>
    <row r="310" spans="2:24" x14ac:dyDescent="0.35">
      <c r="B310" s="17" t="s">
        <v>1537</v>
      </c>
      <c r="C310" s="437" t="s">
        <v>2655</v>
      </c>
      <c r="D310" s="17" t="s">
        <v>1544</v>
      </c>
      <c r="E310" s="56"/>
      <c r="F310" s="56" t="s">
        <v>360</v>
      </c>
      <c r="G310" s="254">
        <v>0</v>
      </c>
      <c r="H310" s="254">
        <v>0</v>
      </c>
      <c r="I310" s="254">
        <v>0</v>
      </c>
      <c r="J310" s="254">
        <v>0</v>
      </c>
      <c r="K310" s="254">
        <v>0</v>
      </c>
      <c r="L310" s="254">
        <v>0</v>
      </c>
      <c r="M310" s="254">
        <v>0</v>
      </c>
      <c r="N310" s="254">
        <v>0</v>
      </c>
      <c r="O310" s="254">
        <v>0</v>
      </c>
      <c r="P310" s="254">
        <v>0</v>
      </c>
      <c r="Q310" s="254">
        <v>0</v>
      </c>
      <c r="R310" s="254">
        <v>0</v>
      </c>
      <c r="S310" s="20">
        <v>0</v>
      </c>
      <c r="T310" s="20">
        <v>1208.6947258925079</v>
      </c>
      <c r="U310" s="20">
        <v>0</v>
      </c>
      <c r="V310" s="20">
        <v>0</v>
      </c>
      <c r="W310" s="20">
        <v>0</v>
      </c>
      <c r="X310" s="20">
        <v>1208.6947258925079</v>
      </c>
    </row>
    <row r="311" spans="2:24" x14ac:dyDescent="0.35">
      <c r="B311" s="17" t="s">
        <v>1537</v>
      </c>
      <c r="C311" s="437" t="s">
        <v>2655</v>
      </c>
      <c r="D311" s="17" t="s">
        <v>1544</v>
      </c>
      <c r="E311" s="56"/>
      <c r="F311" s="56" t="s">
        <v>361</v>
      </c>
      <c r="G311" s="254">
        <v>0</v>
      </c>
      <c r="H311" s="254">
        <v>0</v>
      </c>
      <c r="I311" s="254">
        <v>0</v>
      </c>
      <c r="J311" s="254">
        <v>0</v>
      </c>
      <c r="K311" s="254">
        <v>0</v>
      </c>
      <c r="L311" s="254">
        <v>0</v>
      </c>
      <c r="M311" s="254">
        <v>0</v>
      </c>
      <c r="N311" s="254">
        <v>0</v>
      </c>
      <c r="O311" s="254">
        <v>0</v>
      </c>
      <c r="P311" s="254">
        <v>0</v>
      </c>
      <c r="Q311" s="254">
        <v>0</v>
      </c>
      <c r="R311" s="254">
        <v>0</v>
      </c>
      <c r="S311" s="20">
        <v>0</v>
      </c>
      <c r="T311" s="20">
        <v>3637.0631562618501</v>
      </c>
      <c r="U311" s="20">
        <v>0</v>
      </c>
      <c r="V311" s="20">
        <v>0</v>
      </c>
      <c r="W311" s="20">
        <v>0</v>
      </c>
      <c r="X311" s="20">
        <v>3637.0631562618501</v>
      </c>
    </row>
    <row r="312" spans="2:24" x14ac:dyDescent="0.35">
      <c r="B312" s="17" t="s">
        <v>1537</v>
      </c>
      <c r="C312" s="437" t="s">
        <v>2655</v>
      </c>
      <c r="D312" s="17" t="s">
        <v>1544</v>
      </c>
      <c r="E312" s="56"/>
      <c r="F312" s="56" t="s">
        <v>362</v>
      </c>
      <c r="G312" s="254">
        <v>0</v>
      </c>
      <c r="H312" s="254">
        <v>0</v>
      </c>
      <c r="I312" s="254">
        <v>0</v>
      </c>
      <c r="J312" s="254">
        <v>0</v>
      </c>
      <c r="K312" s="254">
        <v>0</v>
      </c>
      <c r="L312" s="254">
        <v>0</v>
      </c>
      <c r="M312" s="254">
        <v>0</v>
      </c>
      <c r="N312" s="254">
        <v>0</v>
      </c>
      <c r="O312" s="254">
        <v>0</v>
      </c>
      <c r="P312" s="254">
        <v>0</v>
      </c>
      <c r="Q312" s="254">
        <v>0</v>
      </c>
      <c r="R312" s="254">
        <v>0</v>
      </c>
      <c r="S312" s="20">
        <v>0</v>
      </c>
      <c r="T312" s="20">
        <v>0</v>
      </c>
      <c r="U312" s="20">
        <v>2192.8660670313097</v>
      </c>
      <c r="V312" s="20">
        <v>0</v>
      </c>
      <c r="W312" s="20">
        <v>0</v>
      </c>
      <c r="X312" s="20">
        <v>2192.8660670313097</v>
      </c>
    </row>
    <row r="313" spans="2:24" x14ac:dyDescent="0.35">
      <c r="B313" s="17" t="s">
        <v>1537</v>
      </c>
      <c r="C313" s="437" t="s">
        <v>2655</v>
      </c>
      <c r="D313" s="17" t="s">
        <v>1544</v>
      </c>
      <c r="E313" s="56"/>
      <c r="F313" s="56" t="s">
        <v>363</v>
      </c>
      <c r="G313" s="254">
        <v>0</v>
      </c>
      <c r="H313" s="254">
        <v>0</v>
      </c>
      <c r="I313" s="254">
        <v>0</v>
      </c>
      <c r="J313" s="254">
        <v>0</v>
      </c>
      <c r="K313" s="254">
        <v>0</v>
      </c>
      <c r="L313" s="254">
        <v>0</v>
      </c>
      <c r="M313" s="254">
        <v>0</v>
      </c>
      <c r="N313" s="254">
        <v>0</v>
      </c>
      <c r="O313" s="254">
        <v>0</v>
      </c>
      <c r="P313" s="254">
        <v>0</v>
      </c>
      <c r="Q313" s="254">
        <v>0</v>
      </c>
      <c r="R313" s="254">
        <v>0</v>
      </c>
      <c r="S313" s="20">
        <v>0</v>
      </c>
      <c r="T313" s="20">
        <v>0</v>
      </c>
      <c r="U313" s="20">
        <v>931.94723868833717</v>
      </c>
      <c r="V313" s="20">
        <v>0</v>
      </c>
      <c r="W313" s="20">
        <v>0</v>
      </c>
      <c r="X313" s="20">
        <v>931.94723868833717</v>
      </c>
    </row>
    <row r="314" spans="2:24" x14ac:dyDescent="0.35">
      <c r="B314" s="17" t="s">
        <v>1537</v>
      </c>
      <c r="C314" s="437" t="s">
        <v>2655</v>
      </c>
      <c r="D314" s="17" t="s">
        <v>1544</v>
      </c>
      <c r="E314" s="56"/>
      <c r="F314" s="56" t="s">
        <v>364</v>
      </c>
      <c r="G314" s="254">
        <v>0</v>
      </c>
      <c r="H314" s="254">
        <v>0</v>
      </c>
      <c r="I314" s="254">
        <v>0</v>
      </c>
      <c r="J314" s="254">
        <v>0</v>
      </c>
      <c r="K314" s="254">
        <v>0</v>
      </c>
      <c r="L314" s="254">
        <v>0</v>
      </c>
      <c r="M314" s="254">
        <v>0</v>
      </c>
      <c r="N314" s="254">
        <v>0</v>
      </c>
      <c r="O314" s="254">
        <v>0</v>
      </c>
      <c r="P314" s="254">
        <v>0</v>
      </c>
      <c r="Q314" s="254">
        <v>0</v>
      </c>
      <c r="R314" s="254">
        <v>0</v>
      </c>
      <c r="S314" s="20">
        <v>0</v>
      </c>
      <c r="T314" s="20">
        <v>0</v>
      </c>
      <c r="U314" s="20">
        <v>2029.694202744691</v>
      </c>
      <c r="V314" s="20">
        <v>0</v>
      </c>
      <c r="W314" s="20">
        <v>0</v>
      </c>
      <c r="X314" s="20">
        <v>2029.694202744691</v>
      </c>
    </row>
    <row r="315" spans="2:24" x14ac:dyDescent="0.35">
      <c r="B315" s="17" t="s">
        <v>1537</v>
      </c>
      <c r="C315" s="437" t="s">
        <v>2655</v>
      </c>
      <c r="D315" s="17" t="s">
        <v>1544</v>
      </c>
      <c r="E315" s="56"/>
      <c r="F315" s="56" t="s">
        <v>365</v>
      </c>
      <c r="G315" s="254">
        <v>0</v>
      </c>
      <c r="H315" s="254">
        <v>0</v>
      </c>
      <c r="I315" s="254">
        <v>0</v>
      </c>
      <c r="J315" s="254">
        <v>0</v>
      </c>
      <c r="K315" s="254">
        <v>0</v>
      </c>
      <c r="L315" s="254">
        <v>0</v>
      </c>
      <c r="M315" s="254">
        <v>0</v>
      </c>
      <c r="N315" s="254">
        <v>0</v>
      </c>
      <c r="O315" s="254">
        <v>0</v>
      </c>
      <c r="P315" s="254">
        <v>0</v>
      </c>
      <c r="Q315" s="254">
        <v>0</v>
      </c>
      <c r="R315" s="254">
        <v>0</v>
      </c>
      <c r="S315" s="20">
        <v>0</v>
      </c>
      <c r="T315" s="20">
        <v>0</v>
      </c>
      <c r="U315" s="20">
        <v>4920.3715480652645</v>
      </c>
      <c r="V315" s="20">
        <v>0</v>
      </c>
      <c r="W315" s="20">
        <v>0</v>
      </c>
      <c r="X315" s="20">
        <v>4920.3715480652645</v>
      </c>
    </row>
    <row r="316" spans="2:24" x14ac:dyDescent="0.35">
      <c r="B316" s="17" t="s">
        <v>1537</v>
      </c>
      <c r="C316" s="437" t="s">
        <v>2655</v>
      </c>
      <c r="D316" s="17" t="s">
        <v>1544</v>
      </c>
      <c r="E316" s="56"/>
      <c r="F316" s="56" t="s">
        <v>366</v>
      </c>
      <c r="G316" s="254">
        <v>0</v>
      </c>
      <c r="H316" s="254">
        <v>0</v>
      </c>
      <c r="I316" s="254">
        <v>0</v>
      </c>
      <c r="J316" s="254">
        <v>0</v>
      </c>
      <c r="K316" s="254">
        <v>0</v>
      </c>
      <c r="L316" s="254">
        <v>0</v>
      </c>
      <c r="M316" s="254">
        <v>0</v>
      </c>
      <c r="N316" s="254">
        <v>0</v>
      </c>
      <c r="O316" s="254">
        <v>0</v>
      </c>
      <c r="P316" s="254">
        <v>0</v>
      </c>
      <c r="Q316" s="254">
        <v>0</v>
      </c>
      <c r="R316" s="254">
        <v>0</v>
      </c>
      <c r="S316" s="20">
        <v>0</v>
      </c>
      <c r="T316" s="20">
        <v>0</v>
      </c>
      <c r="U316" s="20">
        <v>2413.2445284739165</v>
      </c>
      <c r="V316" s="20">
        <v>0</v>
      </c>
      <c r="W316" s="20">
        <v>0</v>
      </c>
      <c r="X316" s="20">
        <v>2413.2445284739165</v>
      </c>
    </row>
    <row r="317" spans="2:24" x14ac:dyDescent="0.35">
      <c r="B317" s="17" t="s">
        <v>1537</v>
      </c>
      <c r="C317" s="437" t="s">
        <v>2655</v>
      </c>
      <c r="D317" s="17" t="s">
        <v>1544</v>
      </c>
      <c r="E317" s="56"/>
      <c r="F317" s="56" t="s">
        <v>367</v>
      </c>
      <c r="G317" s="254">
        <v>0</v>
      </c>
      <c r="H317" s="254">
        <v>0</v>
      </c>
      <c r="I317" s="254">
        <v>0</v>
      </c>
      <c r="J317" s="254">
        <v>0</v>
      </c>
      <c r="K317" s="254">
        <v>0</v>
      </c>
      <c r="L317" s="254">
        <v>0</v>
      </c>
      <c r="M317" s="254">
        <v>0</v>
      </c>
      <c r="N317" s="254">
        <v>0</v>
      </c>
      <c r="O317" s="254">
        <v>0</v>
      </c>
      <c r="P317" s="254">
        <v>0</v>
      </c>
      <c r="Q317" s="254">
        <v>0</v>
      </c>
      <c r="R317" s="254">
        <v>0</v>
      </c>
      <c r="S317" s="20">
        <v>0</v>
      </c>
      <c r="T317" s="20">
        <v>0</v>
      </c>
      <c r="U317" s="20">
        <v>3191.9271545509546</v>
      </c>
      <c r="V317" s="20">
        <v>0</v>
      </c>
      <c r="W317" s="20">
        <v>0</v>
      </c>
      <c r="X317" s="20">
        <v>3191.9271545509546</v>
      </c>
    </row>
    <row r="318" spans="2:24" x14ac:dyDescent="0.35">
      <c r="B318" s="17" t="s">
        <v>1537</v>
      </c>
      <c r="C318" s="437" t="s">
        <v>2655</v>
      </c>
      <c r="D318" s="17" t="s">
        <v>1544</v>
      </c>
      <c r="E318" s="56"/>
      <c r="F318" s="56" t="s">
        <v>368</v>
      </c>
      <c r="G318" s="254">
        <v>0</v>
      </c>
      <c r="H318" s="254">
        <v>0</v>
      </c>
      <c r="I318" s="254">
        <v>0</v>
      </c>
      <c r="J318" s="254">
        <v>0</v>
      </c>
      <c r="K318" s="254">
        <v>0</v>
      </c>
      <c r="L318" s="254">
        <v>0</v>
      </c>
      <c r="M318" s="254">
        <v>0</v>
      </c>
      <c r="N318" s="254">
        <v>0</v>
      </c>
      <c r="O318" s="254">
        <v>0</v>
      </c>
      <c r="P318" s="254">
        <v>0</v>
      </c>
      <c r="Q318" s="254">
        <v>0</v>
      </c>
      <c r="R318" s="254">
        <v>0</v>
      </c>
      <c r="S318" s="20">
        <v>0</v>
      </c>
      <c r="T318" s="20">
        <v>0</v>
      </c>
      <c r="U318" s="20">
        <v>2295.9794586932753</v>
      </c>
      <c r="V318" s="20">
        <v>0</v>
      </c>
      <c r="W318" s="20">
        <v>0</v>
      </c>
      <c r="X318" s="20">
        <v>2295.9794586932753</v>
      </c>
    </row>
    <row r="319" spans="2:24" x14ac:dyDescent="0.35">
      <c r="B319" s="17" t="s">
        <v>1537</v>
      </c>
      <c r="C319" s="437" t="s">
        <v>2655</v>
      </c>
      <c r="D319" s="17" t="s">
        <v>1544</v>
      </c>
      <c r="E319" s="56"/>
      <c r="F319" s="56" t="s">
        <v>369</v>
      </c>
      <c r="G319" s="254">
        <v>0</v>
      </c>
      <c r="H319" s="254">
        <v>0</v>
      </c>
      <c r="I319" s="254">
        <v>0</v>
      </c>
      <c r="J319" s="254">
        <v>0</v>
      </c>
      <c r="K319" s="254">
        <v>0</v>
      </c>
      <c r="L319" s="254">
        <v>0</v>
      </c>
      <c r="M319" s="254">
        <v>0</v>
      </c>
      <c r="N319" s="254">
        <v>0</v>
      </c>
      <c r="O319" s="254">
        <v>0</v>
      </c>
      <c r="P319" s="254">
        <v>0</v>
      </c>
      <c r="Q319" s="254">
        <v>0</v>
      </c>
      <c r="R319" s="254">
        <v>0</v>
      </c>
      <c r="S319" s="20">
        <v>0</v>
      </c>
      <c r="T319" s="20">
        <v>0</v>
      </c>
      <c r="U319" s="20">
        <v>709.59895842692833</v>
      </c>
      <c r="V319" s="20">
        <v>0</v>
      </c>
      <c r="W319" s="20">
        <v>0</v>
      </c>
      <c r="X319" s="20">
        <v>709.59895842692833</v>
      </c>
    </row>
    <row r="320" spans="2:24" x14ac:dyDescent="0.35">
      <c r="B320" s="17" t="s">
        <v>1537</v>
      </c>
      <c r="C320" s="437" t="s">
        <v>2655</v>
      </c>
      <c r="D320" s="17" t="s">
        <v>1544</v>
      </c>
      <c r="E320" s="56"/>
      <c r="F320" s="56" t="s">
        <v>370</v>
      </c>
      <c r="G320" s="254">
        <v>0</v>
      </c>
      <c r="H320" s="254">
        <v>0</v>
      </c>
      <c r="I320" s="254">
        <v>0</v>
      </c>
      <c r="J320" s="254">
        <v>0</v>
      </c>
      <c r="K320" s="254">
        <v>0</v>
      </c>
      <c r="L320" s="254">
        <v>0</v>
      </c>
      <c r="M320" s="254">
        <v>0</v>
      </c>
      <c r="N320" s="254">
        <v>0</v>
      </c>
      <c r="O320" s="254">
        <v>0</v>
      </c>
      <c r="P320" s="254">
        <v>0</v>
      </c>
      <c r="Q320" s="254">
        <v>0</v>
      </c>
      <c r="R320" s="254">
        <v>0</v>
      </c>
      <c r="S320" s="20">
        <v>0</v>
      </c>
      <c r="T320" s="20">
        <v>0</v>
      </c>
      <c r="U320" s="20">
        <v>1684.5548054859801</v>
      </c>
      <c r="V320" s="20">
        <v>0</v>
      </c>
      <c r="W320" s="20">
        <v>0</v>
      </c>
      <c r="X320" s="20">
        <v>1684.5548054859801</v>
      </c>
    </row>
    <row r="321" spans="2:24" x14ac:dyDescent="0.35">
      <c r="B321" s="17" t="s">
        <v>1537</v>
      </c>
      <c r="C321" s="437" t="s">
        <v>2655</v>
      </c>
      <c r="D321" s="17" t="s">
        <v>1544</v>
      </c>
      <c r="E321" s="56"/>
      <c r="F321" s="56" t="s">
        <v>371</v>
      </c>
      <c r="G321" s="254">
        <v>0</v>
      </c>
      <c r="H321" s="254">
        <v>0</v>
      </c>
      <c r="I321" s="254">
        <v>0</v>
      </c>
      <c r="J321" s="254">
        <v>0</v>
      </c>
      <c r="K321" s="254">
        <v>0</v>
      </c>
      <c r="L321" s="254">
        <v>0</v>
      </c>
      <c r="M321" s="254">
        <v>0</v>
      </c>
      <c r="N321" s="254">
        <v>0</v>
      </c>
      <c r="O321" s="254">
        <v>0</v>
      </c>
      <c r="P321" s="254">
        <v>0</v>
      </c>
      <c r="Q321" s="254">
        <v>0</v>
      </c>
      <c r="R321" s="254">
        <v>0</v>
      </c>
      <c r="S321" s="20">
        <v>0</v>
      </c>
      <c r="T321" s="20">
        <v>0</v>
      </c>
      <c r="U321" s="20">
        <v>1338.0174722913453</v>
      </c>
      <c r="V321" s="20">
        <v>0</v>
      </c>
      <c r="W321" s="20">
        <v>0</v>
      </c>
      <c r="X321" s="20">
        <v>1338.0174722913453</v>
      </c>
    </row>
    <row r="322" spans="2:24" x14ac:dyDescent="0.35">
      <c r="B322" s="17" t="s">
        <v>1537</v>
      </c>
      <c r="C322" s="437" t="s">
        <v>2655</v>
      </c>
      <c r="D322" s="17" t="s">
        <v>1544</v>
      </c>
      <c r="E322" s="56"/>
      <c r="F322" s="56" t="s">
        <v>372</v>
      </c>
      <c r="G322" s="254">
        <v>0</v>
      </c>
      <c r="H322" s="254">
        <v>0</v>
      </c>
      <c r="I322" s="254">
        <v>0</v>
      </c>
      <c r="J322" s="254">
        <v>0</v>
      </c>
      <c r="K322" s="254">
        <v>0</v>
      </c>
      <c r="L322" s="254">
        <v>0</v>
      </c>
      <c r="M322" s="254">
        <v>0</v>
      </c>
      <c r="N322" s="254">
        <v>0</v>
      </c>
      <c r="O322" s="254">
        <v>0</v>
      </c>
      <c r="P322" s="254">
        <v>0</v>
      </c>
      <c r="Q322" s="254">
        <v>0</v>
      </c>
      <c r="R322" s="254">
        <v>0</v>
      </c>
      <c r="S322" s="20">
        <v>0</v>
      </c>
      <c r="T322" s="20">
        <v>0</v>
      </c>
      <c r="U322" s="20">
        <v>0</v>
      </c>
      <c r="V322" s="20">
        <v>2861.0072713012842</v>
      </c>
      <c r="W322" s="20">
        <v>0</v>
      </c>
      <c r="X322" s="20">
        <v>2861.0072713012842</v>
      </c>
    </row>
    <row r="323" spans="2:24" x14ac:dyDescent="0.35">
      <c r="B323" s="17" t="s">
        <v>1537</v>
      </c>
      <c r="C323" s="437" t="s">
        <v>2655</v>
      </c>
      <c r="D323" s="17" t="s">
        <v>1544</v>
      </c>
      <c r="E323" s="56"/>
      <c r="F323" s="56" t="s">
        <v>373</v>
      </c>
      <c r="G323" s="254">
        <v>0</v>
      </c>
      <c r="H323" s="254">
        <v>0</v>
      </c>
      <c r="I323" s="254">
        <v>0</v>
      </c>
      <c r="J323" s="254">
        <v>0</v>
      </c>
      <c r="K323" s="254">
        <v>0</v>
      </c>
      <c r="L323" s="254">
        <v>0</v>
      </c>
      <c r="M323" s="254">
        <v>0</v>
      </c>
      <c r="N323" s="254">
        <v>0</v>
      </c>
      <c r="O323" s="254">
        <v>0</v>
      </c>
      <c r="P323" s="254">
        <v>0</v>
      </c>
      <c r="Q323" s="254">
        <v>0</v>
      </c>
      <c r="R323" s="254">
        <v>0</v>
      </c>
      <c r="S323" s="20">
        <v>0</v>
      </c>
      <c r="T323" s="20">
        <v>0</v>
      </c>
      <c r="U323" s="20">
        <v>0</v>
      </c>
      <c r="V323" s="20">
        <v>2779.3600052633105</v>
      </c>
      <c r="W323" s="20">
        <v>0</v>
      </c>
      <c r="X323" s="20">
        <v>2779.3600052633105</v>
      </c>
    </row>
    <row r="324" spans="2:24" x14ac:dyDescent="0.35">
      <c r="B324" s="17" t="s">
        <v>1537</v>
      </c>
      <c r="C324" s="437" t="s">
        <v>2655</v>
      </c>
      <c r="D324" s="17" t="s">
        <v>1544</v>
      </c>
      <c r="E324" s="56"/>
      <c r="F324" s="56" t="s">
        <v>374</v>
      </c>
      <c r="G324" s="254">
        <v>0</v>
      </c>
      <c r="H324" s="254">
        <v>0</v>
      </c>
      <c r="I324" s="254">
        <v>0</v>
      </c>
      <c r="J324" s="254">
        <v>0</v>
      </c>
      <c r="K324" s="254">
        <v>0</v>
      </c>
      <c r="L324" s="254">
        <v>0</v>
      </c>
      <c r="M324" s="254">
        <v>0</v>
      </c>
      <c r="N324" s="254">
        <v>0</v>
      </c>
      <c r="O324" s="254">
        <v>0</v>
      </c>
      <c r="P324" s="254">
        <v>0</v>
      </c>
      <c r="Q324" s="254">
        <v>0</v>
      </c>
      <c r="R324" s="254">
        <v>0</v>
      </c>
      <c r="S324" s="20">
        <v>0</v>
      </c>
      <c r="T324" s="20">
        <v>0</v>
      </c>
      <c r="U324" s="20">
        <v>0</v>
      </c>
      <c r="V324" s="20">
        <v>2046.5499013077267</v>
      </c>
      <c r="W324" s="20">
        <v>0</v>
      </c>
      <c r="X324" s="20">
        <v>2046.5499013077267</v>
      </c>
    </row>
    <row r="325" spans="2:24" x14ac:dyDescent="0.35">
      <c r="B325" s="17" t="s">
        <v>1537</v>
      </c>
      <c r="C325" s="437" t="s">
        <v>2655</v>
      </c>
      <c r="D325" s="17" t="s">
        <v>1544</v>
      </c>
      <c r="E325" s="56"/>
      <c r="F325" s="56" t="s">
        <v>375</v>
      </c>
      <c r="G325" s="254">
        <v>0</v>
      </c>
      <c r="H325" s="254">
        <v>0</v>
      </c>
      <c r="I325" s="254">
        <v>0</v>
      </c>
      <c r="J325" s="254">
        <v>0</v>
      </c>
      <c r="K325" s="254">
        <v>0</v>
      </c>
      <c r="L325" s="254">
        <v>0</v>
      </c>
      <c r="M325" s="254">
        <v>0</v>
      </c>
      <c r="N325" s="254">
        <v>0</v>
      </c>
      <c r="O325" s="254">
        <v>0</v>
      </c>
      <c r="P325" s="254">
        <v>0</v>
      </c>
      <c r="Q325" s="254">
        <v>0</v>
      </c>
      <c r="R325" s="254">
        <v>0</v>
      </c>
      <c r="S325" s="20">
        <v>0</v>
      </c>
      <c r="T325" s="20">
        <v>0</v>
      </c>
      <c r="U325" s="20">
        <v>0</v>
      </c>
      <c r="V325" s="20">
        <v>5022.4759494095351</v>
      </c>
      <c r="W325" s="20">
        <v>0</v>
      </c>
      <c r="X325" s="20">
        <v>5022.4759494095351</v>
      </c>
    </row>
    <row r="326" spans="2:24" x14ac:dyDescent="0.35">
      <c r="B326" s="17" t="s">
        <v>1537</v>
      </c>
      <c r="C326" s="437" t="s">
        <v>2655</v>
      </c>
      <c r="D326" s="17" t="s">
        <v>1544</v>
      </c>
      <c r="E326" s="56"/>
      <c r="F326" s="56" t="s">
        <v>376</v>
      </c>
      <c r="G326" s="254">
        <v>0</v>
      </c>
      <c r="H326" s="254">
        <v>0</v>
      </c>
      <c r="I326" s="254">
        <v>0</v>
      </c>
      <c r="J326" s="254">
        <v>0</v>
      </c>
      <c r="K326" s="254">
        <v>0</v>
      </c>
      <c r="L326" s="254">
        <v>0</v>
      </c>
      <c r="M326" s="254">
        <v>0</v>
      </c>
      <c r="N326" s="254">
        <v>0</v>
      </c>
      <c r="O326" s="254">
        <v>0</v>
      </c>
      <c r="P326" s="254">
        <v>0</v>
      </c>
      <c r="Q326" s="254">
        <v>0</v>
      </c>
      <c r="R326" s="254">
        <v>0</v>
      </c>
      <c r="S326" s="20">
        <v>0</v>
      </c>
      <c r="T326" s="20">
        <v>0</v>
      </c>
      <c r="U326" s="20">
        <v>0</v>
      </c>
      <c r="V326" s="20">
        <v>938.43781490109109</v>
      </c>
      <c r="W326" s="20">
        <v>0</v>
      </c>
      <c r="X326" s="20">
        <v>938.43781490109109</v>
      </c>
    </row>
    <row r="327" spans="2:24" x14ac:dyDescent="0.35">
      <c r="B327" s="17" t="s">
        <v>1537</v>
      </c>
      <c r="C327" s="437" t="s">
        <v>2655</v>
      </c>
      <c r="D327" s="17" t="s">
        <v>1544</v>
      </c>
      <c r="E327" s="56"/>
      <c r="F327" s="56" t="s">
        <v>377</v>
      </c>
      <c r="G327" s="254">
        <v>0</v>
      </c>
      <c r="H327" s="254">
        <v>0</v>
      </c>
      <c r="I327" s="254">
        <v>0</v>
      </c>
      <c r="J327" s="254">
        <v>0</v>
      </c>
      <c r="K327" s="254">
        <v>0</v>
      </c>
      <c r="L327" s="254">
        <v>0</v>
      </c>
      <c r="M327" s="254">
        <v>0</v>
      </c>
      <c r="N327" s="254">
        <v>0</v>
      </c>
      <c r="O327" s="254">
        <v>0</v>
      </c>
      <c r="P327" s="254">
        <v>0</v>
      </c>
      <c r="Q327" s="254">
        <v>0</v>
      </c>
      <c r="R327" s="254">
        <v>0</v>
      </c>
      <c r="S327" s="20">
        <v>0</v>
      </c>
      <c r="T327" s="20">
        <v>0</v>
      </c>
      <c r="U327" s="20">
        <v>0</v>
      </c>
      <c r="V327" s="20">
        <v>2109.8311176846291</v>
      </c>
      <c r="W327" s="20">
        <v>0</v>
      </c>
      <c r="X327" s="20">
        <v>2109.8311176846291</v>
      </c>
    </row>
    <row r="328" spans="2:24" x14ac:dyDescent="0.35">
      <c r="B328" s="17" t="s">
        <v>1537</v>
      </c>
      <c r="C328" s="437" t="s">
        <v>2655</v>
      </c>
      <c r="D328" s="17" t="s">
        <v>1544</v>
      </c>
      <c r="E328" s="56"/>
      <c r="F328" s="56" t="s">
        <v>378</v>
      </c>
      <c r="G328" s="254">
        <v>0</v>
      </c>
      <c r="H328" s="254">
        <v>0</v>
      </c>
      <c r="I328" s="254">
        <v>0</v>
      </c>
      <c r="J328" s="254">
        <v>0</v>
      </c>
      <c r="K328" s="254">
        <v>0</v>
      </c>
      <c r="L328" s="254">
        <v>0</v>
      </c>
      <c r="M328" s="254">
        <v>0</v>
      </c>
      <c r="N328" s="254">
        <v>0</v>
      </c>
      <c r="O328" s="254">
        <v>0</v>
      </c>
      <c r="P328" s="254">
        <v>0</v>
      </c>
      <c r="Q328" s="254">
        <v>0</v>
      </c>
      <c r="R328" s="254">
        <v>0</v>
      </c>
      <c r="S328" s="20">
        <v>0</v>
      </c>
      <c r="T328" s="20">
        <v>0</v>
      </c>
      <c r="U328" s="20">
        <v>0</v>
      </c>
      <c r="V328" s="20">
        <v>7276.3800120644455</v>
      </c>
      <c r="W328" s="20">
        <v>0</v>
      </c>
      <c r="X328" s="20">
        <v>7276.3800120644455</v>
      </c>
    </row>
    <row r="329" spans="2:24" x14ac:dyDescent="0.35">
      <c r="B329" s="17" t="s">
        <v>1537</v>
      </c>
      <c r="C329" s="437" t="s">
        <v>2655</v>
      </c>
      <c r="D329" s="17" t="s">
        <v>1544</v>
      </c>
      <c r="E329" s="56"/>
      <c r="F329" s="56" t="s">
        <v>379</v>
      </c>
      <c r="G329" s="254">
        <v>0</v>
      </c>
      <c r="H329" s="254">
        <v>0</v>
      </c>
      <c r="I329" s="254">
        <v>0</v>
      </c>
      <c r="J329" s="254">
        <v>0</v>
      </c>
      <c r="K329" s="254">
        <v>0</v>
      </c>
      <c r="L329" s="254">
        <v>0</v>
      </c>
      <c r="M329" s="254">
        <v>0</v>
      </c>
      <c r="N329" s="254">
        <v>0</v>
      </c>
      <c r="O329" s="254">
        <v>0</v>
      </c>
      <c r="P329" s="254">
        <v>0</v>
      </c>
      <c r="Q329" s="254">
        <v>0</v>
      </c>
      <c r="R329" s="254">
        <v>0</v>
      </c>
      <c r="S329" s="20">
        <v>0</v>
      </c>
      <c r="T329" s="20">
        <v>0</v>
      </c>
      <c r="U329" s="20">
        <v>0</v>
      </c>
      <c r="V329" s="20">
        <v>1345.5143921493759</v>
      </c>
      <c r="W329" s="20">
        <v>0</v>
      </c>
      <c r="X329" s="20">
        <v>1345.5143921493759</v>
      </c>
    </row>
    <row r="330" spans="2:24" x14ac:dyDescent="0.35">
      <c r="B330" s="17" t="s">
        <v>1537</v>
      </c>
      <c r="C330" s="437" t="s">
        <v>2655</v>
      </c>
      <c r="D330" s="17" t="s">
        <v>1544</v>
      </c>
      <c r="E330" s="56"/>
      <c r="F330" s="56" t="s">
        <v>380</v>
      </c>
      <c r="G330" s="254">
        <v>0</v>
      </c>
      <c r="H330" s="254">
        <v>0</v>
      </c>
      <c r="I330" s="254">
        <v>0</v>
      </c>
      <c r="J330" s="254">
        <v>0</v>
      </c>
      <c r="K330" s="254">
        <v>0</v>
      </c>
      <c r="L330" s="254">
        <v>0</v>
      </c>
      <c r="M330" s="254">
        <v>0</v>
      </c>
      <c r="N330" s="254">
        <v>0</v>
      </c>
      <c r="O330" s="254">
        <v>0</v>
      </c>
      <c r="P330" s="254">
        <v>0</v>
      </c>
      <c r="Q330" s="254">
        <v>0</v>
      </c>
      <c r="R330" s="254">
        <v>0</v>
      </c>
      <c r="S330" s="20">
        <v>0</v>
      </c>
      <c r="T330" s="20">
        <v>0</v>
      </c>
      <c r="U330" s="20">
        <v>0</v>
      </c>
      <c r="V330" s="20">
        <v>2940.9160061777752</v>
      </c>
      <c r="W330" s="20">
        <v>0</v>
      </c>
      <c r="X330" s="20">
        <v>2940.9160061777752</v>
      </c>
    </row>
    <row r="331" spans="2:24" x14ac:dyDescent="0.35">
      <c r="B331" s="17" t="s">
        <v>1537</v>
      </c>
      <c r="C331" s="437" t="s">
        <v>2655</v>
      </c>
      <c r="D331" s="17" t="s">
        <v>1544</v>
      </c>
      <c r="E331" s="56"/>
      <c r="F331" s="56" t="s">
        <v>381</v>
      </c>
      <c r="G331" s="254">
        <v>0</v>
      </c>
      <c r="H331" s="254">
        <v>0</v>
      </c>
      <c r="I331" s="254">
        <v>0</v>
      </c>
      <c r="J331" s="254">
        <v>0</v>
      </c>
      <c r="K331" s="254">
        <v>0</v>
      </c>
      <c r="L331" s="254">
        <v>0</v>
      </c>
      <c r="M331" s="254">
        <v>0</v>
      </c>
      <c r="N331" s="254">
        <v>0</v>
      </c>
      <c r="O331" s="254">
        <v>0</v>
      </c>
      <c r="P331" s="254">
        <v>0</v>
      </c>
      <c r="Q331" s="254">
        <v>0</v>
      </c>
      <c r="R331" s="254">
        <v>0</v>
      </c>
      <c r="S331" s="20">
        <v>0</v>
      </c>
      <c r="T331" s="20">
        <v>0</v>
      </c>
      <c r="U331" s="20">
        <v>0</v>
      </c>
      <c r="V331" s="20">
        <v>0</v>
      </c>
      <c r="W331" s="20">
        <v>2729.7157352898898</v>
      </c>
      <c r="X331" s="20">
        <v>2729.7157352898898</v>
      </c>
    </row>
    <row r="332" spans="2:24" x14ac:dyDescent="0.35">
      <c r="B332" s="17" t="s">
        <v>1537</v>
      </c>
      <c r="C332" s="437" t="s">
        <v>2655</v>
      </c>
      <c r="D332" s="17" t="s">
        <v>1544</v>
      </c>
      <c r="E332" s="56"/>
      <c r="F332" s="56" t="s">
        <v>382</v>
      </c>
      <c r="G332" s="254">
        <v>0</v>
      </c>
      <c r="H332" s="254">
        <v>0</v>
      </c>
      <c r="I332" s="254">
        <v>0</v>
      </c>
      <c r="J332" s="254">
        <v>0</v>
      </c>
      <c r="K332" s="254">
        <v>0</v>
      </c>
      <c r="L332" s="254">
        <v>0</v>
      </c>
      <c r="M332" s="254">
        <v>0</v>
      </c>
      <c r="N332" s="254">
        <v>0</v>
      </c>
      <c r="O332" s="254">
        <v>0</v>
      </c>
      <c r="P332" s="254">
        <v>0</v>
      </c>
      <c r="Q332" s="254">
        <v>0</v>
      </c>
      <c r="R332" s="254">
        <v>0</v>
      </c>
      <c r="S332" s="20">
        <v>0</v>
      </c>
      <c r="T332" s="20">
        <v>0</v>
      </c>
      <c r="U332" s="20">
        <v>0</v>
      </c>
      <c r="V332" s="20">
        <v>0</v>
      </c>
      <c r="W332" s="20">
        <v>2322.8141091265675</v>
      </c>
      <c r="X332" s="20">
        <v>2322.8141091265675</v>
      </c>
    </row>
    <row r="333" spans="2:24" x14ac:dyDescent="0.35">
      <c r="B333" s="17" t="s">
        <v>1537</v>
      </c>
      <c r="C333" s="437" t="s">
        <v>2655</v>
      </c>
      <c r="D333" s="17" t="s">
        <v>1544</v>
      </c>
      <c r="E333" s="56"/>
      <c r="F333" s="56" t="s">
        <v>383</v>
      </c>
      <c r="G333" s="254">
        <v>0</v>
      </c>
      <c r="H333" s="254">
        <v>0</v>
      </c>
      <c r="I333" s="254">
        <v>0</v>
      </c>
      <c r="J333" s="254">
        <v>0</v>
      </c>
      <c r="K333" s="254">
        <v>0</v>
      </c>
      <c r="L333" s="254">
        <v>0</v>
      </c>
      <c r="M333" s="254">
        <v>0</v>
      </c>
      <c r="N333" s="254">
        <v>0</v>
      </c>
      <c r="O333" s="254">
        <v>0</v>
      </c>
      <c r="P333" s="254">
        <v>0</v>
      </c>
      <c r="Q333" s="254">
        <v>0</v>
      </c>
      <c r="R333" s="254">
        <v>0</v>
      </c>
      <c r="S333" s="20">
        <v>0</v>
      </c>
      <c r="T333" s="20">
        <v>0</v>
      </c>
      <c r="U333" s="20">
        <v>0</v>
      </c>
      <c r="V333" s="20">
        <v>0</v>
      </c>
      <c r="W333" s="20">
        <v>3227.5526529930517</v>
      </c>
      <c r="X333" s="20">
        <v>3227.5526529930517</v>
      </c>
    </row>
    <row r="334" spans="2:24" x14ac:dyDescent="0.35">
      <c r="B334" s="17" t="s">
        <v>1537</v>
      </c>
      <c r="C334" s="437" t="s">
        <v>2655</v>
      </c>
      <c r="D334" s="17" t="s">
        <v>1544</v>
      </c>
      <c r="E334" s="56"/>
      <c r="F334" s="56" t="s">
        <v>384</v>
      </c>
      <c r="G334" s="254">
        <v>0</v>
      </c>
      <c r="H334" s="254">
        <v>0</v>
      </c>
      <c r="I334" s="254">
        <v>0</v>
      </c>
      <c r="J334" s="254">
        <v>0</v>
      </c>
      <c r="K334" s="254">
        <v>0</v>
      </c>
      <c r="L334" s="254">
        <v>0</v>
      </c>
      <c r="M334" s="254">
        <v>0</v>
      </c>
      <c r="N334" s="254">
        <v>0</v>
      </c>
      <c r="O334" s="254">
        <v>0</v>
      </c>
      <c r="P334" s="254">
        <v>0</v>
      </c>
      <c r="Q334" s="254">
        <v>0</v>
      </c>
      <c r="R334" s="254">
        <v>0</v>
      </c>
      <c r="S334" s="20">
        <v>0</v>
      </c>
      <c r="T334" s="20">
        <v>0</v>
      </c>
      <c r="U334" s="20">
        <v>0</v>
      </c>
      <c r="V334" s="20">
        <v>0</v>
      </c>
      <c r="W334" s="20">
        <v>2790.5642445302597</v>
      </c>
      <c r="X334" s="20">
        <v>2790.5642445302597</v>
      </c>
    </row>
    <row r="335" spans="2:24" x14ac:dyDescent="0.35">
      <c r="B335" s="17" t="s">
        <v>1537</v>
      </c>
      <c r="C335" s="437" t="s">
        <v>2655</v>
      </c>
      <c r="D335" s="17" t="s">
        <v>1544</v>
      </c>
      <c r="E335" s="56"/>
      <c r="F335" s="56" t="s">
        <v>385</v>
      </c>
      <c r="G335" s="254">
        <v>0</v>
      </c>
      <c r="H335" s="254">
        <v>0</v>
      </c>
      <c r="I335" s="254">
        <v>0</v>
      </c>
      <c r="J335" s="254">
        <v>0</v>
      </c>
      <c r="K335" s="254">
        <v>0</v>
      </c>
      <c r="L335" s="254">
        <v>0</v>
      </c>
      <c r="M335" s="254">
        <v>0</v>
      </c>
      <c r="N335" s="254">
        <v>0</v>
      </c>
      <c r="O335" s="254">
        <v>0</v>
      </c>
      <c r="P335" s="254">
        <v>0</v>
      </c>
      <c r="Q335" s="254">
        <v>0</v>
      </c>
      <c r="R335" s="254">
        <v>0</v>
      </c>
      <c r="S335" s="20">
        <v>0</v>
      </c>
      <c r="T335" s="20">
        <v>0</v>
      </c>
      <c r="U335" s="20">
        <v>0</v>
      </c>
      <c r="V335" s="20">
        <v>0</v>
      </c>
      <c r="W335" s="20">
        <v>2841.2750852563527</v>
      </c>
      <c r="X335" s="20">
        <v>2841.2750852563527</v>
      </c>
    </row>
    <row r="336" spans="2:24" x14ac:dyDescent="0.35">
      <c r="B336" s="17" t="s">
        <v>1537</v>
      </c>
      <c r="C336" s="437" t="s">
        <v>2655</v>
      </c>
      <c r="D336" s="17" t="s">
        <v>1544</v>
      </c>
      <c r="E336" s="56"/>
      <c r="F336" s="56" t="s">
        <v>386</v>
      </c>
      <c r="G336" s="254">
        <v>0</v>
      </c>
      <c r="H336" s="254">
        <v>0</v>
      </c>
      <c r="I336" s="254">
        <v>0</v>
      </c>
      <c r="J336" s="254">
        <v>0</v>
      </c>
      <c r="K336" s="254">
        <v>0</v>
      </c>
      <c r="L336" s="254">
        <v>0</v>
      </c>
      <c r="M336" s="254">
        <v>0</v>
      </c>
      <c r="N336" s="254">
        <v>0</v>
      </c>
      <c r="O336" s="254">
        <v>0</v>
      </c>
      <c r="P336" s="254">
        <v>0</v>
      </c>
      <c r="Q336" s="254">
        <v>0</v>
      </c>
      <c r="R336" s="254">
        <v>0</v>
      </c>
      <c r="S336" s="20">
        <v>0</v>
      </c>
      <c r="T336" s="20">
        <v>0</v>
      </c>
      <c r="U336" s="20">
        <v>0</v>
      </c>
      <c r="V336" s="20">
        <v>0</v>
      </c>
      <c r="W336" s="20">
        <v>2113.1673042365801</v>
      </c>
      <c r="X336" s="20">
        <v>2113.1673042365801</v>
      </c>
    </row>
    <row r="337" spans="2:24" x14ac:dyDescent="0.35">
      <c r="B337" s="17" t="s">
        <v>1537</v>
      </c>
      <c r="C337" s="437" t="s">
        <v>2655</v>
      </c>
      <c r="D337" s="17" t="s">
        <v>1544</v>
      </c>
      <c r="E337" s="56"/>
      <c r="F337" s="56" t="s">
        <v>387</v>
      </c>
      <c r="G337" s="254">
        <v>0</v>
      </c>
      <c r="H337" s="254">
        <v>0</v>
      </c>
      <c r="I337" s="254">
        <v>0</v>
      </c>
      <c r="J337" s="254">
        <v>0</v>
      </c>
      <c r="K337" s="254">
        <v>0</v>
      </c>
      <c r="L337" s="254">
        <v>0</v>
      </c>
      <c r="M337" s="254">
        <v>0</v>
      </c>
      <c r="N337" s="254">
        <v>0</v>
      </c>
      <c r="O337" s="254">
        <v>0</v>
      </c>
      <c r="P337" s="254">
        <v>0</v>
      </c>
      <c r="Q337" s="254">
        <v>0</v>
      </c>
      <c r="R337" s="254">
        <v>0</v>
      </c>
      <c r="S337" s="20">
        <v>0</v>
      </c>
      <c r="T337" s="20">
        <v>0</v>
      </c>
      <c r="U337" s="20">
        <v>0</v>
      </c>
      <c r="V337" s="20">
        <v>0</v>
      </c>
      <c r="W337" s="20">
        <v>3771.0293273496982</v>
      </c>
      <c r="X337" s="20">
        <v>3771.0293273496982</v>
      </c>
    </row>
    <row r="338" spans="2:24" x14ac:dyDescent="0.35">
      <c r="B338" s="17" t="s">
        <v>1537</v>
      </c>
      <c r="C338" s="437" t="s">
        <v>2655</v>
      </c>
      <c r="D338" s="17" t="s">
        <v>1544</v>
      </c>
      <c r="E338" s="56"/>
      <c r="F338" s="56" t="s">
        <v>388</v>
      </c>
      <c r="G338" s="254">
        <v>0</v>
      </c>
      <c r="H338" s="254">
        <v>0</v>
      </c>
      <c r="I338" s="254">
        <v>0</v>
      </c>
      <c r="J338" s="254">
        <v>0</v>
      </c>
      <c r="K338" s="254">
        <v>0</v>
      </c>
      <c r="L338" s="254">
        <v>0</v>
      </c>
      <c r="M338" s="254">
        <v>0</v>
      </c>
      <c r="N338" s="254">
        <v>0</v>
      </c>
      <c r="O338" s="254">
        <v>0</v>
      </c>
      <c r="P338" s="254">
        <v>0</v>
      </c>
      <c r="Q338" s="254">
        <v>0</v>
      </c>
      <c r="R338" s="254">
        <v>0</v>
      </c>
      <c r="S338" s="20">
        <v>0</v>
      </c>
      <c r="T338" s="20">
        <v>0</v>
      </c>
      <c r="U338" s="20">
        <v>0</v>
      </c>
      <c r="V338" s="20">
        <v>0</v>
      </c>
      <c r="W338" s="20">
        <v>5344.9484854081902</v>
      </c>
      <c r="X338" s="20">
        <v>5344.9484854081902</v>
      </c>
    </row>
    <row r="339" spans="2:24" x14ac:dyDescent="0.35">
      <c r="B339" s="17" t="s">
        <v>1537</v>
      </c>
      <c r="C339" s="437" t="s">
        <v>2656</v>
      </c>
      <c r="D339" s="17" t="s">
        <v>1538</v>
      </c>
      <c r="E339" s="56"/>
      <c r="F339" s="56" t="s">
        <v>1538</v>
      </c>
      <c r="G339" s="254">
        <v>-44.209000000000003</v>
      </c>
      <c r="H339" s="254">
        <v>0</v>
      </c>
      <c r="I339" s="254">
        <v>0</v>
      </c>
      <c r="J339" s="254">
        <v>0</v>
      </c>
      <c r="K339" s="254">
        <v>0</v>
      </c>
      <c r="L339" s="254">
        <v>0</v>
      </c>
      <c r="M339" s="254">
        <v>0</v>
      </c>
      <c r="N339" s="254">
        <v>0</v>
      </c>
      <c r="O339" s="254">
        <v>0</v>
      </c>
      <c r="P339" s="254">
        <v>0</v>
      </c>
      <c r="Q339" s="254">
        <v>0</v>
      </c>
      <c r="R339" s="254">
        <v>0</v>
      </c>
      <c r="S339" s="20">
        <v>0</v>
      </c>
      <c r="T339" s="20">
        <v>0</v>
      </c>
      <c r="U339" s="20">
        <v>0</v>
      </c>
      <c r="V339" s="20">
        <v>0</v>
      </c>
      <c r="W339" s="20">
        <v>0</v>
      </c>
      <c r="X339" s="20">
        <v>0</v>
      </c>
    </row>
    <row r="340" spans="2:24" x14ac:dyDescent="0.35">
      <c r="B340" s="17" t="s">
        <v>1537</v>
      </c>
      <c r="C340" s="437" t="s">
        <v>2657</v>
      </c>
      <c r="D340" s="17" t="s">
        <v>1539</v>
      </c>
      <c r="E340" s="56"/>
      <c r="F340" s="56" t="s">
        <v>1539</v>
      </c>
      <c r="G340" s="254">
        <v>-23.552</v>
      </c>
      <c r="H340" s="254">
        <v>0</v>
      </c>
      <c r="I340" s="254">
        <v>0</v>
      </c>
      <c r="J340" s="254">
        <v>0</v>
      </c>
      <c r="K340" s="254">
        <v>0</v>
      </c>
      <c r="L340" s="254">
        <v>0</v>
      </c>
      <c r="M340" s="254">
        <v>0</v>
      </c>
      <c r="N340" s="254">
        <v>0</v>
      </c>
      <c r="O340" s="254">
        <v>0</v>
      </c>
      <c r="P340" s="254">
        <v>0</v>
      </c>
      <c r="Q340" s="254">
        <v>0</v>
      </c>
      <c r="R340" s="254">
        <v>0</v>
      </c>
      <c r="S340" s="20">
        <v>0</v>
      </c>
      <c r="T340" s="20">
        <v>0</v>
      </c>
      <c r="U340" s="20">
        <v>0</v>
      </c>
      <c r="V340" s="20">
        <v>0</v>
      </c>
      <c r="W340" s="20">
        <v>0</v>
      </c>
      <c r="X340" s="20">
        <v>0</v>
      </c>
    </row>
    <row r="341" spans="2:24" x14ac:dyDescent="0.35">
      <c r="B341" s="17" t="s">
        <v>1537</v>
      </c>
      <c r="C341" s="437" t="s">
        <v>2654</v>
      </c>
      <c r="D341" s="17" t="s">
        <v>1540</v>
      </c>
      <c r="E341" s="56"/>
      <c r="F341" s="56" t="s">
        <v>1541</v>
      </c>
      <c r="G341" s="254">
        <v>547.05492000000004</v>
      </c>
      <c r="H341" s="254">
        <v>128</v>
      </c>
      <c r="I341" s="254">
        <v>0</v>
      </c>
      <c r="J341" s="254">
        <v>0</v>
      </c>
      <c r="K341" s="254">
        <v>0</v>
      </c>
      <c r="L341" s="254">
        <v>0</v>
      </c>
      <c r="M341" s="254">
        <v>0</v>
      </c>
      <c r="N341" s="254">
        <v>0</v>
      </c>
      <c r="O341" s="254">
        <v>0</v>
      </c>
      <c r="P341" s="254">
        <v>0</v>
      </c>
      <c r="Q341" s="254">
        <v>0</v>
      </c>
      <c r="R341" s="254">
        <v>0</v>
      </c>
      <c r="S341" s="20">
        <v>0</v>
      </c>
      <c r="T341" s="20">
        <v>0</v>
      </c>
      <c r="U341" s="20">
        <v>0</v>
      </c>
      <c r="V341" s="20">
        <v>0</v>
      </c>
      <c r="W341" s="20">
        <v>0</v>
      </c>
      <c r="X341" s="20">
        <v>0</v>
      </c>
    </row>
    <row r="342" spans="2:24" x14ac:dyDescent="0.35">
      <c r="B342" s="17" t="s">
        <v>1537</v>
      </c>
      <c r="C342" s="437" t="s">
        <v>2653</v>
      </c>
      <c r="D342" s="17" t="s">
        <v>1327</v>
      </c>
      <c r="E342" s="56"/>
      <c r="F342" s="56" t="s">
        <v>1328</v>
      </c>
      <c r="G342" s="254">
        <v>425.20269999999999</v>
      </c>
      <c r="H342" s="254">
        <v>119</v>
      </c>
      <c r="I342" s="254">
        <v>0</v>
      </c>
      <c r="J342" s="254">
        <v>0</v>
      </c>
      <c r="K342" s="254">
        <v>0</v>
      </c>
      <c r="L342" s="254">
        <v>0</v>
      </c>
      <c r="M342" s="254">
        <v>0</v>
      </c>
      <c r="N342" s="254">
        <v>0</v>
      </c>
      <c r="O342" s="254">
        <v>0</v>
      </c>
      <c r="P342" s="254">
        <v>0</v>
      </c>
      <c r="Q342" s="254">
        <v>0</v>
      </c>
      <c r="R342" s="254">
        <v>0</v>
      </c>
      <c r="S342" s="20">
        <v>0</v>
      </c>
      <c r="T342" s="20">
        <v>0</v>
      </c>
      <c r="U342" s="20">
        <v>0</v>
      </c>
      <c r="V342" s="20">
        <v>0</v>
      </c>
      <c r="W342" s="20">
        <v>0</v>
      </c>
      <c r="X342" s="20">
        <v>0</v>
      </c>
    </row>
    <row r="343" spans="2:24" x14ac:dyDescent="0.35">
      <c r="B343" s="17" t="s">
        <v>1537</v>
      </c>
      <c r="C343" s="437" t="s">
        <v>2652</v>
      </c>
      <c r="D343" s="17" t="s">
        <v>1542</v>
      </c>
      <c r="E343" s="56"/>
      <c r="F343" s="56" t="s">
        <v>1543</v>
      </c>
      <c r="G343" s="254">
        <v>8354.2075199999999</v>
      </c>
      <c r="H343" s="254">
        <v>438</v>
      </c>
      <c r="I343" s="254">
        <v>0</v>
      </c>
      <c r="J343" s="254">
        <v>0</v>
      </c>
      <c r="K343" s="254">
        <v>0</v>
      </c>
      <c r="L343" s="254">
        <v>0</v>
      </c>
      <c r="M343" s="254">
        <v>0</v>
      </c>
      <c r="N343" s="254">
        <v>0</v>
      </c>
      <c r="O343" s="254">
        <v>0</v>
      </c>
      <c r="P343" s="254">
        <v>0</v>
      </c>
      <c r="Q343" s="254">
        <v>0</v>
      </c>
      <c r="R343" s="254">
        <v>0</v>
      </c>
      <c r="S343" s="20">
        <v>0</v>
      </c>
      <c r="T343" s="20">
        <v>0</v>
      </c>
      <c r="U343" s="20">
        <v>0</v>
      </c>
      <c r="V343" s="20">
        <v>0</v>
      </c>
      <c r="W343" s="20">
        <v>0</v>
      </c>
      <c r="X343" s="20">
        <v>0</v>
      </c>
    </row>
    <row r="344" spans="2:24" x14ac:dyDescent="0.35">
      <c r="B344" s="17" t="s">
        <v>1537</v>
      </c>
      <c r="C344" s="437" t="s">
        <v>2655</v>
      </c>
      <c r="D344" s="17" t="s">
        <v>1544</v>
      </c>
      <c r="E344" s="56"/>
      <c r="F344" s="56" t="s">
        <v>1545</v>
      </c>
      <c r="G344" s="254">
        <v>14706.14935</v>
      </c>
      <c r="H344" s="254">
        <v>20763</v>
      </c>
      <c r="I344" s="254">
        <v>0</v>
      </c>
      <c r="J344" s="254">
        <v>0</v>
      </c>
      <c r="K344" s="254">
        <v>0</v>
      </c>
      <c r="L344" s="254">
        <v>0</v>
      </c>
      <c r="M344" s="254">
        <v>0</v>
      </c>
      <c r="N344" s="254">
        <v>0</v>
      </c>
      <c r="O344" s="254">
        <v>0</v>
      </c>
      <c r="P344" s="254">
        <v>0</v>
      </c>
      <c r="Q344" s="254">
        <v>0</v>
      </c>
      <c r="R344" s="254">
        <v>0</v>
      </c>
      <c r="S344" s="20">
        <v>0</v>
      </c>
      <c r="T344" s="20">
        <v>0</v>
      </c>
      <c r="U344" s="20">
        <v>0</v>
      </c>
      <c r="V344" s="20">
        <v>0</v>
      </c>
      <c r="W344" s="20">
        <v>0</v>
      </c>
      <c r="X344" s="20">
        <v>0</v>
      </c>
    </row>
    <row r="345" spans="2:24" x14ac:dyDescent="0.35">
      <c r="B345" s="17" t="s">
        <v>1537</v>
      </c>
      <c r="C345" s="437" t="s">
        <v>2646</v>
      </c>
      <c r="D345" s="17" t="s">
        <v>1546</v>
      </c>
      <c r="E345" s="56"/>
      <c r="F345" s="56" t="s">
        <v>1547</v>
      </c>
      <c r="G345" s="254">
        <v>0</v>
      </c>
      <c r="H345" s="254">
        <v>666</v>
      </c>
      <c r="I345" s="254">
        <v>0</v>
      </c>
      <c r="J345" s="254">
        <v>0</v>
      </c>
      <c r="K345" s="254">
        <v>0</v>
      </c>
      <c r="L345" s="254">
        <v>0</v>
      </c>
      <c r="M345" s="254">
        <v>0</v>
      </c>
      <c r="N345" s="254">
        <v>0</v>
      </c>
      <c r="O345" s="254">
        <v>0</v>
      </c>
      <c r="P345" s="254">
        <v>0</v>
      </c>
      <c r="Q345" s="254">
        <v>0</v>
      </c>
      <c r="R345" s="254">
        <v>0</v>
      </c>
      <c r="S345" s="20">
        <v>0</v>
      </c>
      <c r="T345" s="20">
        <v>0</v>
      </c>
      <c r="U345" s="20">
        <v>0</v>
      </c>
      <c r="V345" s="20">
        <v>0</v>
      </c>
      <c r="W345" s="20">
        <v>0</v>
      </c>
      <c r="X345" s="20">
        <v>0</v>
      </c>
    </row>
    <row r="346" spans="2:24" x14ac:dyDescent="0.35">
      <c r="B346" s="17" t="s">
        <v>1537</v>
      </c>
      <c r="C346" s="437" t="s">
        <v>2658</v>
      </c>
      <c r="D346" s="17" t="s">
        <v>1548</v>
      </c>
      <c r="E346" s="56"/>
      <c r="F346" s="56" t="s">
        <v>1549</v>
      </c>
      <c r="G346" s="254">
        <v>-1.3</v>
      </c>
      <c r="H346" s="254">
        <v>0</v>
      </c>
      <c r="I346" s="254">
        <v>0</v>
      </c>
      <c r="J346" s="254">
        <v>0</v>
      </c>
      <c r="K346" s="254">
        <v>0</v>
      </c>
      <c r="L346" s="254">
        <v>0</v>
      </c>
      <c r="M346" s="254">
        <v>0</v>
      </c>
      <c r="N346" s="254">
        <v>0</v>
      </c>
      <c r="O346" s="254">
        <v>0</v>
      </c>
      <c r="P346" s="254">
        <v>0</v>
      </c>
      <c r="Q346" s="254">
        <v>0</v>
      </c>
      <c r="R346" s="254">
        <v>0</v>
      </c>
      <c r="S346" s="20">
        <v>0</v>
      </c>
      <c r="T346" s="20">
        <v>0</v>
      </c>
      <c r="U346" s="20">
        <v>0</v>
      </c>
      <c r="V346" s="20">
        <v>0</v>
      </c>
      <c r="W346" s="20">
        <v>0</v>
      </c>
      <c r="X346" s="20">
        <v>0</v>
      </c>
    </row>
    <row r="347" spans="2:24" x14ac:dyDescent="0.35">
      <c r="B347" s="17" t="s">
        <v>1537</v>
      </c>
      <c r="C347" s="437" t="s">
        <v>2659</v>
      </c>
      <c r="D347" s="17" t="s">
        <v>1550</v>
      </c>
      <c r="E347" s="56"/>
      <c r="F347" s="56" t="s">
        <v>1549</v>
      </c>
      <c r="G347" s="254">
        <v>311.01228000000003</v>
      </c>
      <c r="H347" s="254">
        <v>0</v>
      </c>
      <c r="I347" s="254">
        <v>0</v>
      </c>
      <c r="J347" s="254">
        <v>0</v>
      </c>
      <c r="K347" s="254">
        <v>0</v>
      </c>
      <c r="L347" s="254">
        <v>0</v>
      </c>
      <c r="M347" s="254">
        <v>0</v>
      </c>
      <c r="N347" s="254">
        <v>0</v>
      </c>
      <c r="O347" s="254">
        <v>0</v>
      </c>
      <c r="P347" s="254">
        <v>0</v>
      </c>
      <c r="Q347" s="254">
        <v>0</v>
      </c>
      <c r="R347" s="254">
        <v>0</v>
      </c>
      <c r="S347" s="20">
        <v>0</v>
      </c>
      <c r="T347" s="20">
        <v>0</v>
      </c>
      <c r="U347" s="20">
        <v>0</v>
      </c>
      <c r="V347" s="20">
        <v>0</v>
      </c>
      <c r="W347" s="20">
        <v>0</v>
      </c>
      <c r="X347" s="20">
        <v>0</v>
      </c>
    </row>
    <row r="348" spans="2:24" x14ac:dyDescent="0.35">
      <c r="B348" s="17" t="s">
        <v>1537</v>
      </c>
      <c r="C348" s="437" t="s">
        <v>2647</v>
      </c>
      <c r="D348" s="17" t="s">
        <v>1551</v>
      </c>
      <c r="E348" s="56"/>
      <c r="F348" s="56" t="s">
        <v>1552</v>
      </c>
      <c r="G348" s="254">
        <v>86.373220000000003</v>
      </c>
      <c r="H348" s="254">
        <v>28</v>
      </c>
      <c r="I348" s="254">
        <v>0</v>
      </c>
      <c r="J348" s="254">
        <v>0</v>
      </c>
      <c r="K348" s="254">
        <v>0</v>
      </c>
      <c r="L348" s="254">
        <v>0</v>
      </c>
      <c r="M348" s="254">
        <v>0</v>
      </c>
      <c r="N348" s="254">
        <v>0</v>
      </c>
      <c r="O348" s="254">
        <v>0</v>
      </c>
      <c r="P348" s="254">
        <v>0</v>
      </c>
      <c r="Q348" s="254">
        <v>0</v>
      </c>
      <c r="R348" s="254">
        <v>0</v>
      </c>
      <c r="S348" s="20">
        <v>0</v>
      </c>
      <c r="T348" s="20">
        <v>0</v>
      </c>
      <c r="U348" s="20">
        <v>0</v>
      </c>
      <c r="V348" s="20">
        <v>0</v>
      </c>
      <c r="W348" s="20">
        <v>0</v>
      </c>
      <c r="X348" s="20">
        <v>0</v>
      </c>
    </row>
    <row r="349" spans="2:24" x14ac:dyDescent="0.35">
      <c r="B349" s="17" t="s">
        <v>1537</v>
      </c>
      <c r="C349" s="437" t="s">
        <v>2660</v>
      </c>
      <c r="D349" s="17" t="s">
        <v>1553</v>
      </c>
      <c r="E349" s="56"/>
      <c r="F349" s="56" t="s">
        <v>1554</v>
      </c>
      <c r="G349" s="254">
        <v>2.0973099999999998</v>
      </c>
      <c r="H349" s="254">
        <v>0</v>
      </c>
      <c r="I349" s="254">
        <v>0</v>
      </c>
      <c r="J349" s="254">
        <v>0</v>
      </c>
      <c r="K349" s="254">
        <v>0</v>
      </c>
      <c r="L349" s="254">
        <v>0</v>
      </c>
      <c r="M349" s="254">
        <v>0</v>
      </c>
      <c r="N349" s="254">
        <v>0</v>
      </c>
      <c r="O349" s="254">
        <v>0</v>
      </c>
      <c r="P349" s="254">
        <v>0</v>
      </c>
      <c r="Q349" s="254">
        <v>0</v>
      </c>
      <c r="R349" s="254">
        <v>0</v>
      </c>
      <c r="S349" s="20">
        <v>0</v>
      </c>
      <c r="T349" s="20">
        <v>0</v>
      </c>
      <c r="U349" s="20">
        <v>0</v>
      </c>
      <c r="V349" s="20">
        <v>0</v>
      </c>
      <c r="W349" s="20">
        <v>0</v>
      </c>
      <c r="X349" s="20">
        <v>0</v>
      </c>
    </row>
    <row r="350" spans="2:24" x14ac:dyDescent="0.35">
      <c r="B350" s="17" t="s">
        <v>1537</v>
      </c>
      <c r="C350" s="437" t="s">
        <v>2661</v>
      </c>
      <c r="D350" s="17" t="s">
        <v>1555</v>
      </c>
      <c r="E350" s="56"/>
      <c r="F350" s="56" t="s">
        <v>1554</v>
      </c>
      <c r="G350" s="254">
        <v>-141.48750000000001</v>
      </c>
      <c r="H350" s="254">
        <v>0</v>
      </c>
      <c r="I350" s="254">
        <v>0</v>
      </c>
      <c r="J350" s="254">
        <v>0</v>
      </c>
      <c r="K350" s="254">
        <v>0</v>
      </c>
      <c r="L350" s="254">
        <v>0</v>
      </c>
      <c r="M350" s="254">
        <v>0</v>
      </c>
      <c r="N350" s="254">
        <v>0</v>
      </c>
      <c r="O350" s="254">
        <v>0</v>
      </c>
      <c r="P350" s="254">
        <v>0</v>
      </c>
      <c r="Q350" s="254">
        <v>0</v>
      </c>
      <c r="R350" s="254">
        <v>0</v>
      </c>
      <c r="S350" s="20">
        <v>0</v>
      </c>
      <c r="T350" s="20">
        <v>0</v>
      </c>
      <c r="U350" s="20">
        <v>0</v>
      </c>
      <c r="V350" s="20">
        <v>0</v>
      </c>
      <c r="W350" s="20">
        <v>0</v>
      </c>
      <c r="X350" s="20">
        <v>0</v>
      </c>
    </row>
    <row r="351" spans="2:24" x14ac:dyDescent="0.35">
      <c r="B351" s="17" t="s">
        <v>1537</v>
      </c>
      <c r="C351" s="437" t="s">
        <v>2662</v>
      </c>
      <c r="D351" s="17" t="s">
        <v>1556</v>
      </c>
      <c r="E351" s="56"/>
      <c r="F351" s="56" t="s">
        <v>1557</v>
      </c>
      <c r="G351" s="254">
        <v>-2.13</v>
      </c>
      <c r="H351" s="254">
        <v>0</v>
      </c>
      <c r="I351" s="254">
        <v>0</v>
      </c>
      <c r="J351" s="254">
        <v>0</v>
      </c>
      <c r="K351" s="254">
        <v>0</v>
      </c>
      <c r="L351" s="254">
        <v>0</v>
      </c>
      <c r="M351" s="254">
        <v>0</v>
      </c>
      <c r="N351" s="254">
        <v>0</v>
      </c>
      <c r="O351" s="254">
        <v>0</v>
      </c>
      <c r="P351" s="254">
        <v>0</v>
      </c>
      <c r="Q351" s="254">
        <v>0</v>
      </c>
      <c r="R351" s="254">
        <v>0</v>
      </c>
      <c r="S351" s="20">
        <v>0</v>
      </c>
      <c r="T351" s="20">
        <v>0</v>
      </c>
      <c r="U351" s="20">
        <v>0</v>
      </c>
      <c r="V351" s="20">
        <v>0</v>
      </c>
      <c r="W351" s="20">
        <v>0</v>
      </c>
      <c r="X351" s="20">
        <v>0</v>
      </c>
    </row>
    <row r="352" spans="2:24" x14ac:dyDescent="0.35">
      <c r="B352" s="17" t="s">
        <v>1537</v>
      </c>
      <c r="C352" s="437" t="s">
        <v>2650</v>
      </c>
      <c r="D352" s="17" t="s">
        <v>1558</v>
      </c>
      <c r="E352" s="56"/>
      <c r="F352" s="56" t="s">
        <v>1559</v>
      </c>
      <c r="G352" s="254">
        <v>-198.50081</v>
      </c>
      <c r="H352" s="254">
        <v>186</v>
      </c>
      <c r="I352" s="254">
        <v>0</v>
      </c>
      <c r="J352" s="254">
        <v>0</v>
      </c>
      <c r="K352" s="254">
        <v>0</v>
      </c>
      <c r="L352" s="254">
        <v>0</v>
      </c>
      <c r="M352" s="254">
        <v>0</v>
      </c>
      <c r="N352" s="254">
        <v>0</v>
      </c>
      <c r="O352" s="254">
        <v>0</v>
      </c>
      <c r="P352" s="254">
        <v>0</v>
      </c>
      <c r="Q352" s="254">
        <v>0</v>
      </c>
      <c r="R352" s="254">
        <v>0</v>
      </c>
      <c r="S352" s="20">
        <v>0</v>
      </c>
      <c r="T352" s="20">
        <v>0</v>
      </c>
      <c r="U352" s="20">
        <v>0</v>
      </c>
      <c r="V352" s="20">
        <v>0</v>
      </c>
      <c r="W352" s="20">
        <v>0</v>
      </c>
      <c r="X352" s="20">
        <v>0</v>
      </c>
    </row>
    <row r="353" spans="2:24" x14ac:dyDescent="0.35">
      <c r="B353" s="17" t="s">
        <v>1537</v>
      </c>
      <c r="C353" s="437" t="s">
        <v>2663</v>
      </c>
      <c r="D353" s="17" t="s">
        <v>1560</v>
      </c>
      <c r="E353" s="56"/>
      <c r="F353" s="56" t="s">
        <v>1561</v>
      </c>
      <c r="G353" s="254">
        <v>2.2752399999999997</v>
      </c>
      <c r="H353" s="254">
        <v>0</v>
      </c>
      <c r="I353" s="254">
        <v>0</v>
      </c>
      <c r="J353" s="254">
        <v>0</v>
      </c>
      <c r="K353" s="254">
        <v>0</v>
      </c>
      <c r="L353" s="254">
        <v>0</v>
      </c>
      <c r="M353" s="254">
        <v>0</v>
      </c>
      <c r="N353" s="254">
        <v>0</v>
      </c>
      <c r="O353" s="254">
        <v>0</v>
      </c>
      <c r="P353" s="254">
        <v>0</v>
      </c>
      <c r="Q353" s="254">
        <v>0</v>
      </c>
      <c r="R353" s="254">
        <v>0</v>
      </c>
      <c r="S353" s="20">
        <v>0</v>
      </c>
      <c r="T353" s="20">
        <v>0</v>
      </c>
      <c r="U353" s="20">
        <v>0</v>
      </c>
      <c r="V353" s="20">
        <v>0</v>
      </c>
      <c r="W353" s="20">
        <v>0</v>
      </c>
      <c r="X353" s="20">
        <v>0</v>
      </c>
    </row>
    <row r="354" spans="2:24" x14ac:dyDescent="0.35">
      <c r="B354" s="17" t="s">
        <v>1537</v>
      </c>
      <c r="C354" s="437" t="s">
        <v>2664</v>
      </c>
      <c r="D354" s="17" t="s">
        <v>1562</v>
      </c>
      <c r="E354" s="56"/>
      <c r="F354" s="56" t="s">
        <v>1563</v>
      </c>
      <c r="G354" s="254">
        <v>-1.9770000000000001</v>
      </c>
      <c r="H354" s="254">
        <v>0</v>
      </c>
      <c r="I354" s="254">
        <v>0</v>
      </c>
      <c r="J354" s="254">
        <v>0</v>
      </c>
      <c r="K354" s="254">
        <v>0</v>
      </c>
      <c r="L354" s="254">
        <v>0</v>
      </c>
      <c r="M354" s="254">
        <v>0</v>
      </c>
      <c r="N354" s="254">
        <v>0</v>
      </c>
      <c r="O354" s="254">
        <v>0</v>
      </c>
      <c r="P354" s="254">
        <v>0</v>
      </c>
      <c r="Q354" s="254">
        <v>0</v>
      </c>
      <c r="R354" s="254">
        <v>0</v>
      </c>
      <c r="S354" s="20">
        <v>0</v>
      </c>
      <c r="T354" s="20">
        <v>0</v>
      </c>
      <c r="U354" s="20">
        <v>0</v>
      </c>
      <c r="V354" s="20">
        <v>0</v>
      </c>
      <c r="W354" s="20">
        <v>0</v>
      </c>
      <c r="X354" s="20">
        <v>0</v>
      </c>
    </row>
    <row r="355" spans="2:24" x14ac:dyDescent="0.35">
      <c r="B355" s="17" t="s">
        <v>1537</v>
      </c>
      <c r="C355" s="437" t="s">
        <v>2665</v>
      </c>
      <c r="D355" s="17" t="s">
        <v>1564</v>
      </c>
      <c r="E355" s="56"/>
      <c r="F355" s="56" t="s">
        <v>1563</v>
      </c>
      <c r="G355" s="254">
        <v>3.0307399999999998</v>
      </c>
      <c r="H355" s="254">
        <v>0</v>
      </c>
      <c r="I355" s="254">
        <v>0</v>
      </c>
      <c r="J355" s="254">
        <v>0</v>
      </c>
      <c r="K355" s="254">
        <v>0</v>
      </c>
      <c r="L355" s="254">
        <v>0</v>
      </c>
      <c r="M355" s="254">
        <v>0</v>
      </c>
      <c r="N355" s="254">
        <v>0</v>
      </c>
      <c r="O355" s="254">
        <v>0</v>
      </c>
      <c r="P355" s="254">
        <v>0</v>
      </c>
      <c r="Q355" s="254">
        <v>0</v>
      </c>
      <c r="R355" s="254">
        <v>0</v>
      </c>
      <c r="S355" s="20">
        <v>0</v>
      </c>
      <c r="T355" s="20">
        <v>0</v>
      </c>
      <c r="U355" s="20">
        <v>0</v>
      </c>
      <c r="V355" s="20">
        <v>0</v>
      </c>
      <c r="W355" s="20">
        <v>0</v>
      </c>
      <c r="X355" s="20">
        <v>0</v>
      </c>
    </row>
    <row r="356" spans="2:24" x14ac:dyDescent="0.35">
      <c r="B356" s="17" t="s">
        <v>1537</v>
      </c>
      <c r="C356" s="437" t="s">
        <v>2651</v>
      </c>
      <c r="D356" s="17" t="s">
        <v>1565</v>
      </c>
      <c r="E356" s="56"/>
      <c r="F356" s="56" t="s">
        <v>1566</v>
      </c>
      <c r="G356" s="254">
        <v>1164.1832099999999</v>
      </c>
      <c r="H356" s="254">
        <v>5860.1459999999997</v>
      </c>
      <c r="I356" s="254">
        <v>0</v>
      </c>
      <c r="J356" s="254">
        <v>0</v>
      </c>
      <c r="K356" s="254">
        <v>0</v>
      </c>
      <c r="L356" s="254">
        <v>0</v>
      </c>
      <c r="M356" s="254">
        <v>0</v>
      </c>
      <c r="N356" s="254">
        <v>0</v>
      </c>
      <c r="O356" s="254">
        <v>0</v>
      </c>
      <c r="P356" s="254">
        <v>0</v>
      </c>
      <c r="Q356" s="254">
        <v>0</v>
      </c>
      <c r="R356" s="254">
        <v>0</v>
      </c>
      <c r="S356" s="20">
        <v>0</v>
      </c>
      <c r="T356" s="20">
        <v>0</v>
      </c>
      <c r="U356" s="20">
        <v>0</v>
      </c>
      <c r="V356" s="20">
        <v>0</v>
      </c>
      <c r="W356" s="20">
        <v>0</v>
      </c>
      <c r="X356" s="20">
        <v>0</v>
      </c>
    </row>
    <row r="357" spans="2:24" x14ac:dyDescent="0.35">
      <c r="B357" s="17" t="s">
        <v>1537</v>
      </c>
      <c r="C357" s="437" t="s">
        <v>2666</v>
      </c>
      <c r="D357" s="17" t="s">
        <v>1567</v>
      </c>
      <c r="E357" s="56"/>
      <c r="F357" s="56" t="s">
        <v>1568</v>
      </c>
      <c r="G357" s="254">
        <v>-15.461</v>
      </c>
      <c r="H357" s="254">
        <v>0</v>
      </c>
      <c r="I357" s="254">
        <v>0</v>
      </c>
      <c r="J357" s="254">
        <v>0</v>
      </c>
      <c r="K357" s="254">
        <v>0</v>
      </c>
      <c r="L357" s="254">
        <v>0</v>
      </c>
      <c r="M357" s="254">
        <v>0</v>
      </c>
      <c r="N357" s="254">
        <v>0</v>
      </c>
      <c r="O357" s="254">
        <v>0</v>
      </c>
      <c r="P357" s="254">
        <v>0</v>
      </c>
      <c r="Q357" s="254">
        <v>0</v>
      </c>
      <c r="R357" s="254">
        <v>0</v>
      </c>
      <c r="S357" s="20">
        <v>0</v>
      </c>
      <c r="T357" s="20">
        <v>0</v>
      </c>
      <c r="U357" s="20">
        <v>0</v>
      </c>
      <c r="V357" s="20">
        <v>0</v>
      </c>
      <c r="W357" s="20">
        <v>0</v>
      </c>
      <c r="X357" s="20">
        <v>0</v>
      </c>
    </row>
    <row r="358" spans="2:24" x14ac:dyDescent="0.35">
      <c r="B358" s="17" t="s">
        <v>1537</v>
      </c>
      <c r="C358" s="437" t="s">
        <v>2667</v>
      </c>
      <c r="D358" s="17" t="s">
        <v>1569</v>
      </c>
      <c r="E358" s="56"/>
      <c r="F358" s="56" t="s">
        <v>1568</v>
      </c>
      <c r="G358" s="254">
        <v>-7.7759999999999998</v>
      </c>
      <c r="H358" s="254">
        <v>0</v>
      </c>
      <c r="I358" s="254">
        <v>0</v>
      </c>
      <c r="J358" s="254">
        <v>0</v>
      </c>
      <c r="K358" s="254">
        <v>0</v>
      </c>
      <c r="L358" s="254">
        <v>0</v>
      </c>
      <c r="M358" s="254">
        <v>0</v>
      </c>
      <c r="N358" s="254">
        <v>0</v>
      </c>
      <c r="O358" s="254">
        <v>0</v>
      </c>
      <c r="P358" s="254">
        <v>0</v>
      </c>
      <c r="Q358" s="254">
        <v>0</v>
      </c>
      <c r="R358" s="254">
        <v>0</v>
      </c>
      <c r="S358" s="20">
        <v>0</v>
      </c>
      <c r="T358" s="20">
        <v>0</v>
      </c>
      <c r="U358" s="20">
        <v>0</v>
      </c>
      <c r="V358" s="20">
        <v>0</v>
      </c>
      <c r="W358" s="20">
        <v>0</v>
      </c>
      <c r="X358" s="20">
        <v>0</v>
      </c>
    </row>
    <row r="359" spans="2:24" x14ac:dyDescent="0.35">
      <c r="B359" s="17" t="s">
        <v>1537</v>
      </c>
      <c r="C359" s="437" t="s">
        <v>2668</v>
      </c>
      <c r="D359" s="17" t="s">
        <v>1570</v>
      </c>
      <c r="E359" s="56"/>
      <c r="F359" s="56" t="s">
        <v>1568</v>
      </c>
      <c r="G359" s="254">
        <v>811.86393999999996</v>
      </c>
      <c r="H359" s="254">
        <v>0</v>
      </c>
      <c r="I359" s="254">
        <v>0</v>
      </c>
      <c r="J359" s="254">
        <v>0</v>
      </c>
      <c r="K359" s="254">
        <v>0</v>
      </c>
      <c r="L359" s="254">
        <v>0</v>
      </c>
      <c r="M359" s="254">
        <v>0</v>
      </c>
      <c r="N359" s="254">
        <v>0</v>
      </c>
      <c r="O359" s="254">
        <v>0</v>
      </c>
      <c r="P359" s="254">
        <v>0</v>
      </c>
      <c r="Q359" s="254">
        <v>0</v>
      </c>
      <c r="R359" s="254">
        <v>0</v>
      </c>
      <c r="S359" s="20">
        <v>0</v>
      </c>
      <c r="T359" s="20">
        <v>0</v>
      </c>
      <c r="U359" s="20">
        <v>0</v>
      </c>
      <c r="V359" s="20">
        <v>0</v>
      </c>
      <c r="W359" s="20">
        <v>0</v>
      </c>
      <c r="X359" s="20">
        <v>0</v>
      </c>
    </row>
    <row r="360" spans="2:24" x14ac:dyDescent="0.35">
      <c r="B360" s="17" t="s">
        <v>1537</v>
      </c>
      <c r="C360" s="437" t="s">
        <v>2669</v>
      </c>
      <c r="D360" s="17" t="s">
        <v>1571</v>
      </c>
      <c r="E360" s="56"/>
      <c r="F360" s="56" t="s">
        <v>1572</v>
      </c>
      <c r="G360" s="254">
        <v>5965.72786</v>
      </c>
      <c r="H360" s="254">
        <v>0</v>
      </c>
      <c r="I360" s="254">
        <v>0</v>
      </c>
      <c r="J360" s="254">
        <v>0</v>
      </c>
      <c r="K360" s="254">
        <v>0</v>
      </c>
      <c r="L360" s="254">
        <v>0</v>
      </c>
      <c r="M360" s="254">
        <v>0</v>
      </c>
      <c r="N360" s="254">
        <v>0</v>
      </c>
      <c r="O360" s="254">
        <v>0</v>
      </c>
      <c r="P360" s="254">
        <v>0</v>
      </c>
      <c r="Q360" s="254">
        <v>0</v>
      </c>
      <c r="R360" s="254">
        <v>0</v>
      </c>
      <c r="S360" s="20">
        <v>0</v>
      </c>
      <c r="T360" s="20">
        <v>0</v>
      </c>
      <c r="U360" s="20">
        <v>0</v>
      </c>
      <c r="V360" s="20">
        <v>0</v>
      </c>
      <c r="W360" s="20">
        <v>0</v>
      </c>
      <c r="X360" s="20">
        <v>0</v>
      </c>
    </row>
    <row r="361" spans="2:24" x14ac:dyDescent="0.35">
      <c r="B361" s="17" t="s">
        <v>1537</v>
      </c>
      <c r="C361" s="437" t="s">
        <v>2670</v>
      </c>
      <c r="D361" s="17" t="s">
        <v>1573</v>
      </c>
      <c r="E361" s="56"/>
      <c r="F361" s="56" t="s">
        <v>1572</v>
      </c>
      <c r="G361" s="254">
        <v>-0.85599999999999998</v>
      </c>
      <c r="H361" s="254">
        <v>0</v>
      </c>
      <c r="I361" s="254">
        <v>0</v>
      </c>
      <c r="J361" s="254">
        <v>0</v>
      </c>
      <c r="K361" s="254">
        <v>0</v>
      </c>
      <c r="L361" s="254">
        <v>0</v>
      </c>
      <c r="M361" s="254">
        <v>0</v>
      </c>
      <c r="N361" s="254">
        <v>0</v>
      </c>
      <c r="O361" s="254">
        <v>0</v>
      </c>
      <c r="P361" s="254">
        <v>0</v>
      </c>
      <c r="Q361" s="254">
        <v>0</v>
      </c>
      <c r="R361" s="254">
        <v>0</v>
      </c>
      <c r="S361" s="20">
        <v>0</v>
      </c>
      <c r="T361" s="20">
        <v>0</v>
      </c>
      <c r="U361" s="20">
        <v>0</v>
      </c>
      <c r="V361" s="20">
        <v>0</v>
      </c>
      <c r="W361" s="20">
        <v>0</v>
      </c>
      <c r="X361" s="20">
        <v>0</v>
      </c>
    </row>
    <row r="362" spans="2:24" x14ac:dyDescent="0.35">
      <c r="B362" s="17" t="s">
        <v>1537</v>
      </c>
      <c r="C362" s="437" t="s">
        <v>2671</v>
      </c>
      <c r="D362" s="17" t="s">
        <v>1574</v>
      </c>
      <c r="E362" s="56"/>
      <c r="F362" s="56" t="s">
        <v>1572</v>
      </c>
      <c r="G362" s="254">
        <v>1.50244</v>
      </c>
      <c r="H362" s="254">
        <v>0</v>
      </c>
      <c r="I362" s="254">
        <v>0</v>
      </c>
      <c r="J362" s="254">
        <v>0</v>
      </c>
      <c r="K362" s="254">
        <v>0</v>
      </c>
      <c r="L362" s="254">
        <v>0</v>
      </c>
      <c r="M362" s="254">
        <v>0</v>
      </c>
      <c r="N362" s="254">
        <v>0</v>
      </c>
      <c r="O362" s="254">
        <v>0</v>
      </c>
      <c r="P362" s="254">
        <v>0</v>
      </c>
      <c r="Q362" s="254">
        <v>0</v>
      </c>
      <c r="R362" s="254">
        <v>0</v>
      </c>
      <c r="S362" s="20">
        <v>0</v>
      </c>
      <c r="T362" s="20">
        <v>0</v>
      </c>
      <c r="U362" s="20">
        <v>0</v>
      </c>
      <c r="V362" s="20">
        <v>0</v>
      </c>
      <c r="W362" s="20">
        <v>0</v>
      </c>
      <c r="X362" s="20">
        <v>0</v>
      </c>
    </row>
    <row r="363" spans="2:24" x14ac:dyDescent="0.35">
      <c r="B363" s="17" t="s">
        <v>1537</v>
      </c>
      <c r="C363" s="437" t="s">
        <v>2672</v>
      </c>
      <c r="D363" s="17" t="s">
        <v>1575</v>
      </c>
      <c r="E363" s="56"/>
      <c r="F363" s="56" t="s">
        <v>1576</v>
      </c>
      <c r="G363" s="254">
        <v>-0.86499999999999999</v>
      </c>
      <c r="H363" s="254">
        <v>0</v>
      </c>
      <c r="I363" s="254">
        <v>0</v>
      </c>
      <c r="J363" s="254">
        <v>0</v>
      </c>
      <c r="K363" s="254">
        <v>0</v>
      </c>
      <c r="L363" s="254">
        <v>0</v>
      </c>
      <c r="M363" s="254">
        <v>0</v>
      </c>
      <c r="N363" s="254">
        <v>0</v>
      </c>
      <c r="O363" s="254">
        <v>0</v>
      </c>
      <c r="P363" s="254">
        <v>0</v>
      </c>
      <c r="Q363" s="254">
        <v>0</v>
      </c>
      <c r="R363" s="254">
        <v>0</v>
      </c>
      <c r="S363" s="20">
        <v>0</v>
      </c>
      <c r="T363" s="20">
        <v>0</v>
      </c>
      <c r="U363" s="20">
        <v>0</v>
      </c>
      <c r="V363" s="20">
        <v>0</v>
      </c>
      <c r="W363" s="20">
        <v>0</v>
      </c>
      <c r="X363" s="20">
        <v>0</v>
      </c>
    </row>
    <row r="364" spans="2:24" x14ac:dyDescent="0.35">
      <c r="B364" s="17" t="s">
        <v>1537</v>
      </c>
      <c r="C364" s="437" t="s">
        <v>2649</v>
      </c>
      <c r="D364" s="17" t="s">
        <v>1577</v>
      </c>
      <c r="E364" s="56"/>
      <c r="F364" s="56" t="s">
        <v>1578</v>
      </c>
      <c r="G364" s="254">
        <v>13049.61073</v>
      </c>
      <c r="H364" s="254">
        <v>9579</v>
      </c>
      <c r="I364" s="254">
        <v>0</v>
      </c>
      <c r="J364" s="254">
        <v>0</v>
      </c>
      <c r="K364" s="254">
        <v>0</v>
      </c>
      <c r="L364" s="254">
        <v>0</v>
      </c>
      <c r="M364" s="254">
        <v>0</v>
      </c>
      <c r="N364" s="254">
        <v>0</v>
      </c>
      <c r="O364" s="254">
        <v>0</v>
      </c>
      <c r="P364" s="254">
        <v>0</v>
      </c>
      <c r="Q364" s="254">
        <v>0</v>
      </c>
      <c r="R364" s="254">
        <v>0</v>
      </c>
      <c r="S364" s="20">
        <v>0</v>
      </c>
      <c r="T364" s="20">
        <v>0</v>
      </c>
      <c r="U364" s="20">
        <v>0</v>
      </c>
      <c r="V364" s="20">
        <v>0</v>
      </c>
      <c r="W364" s="20">
        <v>0</v>
      </c>
      <c r="X364" s="20">
        <v>0</v>
      </c>
    </row>
    <row r="365" spans="2:24" x14ac:dyDescent="0.35">
      <c r="B365" s="17" t="s">
        <v>1537</v>
      </c>
      <c r="C365" s="437" t="s">
        <v>2673</v>
      </c>
      <c r="D365" s="17" t="s">
        <v>1579</v>
      </c>
      <c r="E365" s="56"/>
      <c r="F365" s="56" t="s">
        <v>1580</v>
      </c>
      <c r="G365" s="254">
        <v>3.048</v>
      </c>
      <c r="H365" s="254">
        <v>0</v>
      </c>
      <c r="I365" s="254">
        <v>0</v>
      </c>
      <c r="J365" s="254">
        <v>0</v>
      </c>
      <c r="K365" s="254">
        <v>0</v>
      </c>
      <c r="L365" s="254">
        <v>0</v>
      </c>
      <c r="M365" s="254">
        <v>0</v>
      </c>
      <c r="N365" s="254">
        <v>0</v>
      </c>
      <c r="O365" s="254">
        <v>0</v>
      </c>
      <c r="P365" s="254">
        <v>0</v>
      </c>
      <c r="Q365" s="254">
        <v>0</v>
      </c>
      <c r="R365" s="254">
        <v>0</v>
      </c>
      <c r="S365" s="20">
        <v>0</v>
      </c>
      <c r="T365" s="20">
        <v>0</v>
      </c>
      <c r="U365" s="20">
        <v>0</v>
      </c>
      <c r="V365" s="20">
        <v>0</v>
      </c>
      <c r="W365" s="20">
        <v>0</v>
      </c>
      <c r="X365" s="20">
        <v>0</v>
      </c>
    </row>
    <row r="366" spans="2:24" x14ac:dyDescent="0.35">
      <c r="B366" s="17" t="s">
        <v>1537</v>
      </c>
      <c r="C366" s="437" t="s">
        <v>2654</v>
      </c>
      <c r="D366" s="17" t="s">
        <v>1540</v>
      </c>
      <c r="E366" s="56"/>
      <c r="F366" s="56" t="s">
        <v>1541</v>
      </c>
      <c r="G366" s="254">
        <v>0</v>
      </c>
      <c r="H366" s="254">
        <v>0</v>
      </c>
      <c r="I366" s="254">
        <v>86.583490000000012</v>
      </c>
      <c r="J366" s="254">
        <v>531</v>
      </c>
      <c r="K366" s="254">
        <v>0</v>
      </c>
      <c r="L366" s="254">
        <v>0</v>
      </c>
      <c r="M366" s="254">
        <v>0</v>
      </c>
      <c r="N366" s="254">
        <v>0</v>
      </c>
      <c r="O366" s="254">
        <v>0</v>
      </c>
      <c r="P366" s="254">
        <v>0</v>
      </c>
      <c r="Q366" s="254">
        <v>0</v>
      </c>
      <c r="R366" s="254">
        <v>0</v>
      </c>
      <c r="S366" s="20">
        <v>0</v>
      </c>
      <c r="T366" s="20">
        <v>0</v>
      </c>
      <c r="U366" s="20">
        <v>0</v>
      </c>
      <c r="V366" s="20">
        <v>0</v>
      </c>
      <c r="W366" s="20">
        <v>0</v>
      </c>
      <c r="X366" s="20">
        <v>0</v>
      </c>
    </row>
    <row r="367" spans="2:24" x14ac:dyDescent="0.35">
      <c r="B367" s="17" t="s">
        <v>1537</v>
      </c>
      <c r="C367" s="437" t="s">
        <v>2653</v>
      </c>
      <c r="D367" s="17" t="s">
        <v>1327</v>
      </c>
      <c r="E367" s="56"/>
      <c r="F367" s="56" t="s">
        <v>1328</v>
      </c>
      <c r="G367" s="254">
        <v>0</v>
      </c>
      <c r="H367" s="254">
        <v>0</v>
      </c>
      <c r="I367" s="254">
        <v>99.418320000000008</v>
      </c>
      <c r="J367" s="254">
        <v>498</v>
      </c>
      <c r="K367" s="254">
        <v>0</v>
      </c>
      <c r="L367" s="254">
        <v>0</v>
      </c>
      <c r="M367" s="254">
        <v>0</v>
      </c>
      <c r="N367" s="254">
        <v>0</v>
      </c>
      <c r="O367" s="254">
        <v>0</v>
      </c>
      <c r="P367" s="254">
        <v>0</v>
      </c>
      <c r="Q367" s="254">
        <v>0</v>
      </c>
      <c r="R367" s="254">
        <v>0</v>
      </c>
      <c r="S367" s="20">
        <v>0</v>
      </c>
      <c r="T367" s="20">
        <v>0</v>
      </c>
      <c r="U367" s="20">
        <v>0</v>
      </c>
      <c r="V367" s="20">
        <v>0</v>
      </c>
      <c r="W367" s="20">
        <v>0</v>
      </c>
      <c r="X367" s="20">
        <v>0</v>
      </c>
    </row>
    <row r="368" spans="2:24" x14ac:dyDescent="0.35">
      <c r="B368" s="17" t="s">
        <v>1537</v>
      </c>
      <c r="C368" s="437" t="s">
        <v>2652</v>
      </c>
      <c r="D368" s="17" t="s">
        <v>1542</v>
      </c>
      <c r="E368" s="56"/>
      <c r="F368" s="56" t="s">
        <v>1543</v>
      </c>
      <c r="G368" s="254">
        <v>0</v>
      </c>
      <c r="H368" s="254">
        <v>0</v>
      </c>
      <c r="I368" s="254">
        <v>5619.2465700000002</v>
      </c>
      <c r="J368" s="254">
        <v>1731</v>
      </c>
      <c r="K368" s="254">
        <v>0</v>
      </c>
      <c r="L368" s="254">
        <v>0</v>
      </c>
      <c r="M368" s="254">
        <v>0</v>
      </c>
      <c r="N368" s="254">
        <v>0</v>
      </c>
      <c r="O368" s="254">
        <v>0</v>
      </c>
      <c r="P368" s="254">
        <v>0</v>
      </c>
      <c r="Q368" s="254">
        <v>0</v>
      </c>
      <c r="R368" s="254">
        <v>0</v>
      </c>
      <c r="S368" s="20">
        <v>0</v>
      </c>
      <c r="T368" s="20">
        <v>0</v>
      </c>
      <c r="U368" s="20">
        <v>0</v>
      </c>
      <c r="V368" s="20">
        <v>0</v>
      </c>
      <c r="W368" s="20">
        <v>0</v>
      </c>
      <c r="X368" s="20">
        <v>0</v>
      </c>
    </row>
    <row r="369" spans="2:24" x14ac:dyDescent="0.35">
      <c r="B369" s="17" t="s">
        <v>1537</v>
      </c>
      <c r="C369" s="437" t="s">
        <v>2655</v>
      </c>
      <c r="D369" s="17" t="s">
        <v>1544</v>
      </c>
      <c r="E369" s="56"/>
      <c r="F369" s="56" t="s">
        <v>1545</v>
      </c>
      <c r="G369" s="254">
        <v>0</v>
      </c>
      <c r="H369" s="254">
        <v>0</v>
      </c>
      <c r="I369" s="254">
        <v>24908.014829999996</v>
      </c>
      <c r="J369" s="254">
        <v>15165.013000000001</v>
      </c>
      <c r="K369" s="254">
        <v>0</v>
      </c>
      <c r="L369" s="254">
        <v>0</v>
      </c>
      <c r="M369" s="254">
        <v>0</v>
      </c>
      <c r="N369" s="254">
        <v>0</v>
      </c>
      <c r="O369" s="254">
        <v>0</v>
      </c>
      <c r="P369" s="254">
        <v>0</v>
      </c>
      <c r="Q369" s="254">
        <v>0</v>
      </c>
      <c r="R369" s="254">
        <v>0</v>
      </c>
      <c r="S369" s="20">
        <v>0</v>
      </c>
      <c r="T369" s="20">
        <v>0</v>
      </c>
      <c r="U369" s="20">
        <v>0</v>
      </c>
      <c r="V369" s="20">
        <v>0</v>
      </c>
      <c r="W369" s="20">
        <v>0</v>
      </c>
      <c r="X369" s="20">
        <v>0</v>
      </c>
    </row>
    <row r="370" spans="2:24" x14ac:dyDescent="0.35">
      <c r="B370" s="17" t="s">
        <v>1537</v>
      </c>
      <c r="C370" s="437" t="s">
        <v>2674</v>
      </c>
      <c r="D370" s="17" t="s">
        <v>1581</v>
      </c>
      <c r="E370" s="56"/>
      <c r="F370" s="56" t="s">
        <v>1582</v>
      </c>
      <c r="G370" s="254">
        <v>0</v>
      </c>
      <c r="H370" s="254">
        <v>0</v>
      </c>
      <c r="I370" s="254">
        <v>290.09807000000001</v>
      </c>
      <c r="J370" s="254">
        <v>0</v>
      </c>
      <c r="K370" s="254">
        <v>0</v>
      </c>
      <c r="L370" s="254">
        <v>0</v>
      </c>
      <c r="M370" s="254">
        <v>0</v>
      </c>
      <c r="N370" s="254">
        <v>0</v>
      </c>
      <c r="O370" s="254">
        <v>0</v>
      </c>
      <c r="P370" s="254">
        <v>0</v>
      </c>
      <c r="Q370" s="254">
        <v>0</v>
      </c>
      <c r="R370" s="254">
        <v>0</v>
      </c>
      <c r="S370" s="20">
        <v>0</v>
      </c>
      <c r="T370" s="20">
        <v>0</v>
      </c>
      <c r="U370" s="20">
        <v>0</v>
      </c>
      <c r="V370" s="20">
        <v>0</v>
      </c>
      <c r="W370" s="20">
        <v>0</v>
      </c>
      <c r="X370" s="20">
        <v>0</v>
      </c>
    </row>
    <row r="371" spans="2:24" x14ac:dyDescent="0.35">
      <c r="B371" s="17" t="s">
        <v>1537</v>
      </c>
      <c r="C371" s="437" t="s">
        <v>2646</v>
      </c>
      <c r="D371" s="17" t="s">
        <v>1546</v>
      </c>
      <c r="E371" s="56"/>
      <c r="F371" s="56" t="s">
        <v>1547</v>
      </c>
      <c r="G371" s="254">
        <v>0</v>
      </c>
      <c r="H371" s="254">
        <v>0</v>
      </c>
      <c r="I371" s="254">
        <v>233.17660999999998</v>
      </c>
      <c r="J371" s="254">
        <v>3678</v>
      </c>
      <c r="K371" s="254">
        <v>0</v>
      </c>
      <c r="L371" s="254">
        <v>0</v>
      </c>
      <c r="M371" s="254">
        <v>0</v>
      </c>
      <c r="N371" s="254">
        <v>0</v>
      </c>
      <c r="O371" s="254">
        <v>0</v>
      </c>
      <c r="P371" s="254">
        <v>0</v>
      </c>
      <c r="Q371" s="254">
        <v>0</v>
      </c>
      <c r="R371" s="254">
        <v>0</v>
      </c>
      <c r="S371" s="20">
        <v>0</v>
      </c>
      <c r="T371" s="20">
        <v>0</v>
      </c>
      <c r="U371" s="20">
        <v>0</v>
      </c>
      <c r="V371" s="20">
        <v>0</v>
      </c>
      <c r="W371" s="20">
        <v>0</v>
      </c>
      <c r="X371" s="20">
        <v>0</v>
      </c>
    </row>
    <row r="372" spans="2:24" x14ac:dyDescent="0.35">
      <c r="B372" s="17" t="s">
        <v>1537</v>
      </c>
      <c r="C372" s="437" t="s">
        <v>2675</v>
      </c>
      <c r="D372" s="17" t="s">
        <v>1583</v>
      </c>
      <c r="E372" s="56"/>
      <c r="F372" s="56" t="s">
        <v>1584</v>
      </c>
      <c r="G372" s="254">
        <v>0</v>
      </c>
      <c r="H372" s="254">
        <v>0</v>
      </c>
      <c r="I372" s="254">
        <v>1.141</v>
      </c>
      <c r="J372" s="254">
        <v>0</v>
      </c>
      <c r="K372" s="254">
        <v>0</v>
      </c>
      <c r="L372" s="254">
        <v>0</v>
      </c>
      <c r="M372" s="254">
        <v>0</v>
      </c>
      <c r="N372" s="254">
        <v>0</v>
      </c>
      <c r="O372" s="254">
        <v>0</v>
      </c>
      <c r="P372" s="254">
        <v>0</v>
      </c>
      <c r="Q372" s="254">
        <v>0</v>
      </c>
      <c r="R372" s="254">
        <v>0</v>
      </c>
      <c r="S372" s="20">
        <v>0</v>
      </c>
      <c r="T372" s="20">
        <v>0</v>
      </c>
      <c r="U372" s="20">
        <v>0</v>
      </c>
      <c r="V372" s="20">
        <v>0</v>
      </c>
      <c r="W372" s="20">
        <v>0</v>
      </c>
      <c r="X372" s="20">
        <v>0</v>
      </c>
    </row>
    <row r="373" spans="2:24" x14ac:dyDescent="0.35">
      <c r="B373" s="17" t="s">
        <v>1537</v>
      </c>
      <c r="C373" s="437" t="s">
        <v>2647</v>
      </c>
      <c r="D373" s="17" t="s">
        <v>1551</v>
      </c>
      <c r="E373" s="56"/>
      <c r="F373" s="56" t="s">
        <v>1552</v>
      </c>
      <c r="G373" s="254">
        <v>0</v>
      </c>
      <c r="H373" s="254">
        <v>0</v>
      </c>
      <c r="I373" s="254">
        <v>260.03266000000002</v>
      </c>
      <c r="J373" s="254">
        <v>124</v>
      </c>
      <c r="K373" s="254">
        <v>0</v>
      </c>
      <c r="L373" s="254">
        <v>0</v>
      </c>
      <c r="M373" s="254">
        <v>0</v>
      </c>
      <c r="N373" s="254">
        <v>0</v>
      </c>
      <c r="O373" s="254">
        <v>0</v>
      </c>
      <c r="P373" s="254">
        <v>0</v>
      </c>
      <c r="Q373" s="254">
        <v>0</v>
      </c>
      <c r="R373" s="254">
        <v>0</v>
      </c>
      <c r="S373" s="20">
        <v>0</v>
      </c>
      <c r="T373" s="20">
        <v>0</v>
      </c>
      <c r="U373" s="20">
        <v>0</v>
      </c>
      <c r="V373" s="20">
        <v>0</v>
      </c>
      <c r="W373" s="20">
        <v>0</v>
      </c>
      <c r="X373" s="20">
        <v>0</v>
      </c>
    </row>
    <row r="374" spans="2:24" x14ac:dyDescent="0.35">
      <c r="B374" s="17" t="s">
        <v>1537</v>
      </c>
      <c r="C374" s="437" t="s">
        <v>2660</v>
      </c>
      <c r="D374" s="17" t="s">
        <v>1553</v>
      </c>
      <c r="E374" s="56"/>
      <c r="F374" s="56" t="s">
        <v>1554</v>
      </c>
      <c r="G374" s="254">
        <v>0</v>
      </c>
      <c r="H374" s="254">
        <v>0</v>
      </c>
      <c r="I374" s="254">
        <v>0.95643</v>
      </c>
      <c r="J374" s="254">
        <v>0</v>
      </c>
      <c r="K374" s="254">
        <v>0</v>
      </c>
      <c r="L374" s="254">
        <v>0</v>
      </c>
      <c r="M374" s="254">
        <v>0</v>
      </c>
      <c r="N374" s="254">
        <v>0</v>
      </c>
      <c r="O374" s="254">
        <v>0</v>
      </c>
      <c r="P374" s="254">
        <v>0</v>
      </c>
      <c r="Q374" s="254">
        <v>0</v>
      </c>
      <c r="R374" s="254">
        <v>0</v>
      </c>
      <c r="S374" s="20">
        <v>0</v>
      </c>
      <c r="T374" s="20">
        <v>0</v>
      </c>
      <c r="U374" s="20">
        <v>0</v>
      </c>
      <c r="V374" s="20">
        <v>0</v>
      </c>
      <c r="W374" s="20">
        <v>0</v>
      </c>
      <c r="X374" s="20">
        <v>0</v>
      </c>
    </row>
    <row r="375" spans="2:24" x14ac:dyDescent="0.35">
      <c r="B375" s="17" t="s">
        <v>1537</v>
      </c>
      <c r="C375" s="437" t="s">
        <v>2661</v>
      </c>
      <c r="D375" s="17" t="s">
        <v>1555</v>
      </c>
      <c r="E375" s="56"/>
      <c r="F375" s="56" t="s">
        <v>1554</v>
      </c>
      <c r="G375" s="254">
        <v>0</v>
      </c>
      <c r="H375" s="254">
        <v>0</v>
      </c>
      <c r="I375" s="254">
        <v>0.97475999999999996</v>
      </c>
      <c r="J375" s="254">
        <v>0</v>
      </c>
      <c r="K375" s="254">
        <v>0</v>
      </c>
      <c r="L375" s="254">
        <v>0</v>
      </c>
      <c r="M375" s="254">
        <v>0</v>
      </c>
      <c r="N375" s="254">
        <v>0</v>
      </c>
      <c r="O375" s="254">
        <v>0</v>
      </c>
      <c r="P375" s="254">
        <v>0</v>
      </c>
      <c r="Q375" s="254">
        <v>0</v>
      </c>
      <c r="R375" s="254">
        <v>0</v>
      </c>
      <c r="S375" s="20">
        <v>0</v>
      </c>
      <c r="T375" s="20">
        <v>0</v>
      </c>
      <c r="U375" s="20">
        <v>0</v>
      </c>
      <c r="V375" s="20">
        <v>0</v>
      </c>
      <c r="W375" s="20">
        <v>0</v>
      </c>
      <c r="X375" s="20">
        <v>0</v>
      </c>
    </row>
    <row r="376" spans="2:24" x14ac:dyDescent="0.35">
      <c r="B376" s="17" t="s">
        <v>1537</v>
      </c>
      <c r="C376" s="437" t="s">
        <v>2650</v>
      </c>
      <c r="D376" s="17" t="s">
        <v>1558</v>
      </c>
      <c r="E376" s="56"/>
      <c r="F376" s="56" t="s">
        <v>1559</v>
      </c>
      <c r="G376" s="254">
        <v>0</v>
      </c>
      <c r="H376" s="254">
        <v>0</v>
      </c>
      <c r="I376" s="254">
        <v>360.77262999999999</v>
      </c>
      <c r="J376" s="254">
        <v>223</v>
      </c>
      <c r="K376" s="254">
        <v>0</v>
      </c>
      <c r="L376" s="254">
        <v>0</v>
      </c>
      <c r="M376" s="254">
        <v>0</v>
      </c>
      <c r="N376" s="254">
        <v>0</v>
      </c>
      <c r="O376" s="254">
        <v>0</v>
      </c>
      <c r="P376" s="254">
        <v>0</v>
      </c>
      <c r="Q376" s="254">
        <v>0</v>
      </c>
      <c r="R376" s="254">
        <v>0</v>
      </c>
      <c r="S376" s="20">
        <v>0</v>
      </c>
      <c r="T376" s="20">
        <v>0</v>
      </c>
      <c r="U376" s="20">
        <v>0</v>
      </c>
      <c r="V376" s="20">
        <v>0</v>
      </c>
      <c r="W376" s="20">
        <v>0</v>
      </c>
      <c r="X376" s="20">
        <v>0</v>
      </c>
    </row>
    <row r="377" spans="2:24" x14ac:dyDescent="0.35">
      <c r="B377" s="17" t="s">
        <v>1537</v>
      </c>
      <c r="C377" s="437" t="s">
        <v>2648</v>
      </c>
      <c r="D377" s="17" t="s">
        <v>1585</v>
      </c>
      <c r="E377" s="56"/>
      <c r="F377" s="56" t="s">
        <v>1586</v>
      </c>
      <c r="G377" s="254">
        <v>0</v>
      </c>
      <c r="H377" s="254">
        <v>0</v>
      </c>
      <c r="I377" s="254">
        <v>0.26056000000000001</v>
      </c>
      <c r="J377" s="254">
        <v>0</v>
      </c>
      <c r="K377" s="254">
        <v>0</v>
      </c>
      <c r="L377" s="254">
        <v>0</v>
      </c>
      <c r="M377" s="254">
        <v>0</v>
      </c>
      <c r="N377" s="254">
        <v>0</v>
      </c>
      <c r="O377" s="254">
        <v>0</v>
      </c>
      <c r="P377" s="254">
        <v>0</v>
      </c>
      <c r="Q377" s="254">
        <v>0</v>
      </c>
      <c r="R377" s="254">
        <v>0</v>
      </c>
      <c r="S377" s="20">
        <v>0</v>
      </c>
      <c r="T377" s="20">
        <v>0</v>
      </c>
      <c r="U377" s="20">
        <v>0</v>
      </c>
      <c r="V377" s="20">
        <v>0</v>
      </c>
      <c r="W377" s="20">
        <v>0</v>
      </c>
      <c r="X377" s="20">
        <v>0</v>
      </c>
    </row>
    <row r="378" spans="2:24" x14ac:dyDescent="0.35">
      <c r="B378" s="17" t="s">
        <v>1537</v>
      </c>
      <c r="C378" s="437" t="s">
        <v>2663</v>
      </c>
      <c r="D378" s="17" t="s">
        <v>1560</v>
      </c>
      <c r="E378" s="56"/>
      <c r="F378" s="56" t="s">
        <v>1561</v>
      </c>
      <c r="G378" s="254">
        <v>0</v>
      </c>
      <c r="H378" s="254">
        <v>0</v>
      </c>
      <c r="I378" s="254">
        <v>9.9354500000000012</v>
      </c>
      <c r="J378" s="254">
        <v>0</v>
      </c>
      <c r="K378" s="254">
        <v>0</v>
      </c>
      <c r="L378" s="254">
        <v>0</v>
      </c>
      <c r="M378" s="254">
        <v>0</v>
      </c>
      <c r="N378" s="254">
        <v>0</v>
      </c>
      <c r="O378" s="254">
        <v>0</v>
      </c>
      <c r="P378" s="254">
        <v>0</v>
      </c>
      <c r="Q378" s="254">
        <v>0</v>
      </c>
      <c r="R378" s="254">
        <v>0</v>
      </c>
      <c r="S378" s="20">
        <v>0</v>
      </c>
      <c r="T378" s="20">
        <v>0</v>
      </c>
      <c r="U378" s="20">
        <v>0</v>
      </c>
      <c r="V378" s="20">
        <v>0</v>
      </c>
      <c r="W378" s="20">
        <v>0</v>
      </c>
      <c r="X378" s="20">
        <v>0</v>
      </c>
    </row>
    <row r="379" spans="2:24" x14ac:dyDescent="0.35">
      <c r="B379" s="17" t="s">
        <v>1537</v>
      </c>
      <c r="C379" s="437" t="s">
        <v>2665</v>
      </c>
      <c r="D379" s="17" t="s">
        <v>1564</v>
      </c>
      <c r="E379" s="56"/>
      <c r="F379" s="56" t="s">
        <v>1563</v>
      </c>
      <c r="G379" s="254">
        <v>0</v>
      </c>
      <c r="H379" s="254">
        <v>0</v>
      </c>
      <c r="I379" s="254">
        <v>805.60828000000004</v>
      </c>
      <c r="J379" s="254">
        <v>0</v>
      </c>
      <c r="K379" s="254">
        <v>0</v>
      </c>
      <c r="L379" s="254">
        <v>0</v>
      </c>
      <c r="M379" s="254">
        <v>0</v>
      </c>
      <c r="N379" s="254">
        <v>0</v>
      </c>
      <c r="O379" s="254">
        <v>0</v>
      </c>
      <c r="P379" s="254">
        <v>0</v>
      </c>
      <c r="Q379" s="254">
        <v>0</v>
      </c>
      <c r="R379" s="254">
        <v>0</v>
      </c>
      <c r="S379" s="20">
        <v>0</v>
      </c>
      <c r="T379" s="20">
        <v>0</v>
      </c>
      <c r="U379" s="20">
        <v>0</v>
      </c>
      <c r="V379" s="20">
        <v>0</v>
      </c>
      <c r="W379" s="20">
        <v>0</v>
      </c>
      <c r="X379" s="20">
        <v>0</v>
      </c>
    </row>
    <row r="380" spans="2:24" x14ac:dyDescent="0.35">
      <c r="B380" s="17" t="s">
        <v>1537</v>
      </c>
      <c r="C380" s="437" t="s">
        <v>2651</v>
      </c>
      <c r="D380" s="17" t="s">
        <v>1565</v>
      </c>
      <c r="E380" s="56"/>
      <c r="F380" s="56" t="s">
        <v>1566</v>
      </c>
      <c r="G380" s="254">
        <v>0</v>
      </c>
      <c r="H380" s="254">
        <v>0</v>
      </c>
      <c r="I380" s="254">
        <v>343.30210999999997</v>
      </c>
      <c r="J380" s="254">
        <v>7003</v>
      </c>
      <c r="K380" s="254">
        <v>0</v>
      </c>
      <c r="L380" s="254">
        <v>0</v>
      </c>
      <c r="M380" s="254">
        <v>0</v>
      </c>
      <c r="N380" s="254">
        <v>0</v>
      </c>
      <c r="O380" s="254">
        <v>0</v>
      </c>
      <c r="P380" s="254">
        <v>0</v>
      </c>
      <c r="Q380" s="254">
        <v>0</v>
      </c>
      <c r="R380" s="254">
        <v>0</v>
      </c>
      <c r="S380" s="20">
        <v>0</v>
      </c>
      <c r="T380" s="20">
        <v>0</v>
      </c>
      <c r="U380" s="20">
        <v>0</v>
      </c>
      <c r="V380" s="20">
        <v>0</v>
      </c>
      <c r="W380" s="20">
        <v>0</v>
      </c>
      <c r="X380" s="20">
        <v>0</v>
      </c>
    </row>
    <row r="381" spans="2:24" x14ac:dyDescent="0.35">
      <c r="B381" s="17" t="s">
        <v>1537</v>
      </c>
      <c r="C381" s="437" t="s">
        <v>2668</v>
      </c>
      <c r="D381" s="17" t="s">
        <v>1570</v>
      </c>
      <c r="E381" s="56"/>
      <c r="F381" s="56" t="s">
        <v>1568</v>
      </c>
      <c r="G381" s="254">
        <v>0</v>
      </c>
      <c r="H381" s="254">
        <v>0</v>
      </c>
      <c r="I381" s="254">
        <v>-5.9678800000000001</v>
      </c>
      <c r="J381" s="254">
        <v>0</v>
      </c>
      <c r="K381" s="254">
        <v>0</v>
      </c>
      <c r="L381" s="254">
        <v>0</v>
      </c>
      <c r="M381" s="254">
        <v>0</v>
      </c>
      <c r="N381" s="254">
        <v>0</v>
      </c>
      <c r="O381" s="254">
        <v>0</v>
      </c>
      <c r="P381" s="254">
        <v>0</v>
      </c>
      <c r="Q381" s="254">
        <v>0</v>
      </c>
      <c r="R381" s="254">
        <v>0</v>
      </c>
      <c r="S381" s="20">
        <v>0</v>
      </c>
      <c r="T381" s="20">
        <v>0</v>
      </c>
      <c r="U381" s="20">
        <v>0</v>
      </c>
      <c r="V381" s="20">
        <v>0</v>
      </c>
      <c r="W381" s="20">
        <v>0</v>
      </c>
      <c r="X381" s="20">
        <v>0</v>
      </c>
    </row>
    <row r="382" spans="2:24" x14ac:dyDescent="0.35">
      <c r="B382" s="17" t="s">
        <v>1537</v>
      </c>
      <c r="C382" s="437" t="s">
        <v>2669</v>
      </c>
      <c r="D382" s="17" t="s">
        <v>1571</v>
      </c>
      <c r="E382" s="56"/>
      <c r="F382" s="56" t="s">
        <v>1572</v>
      </c>
      <c r="G382" s="254">
        <v>0</v>
      </c>
      <c r="H382" s="254">
        <v>0</v>
      </c>
      <c r="I382" s="254">
        <v>114.91805000000001</v>
      </c>
      <c r="J382" s="254">
        <v>0</v>
      </c>
      <c r="K382" s="254">
        <v>0</v>
      </c>
      <c r="L382" s="254">
        <v>0</v>
      </c>
      <c r="M382" s="254">
        <v>0</v>
      </c>
      <c r="N382" s="254">
        <v>0</v>
      </c>
      <c r="O382" s="254">
        <v>0</v>
      </c>
      <c r="P382" s="254">
        <v>0</v>
      </c>
      <c r="Q382" s="254">
        <v>0</v>
      </c>
      <c r="R382" s="254">
        <v>0</v>
      </c>
      <c r="S382" s="20">
        <v>0</v>
      </c>
      <c r="T382" s="20">
        <v>0</v>
      </c>
      <c r="U382" s="20">
        <v>0</v>
      </c>
      <c r="V382" s="20">
        <v>0</v>
      </c>
      <c r="W382" s="20">
        <v>0</v>
      </c>
      <c r="X382" s="20">
        <v>0</v>
      </c>
    </row>
    <row r="383" spans="2:24" x14ac:dyDescent="0.35">
      <c r="B383" s="17" t="s">
        <v>1537</v>
      </c>
      <c r="C383" s="437" t="s">
        <v>2649</v>
      </c>
      <c r="D383" s="17" t="s">
        <v>1577</v>
      </c>
      <c r="E383" s="56"/>
      <c r="F383" s="56" t="s">
        <v>1578</v>
      </c>
      <c r="G383" s="254">
        <v>0</v>
      </c>
      <c r="H383" s="254">
        <v>0</v>
      </c>
      <c r="I383" s="254">
        <v>15526.78132</v>
      </c>
      <c r="J383" s="254">
        <v>11410</v>
      </c>
      <c r="K383" s="254">
        <v>0</v>
      </c>
      <c r="L383" s="254">
        <v>0</v>
      </c>
      <c r="M383" s="254">
        <v>0</v>
      </c>
      <c r="N383" s="254">
        <v>0</v>
      </c>
      <c r="O383" s="254">
        <v>0</v>
      </c>
      <c r="P383" s="254">
        <v>0</v>
      </c>
      <c r="Q383" s="254">
        <v>0</v>
      </c>
      <c r="R383" s="254">
        <v>0</v>
      </c>
      <c r="S383" s="20">
        <v>0</v>
      </c>
      <c r="T383" s="20">
        <v>0</v>
      </c>
      <c r="U383" s="20">
        <v>0</v>
      </c>
      <c r="V383" s="20">
        <v>0</v>
      </c>
      <c r="W383" s="20">
        <v>0</v>
      </c>
      <c r="X383" s="20">
        <v>0</v>
      </c>
    </row>
    <row r="384" spans="2:24" x14ac:dyDescent="0.35">
      <c r="B384" s="17" t="s">
        <v>1537</v>
      </c>
      <c r="C384" s="437" t="s">
        <v>2654</v>
      </c>
      <c r="D384" s="17" t="s">
        <v>1540</v>
      </c>
      <c r="E384" s="56"/>
      <c r="F384" s="56" t="s">
        <v>1541</v>
      </c>
      <c r="G384" s="254">
        <v>0</v>
      </c>
      <c r="H384" s="254">
        <v>0</v>
      </c>
      <c r="I384" s="254">
        <v>0</v>
      </c>
      <c r="J384" s="254">
        <v>0</v>
      </c>
      <c r="K384" s="254">
        <v>364.69709999999998</v>
      </c>
      <c r="L384" s="254">
        <v>717</v>
      </c>
      <c r="M384" s="254">
        <v>0</v>
      </c>
      <c r="N384" s="254">
        <v>0</v>
      </c>
      <c r="O384" s="254">
        <v>0</v>
      </c>
      <c r="P384" s="254">
        <v>0</v>
      </c>
      <c r="Q384" s="254">
        <v>0</v>
      </c>
      <c r="R384" s="254">
        <v>0</v>
      </c>
      <c r="S384" s="20">
        <v>0</v>
      </c>
      <c r="T384" s="20">
        <v>0</v>
      </c>
      <c r="U384" s="20">
        <v>0</v>
      </c>
      <c r="V384" s="20">
        <v>0</v>
      </c>
      <c r="W384" s="20">
        <v>0</v>
      </c>
      <c r="X384" s="20">
        <v>0</v>
      </c>
    </row>
    <row r="385" spans="2:24" x14ac:dyDescent="0.35">
      <c r="B385" s="17" t="s">
        <v>1537</v>
      </c>
      <c r="C385" s="437" t="s">
        <v>2653</v>
      </c>
      <c r="D385" s="17" t="s">
        <v>1327</v>
      </c>
      <c r="E385" s="56"/>
      <c r="F385" s="56" t="s">
        <v>1328</v>
      </c>
      <c r="G385" s="254">
        <v>0</v>
      </c>
      <c r="H385" s="254">
        <v>0</v>
      </c>
      <c r="I385" s="254">
        <v>0</v>
      </c>
      <c r="J385" s="254">
        <v>0</v>
      </c>
      <c r="K385" s="254">
        <v>55.417149999999999</v>
      </c>
      <c r="L385" s="254">
        <v>674</v>
      </c>
      <c r="M385" s="254">
        <v>0</v>
      </c>
      <c r="N385" s="254">
        <v>0</v>
      </c>
      <c r="O385" s="254">
        <v>0</v>
      </c>
      <c r="P385" s="254">
        <v>0</v>
      </c>
      <c r="Q385" s="254">
        <v>0</v>
      </c>
      <c r="R385" s="254">
        <v>0</v>
      </c>
      <c r="S385" s="20">
        <v>0</v>
      </c>
      <c r="T385" s="20">
        <v>0</v>
      </c>
      <c r="U385" s="20">
        <v>0</v>
      </c>
      <c r="V385" s="20">
        <v>0</v>
      </c>
      <c r="W385" s="20">
        <v>0</v>
      </c>
      <c r="X385" s="20">
        <v>0</v>
      </c>
    </row>
    <row r="386" spans="2:24" x14ac:dyDescent="0.35">
      <c r="B386" s="17" t="s">
        <v>1537</v>
      </c>
      <c r="C386" s="437" t="s">
        <v>2652</v>
      </c>
      <c r="D386" s="17" t="s">
        <v>1542</v>
      </c>
      <c r="E386" s="56"/>
      <c r="F386" s="56" t="s">
        <v>1543</v>
      </c>
      <c r="G386" s="254">
        <v>0</v>
      </c>
      <c r="H386" s="254">
        <v>0</v>
      </c>
      <c r="I386" s="254">
        <v>0</v>
      </c>
      <c r="J386" s="254">
        <v>0</v>
      </c>
      <c r="K386" s="254">
        <v>6923.6754600000004</v>
      </c>
      <c r="L386" s="254">
        <v>2360</v>
      </c>
      <c r="M386" s="254">
        <v>0</v>
      </c>
      <c r="N386" s="254">
        <v>0</v>
      </c>
      <c r="O386" s="254">
        <v>0</v>
      </c>
      <c r="P386" s="254">
        <v>0</v>
      </c>
      <c r="Q386" s="254">
        <v>0</v>
      </c>
      <c r="R386" s="254">
        <v>0</v>
      </c>
      <c r="S386" s="20">
        <v>0</v>
      </c>
      <c r="T386" s="20">
        <v>0</v>
      </c>
      <c r="U386" s="20">
        <v>0</v>
      </c>
      <c r="V386" s="20">
        <v>0</v>
      </c>
      <c r="W386" s="20">
        <v>0</v>
      </c>
      <c r="X386" s="20">
        <v>0</v>
      </c>
    </row>
    <row r="387" spans="2:24" x14ac:dyDescent="0.35">
      <c r="B387" s="17" t="s">
        <v>1537</v>
      </c>
      <c r="C387" s="437" t="s">
        <v>2655</v>
      </c>
      <c r="D387" s="17" t="s">
        <v>1544</v>
      </c>
      <c r="E387" s="56"/>
      <c r="F387" s="56" t="s">
        <v>1545</v>
      </c>
      <c r="G387" s="254">
        <v>0</v>
      </c>
      <c r="H387" s="254">
        <v>0</v>
      </c>
      <c r="I387" s="254">
        <v>0</v>
      </c>
      <c r="J387" s="254">
        <v>0</v>
      </c>
      <c r="K387" s="254">
        <v>22718.64257</v>
      </c>
      <c r="L387" s="254">
        <v>19154.686000000002</v>
      </c>
      <c r="M387" s="254">
        <v>0</v>
      </c>
      <c r="N387" s="254">
        <v>0</v>
      </c>
      <c r="O387" s="254">
        <v>0</v>
      </c>
      <c r="P387" s="254">
        <v>0</v>
      </c>
      <c r="Q387" s="254">
        <v>0</v>
      </c>
      <c r="R387" s="254">
        <v>0</v>
      </c>
      <c r="S387" s="20">
        <v>0</v>
      </c>
      <c r="T387" s="20">
        <v>0</v>
      </c>
      <c r="U387" s="20">
        <v>0</v>
      </c>
      <c r="V387" s="20">
        <v>0</v>
      </c>
      <c r="W387" s="20">
        <v>0</v>
      </c>
      <c r="X387" s="20">
        <v>0</v>
      </c>
    </row>
    <row r="388" spans="2:24" x14ac:dyDescent="0.35">
      <c r="B388" s="17" t="s">
        <v>1537</v>
      </c>
      <c r="C388" s="437" t="s">
        <v>2674</v>
      </c>
      <c r="D388" s="17" t="s">
        <v>1581</v>
      </c>
      <c r="E388" s="56"/>
      <c r="F388" s="56" t="s">
        <v>1582</v>
      </c>
      <c r="G388" s="254">
        <v>0</v>
      </c>
      <c r="H388" s="254">
        <v>0</v>
      </c>
      <c r="I388" s="254">
        <v>0</v>
      </c>
      <c r="J388" s="254">
        <v>0</v>
      </c>
      <c r="K388" s="254">
        <v>62.542589999999997</v>
      </c>
      <c r="L388" s="254">
        <v>0</v>
      </c>
      <c r="M388" s="254">
        <v>0</v>
      </c>
      <c r="N388" s="254">
        <v>0</v>
      </c>
      <c r="O388" s="254">
        <v>0</v>
      </c>
      <c r="P388" s="254">
        <v>0</v>
      </c>
      <c r="Q388" s="254">
        <v>0</v>
      </c>
      <c r="R388" s="254">
        <v>0</v>
      </c>
      <c r="S388" s="20">
        <v>0</v>
      </c>
      <c r="T388" s="20">
        <v>0</v>
      </c>
      <c r="U388" s="20">
        <v>0</v>
      </c>
      <c r="V388" s="20">
        <v>0</v>
      </c>
      <c r="W388" s="20">
        <v>0</v>
      </c>
      <c r="X388" s="20">
        <v>0</v>
      </c>
    </row>
    <row r="389" spans="2:24" x14ac:dyDescent="0.35">
      <c r="B389" s="17" t="s">
        <v>1537</v>
      </c>
      <c r="C389" s="437" t="s">
        <v>2646</v>
      </c>
      <c r="D389" s="17" t="s">
        <v>1546</v>
      </c>
      <c r="E389" s="56"/>
      <c r="F389" s="56" t="s">
        <v>1547</v>
      </c>
      <c r="G389" s="254">
        <v>0</v>
      </c>
      <c r="H389" s="254">
        <v>0</v>
      </c>
      <c r="I389" s="254">
        <v>0</v>
      </c>
      <c r="J389" s="254">
        <v>0</v>
      </c>
      <c r="K389" s="254">
        <v>2565.6442400000001</v>
      </c>
      <c r="L389" s="254">
        <v>2551.7330000000002</v>
      </c>
      <c r="M389" s="254">
        <v>0</v>
      </c>
      <c r="N389" s="254">
        <v>0</v>
      </c>
      <c r="O389" s="254">
        <v>0</v>
      </c>
      <c r="P389" s="254">
        <v>0</v>
      </c>
      <c r="Q389" s="254">
        <v>0</v>
      </c>
      <c r="R389" s="254">
        <v>0</v>
      </c>
      <c r="S389" s="20">
        <v>0</v>
      </c>
      <c r="T389" s="20">
        <v>0</v>
      </c>
      <c r="U389" s="20">
        <v>0</v>
      </c>
      <c r="V389" s="20">
        <v>0</v>
      </c>
      <c r="W389" s="20">
        <v>0</v>
      </c>
      <c r="X389" s="20">
        <v>0</v>
      </c>
    </row>
    <row r="390" spans="2:24" x14ac:dyDescent="0.35">
      <c r="B390" s="17" t="s">
        <v>1537</v>
      </c>
      <c r="C390" s="437" t="s">
        <v>2647</v>
      </c>
      <c r="D390" s="17" t="s">
        <v>1551</v>
      </c>
      <c r="E390" s="56"/>
      <c r="F390" s="56" t="s">
        <v>1552</v>
      </c>
      <c r="G390" s="254">
        <v>0</v>
      </c>
      <c r="H390" s="254">
        <v>0</v>
      </c>
      <c r="I390" s="254">
        <v>0</v>
      </c>
      <c r="J390" s="254">
        <v>0</v>
      </c>
      <c r="K390" s="254">
        <v>100.85696</v>
      </c>
      <c r="L390" s="254">
        <v>179</v>
      </c>
      <c r="M390" s="254">
        <v>0</v>
      </c>
      <c r="N390" s="254">
        <v>0</v>
      </c>
      <c r="O390" s="254">
        <v>0</v>
      </c>
      <c r="P390" s="254">
        <v>0</v>
      </c>
      <c r="Q390" s="254">
        <v>0</v>
      </c>
      <c r="R390" s="254">
        <v>0</v>
      </c>
      <c r="S390" s="20">
        <v>0</v>
      </c>
      <c r="T390" s="20">
        <v>0</v>
      </c>
      <c r="U390" s="20">
        <v>0</v>
      </c>
      <c r="V390" s="20">
        <v>0</v>
      </c>
      <c r="W390" s="20">
        <v>0</v>
      </c>
      <c r="X390" s="20">
        <v>0</v>
      </c>
    </row>
    <row r="391" spans="2:24" x14ac:dyDescent="0.35">
      <c r="B391" s="17" t="s">
        <v>1537</v>
      </c>
      <c r="C391" s="437" t="s">
        <v>2650</v>
      </c>
      <c r="D391" s="17" t="s">
        <v>1558</v>
      </c>
      <c r="E391" s="56"/>
      <c r="F391" s="56" t="s">
        <v>1559</v>
      </c>
      <c r="G391" s="254">
        <v>0</v>
      </c>
      <c r="H391" s="254">
        <v>0</v>
      </c>
      <c r="I391" s="254">
        <v>0</v>
      </c>
      <c r="J391" s="254">
        <v>0</v>
      </c>
      <c r="K391" s="254">
        <v>624.33074999999997</v>
      </c>
      <c r="L391" s="254">
        <v>213.47800000000001</v>
      </c>
      <c r="M391" s="254">
        <v>0</v>
      </c>
      <c r="N391" s="254">
        <v>0</v>
      </c>
      <c r="O391" s="254">
        <v>0</v>
      </c>
      <c r="P391" s="254">
        <v>0</v>
      </c>
      <c r="Q391" s="254">
        <v>0</v>
      </c>
      <c r="R391" s="254">
        <v>0</v>
      </c>
      <c r="S391" s="20">
        <v>0</v>
      </c>
      <c r="T391" s="20">
        <v>0</v>
      </c>
      <c r="U391" s="20">
        <v>0</v>
      </c>
      <c r="V391" s="20">
        <v>0</v>
      </c>
      <c r="W391" s="20">
        <v>0</v>
      </c>
      <c r="X391" s="20">
        <v>0</v>
      </c>
    </row>
    <row r="392" spans="2:24" x14ac:dyDescent="0.35">
      <c r="B392" s="17" t="s">
        <v>1537</v>
      </c>
      <c r="C392" s="437" t="s">
        <v>2648</v>
      </c>
      <c r="D392" s="17" t="s">
        <v>1585</v>
      </c>
      <c r="E392" s="56"/>
      <c r="F392" s="56" t="s">
        <v>1586</v>
      </c>
      <c r="G392" s="254">
        <v>0</v>
      </c>
      <c r="H392" s="254">
        <v>0</v>
      </c>
      <c r="I392" s="254">
        <v>0</v>
      </c>
      <c r="J392" s="254">
        <v>0</v>
      </c>
      <c r="K392" s="254">
        <v>23.297779999999999</v>
      </c>
      <c r="L392" s="254">
        <v>0</v>
      </c>
      <c r="M392" s="254">
        <v>0</v>
      </c>
      <c r="N392" s="254">
        <v>0</v>
      </c>
      <c r="O392" s="254">
        <v>0</v>
      </c>
      <c r="P392" s="254">
        <v>0</v>
      </c>
      <c r="Q392" s="254">
        <v>0</v>
      </c>
      <c r="R392" s="254">
        <v>0</v>
      </c>
      <c r="S392" s="20">
        <v>0</v>
      </c>
      <c r="T392" s="20">
        <v>0</v>
      </c>
      <c r="U392" s="20">
        <v>0</v>
      </c>
      <c r="V392" s="20">
        <v>0</v>
      </c>
      <c r="W392" s="20">
        <v>0</v>
      </c>
      <c r="X392" s="20">
        <v>0</v>
      </c>
    </row>
    <row r="393" spans="2:24" x14ac:dyDescent="0.35">
      <c r="B393" s="17" t="s">
        <v>1537</v>
      </c>
      <c r="C393" s="437" t="s">
        <v>2665</v>
      </c>
      <c r="D393" s="17" t="s">
        <v>1564</v>
      </c>
      <c r="E393" s="56"/>
      <c r="F393" s="56" t="s">
        <v>1563</v>
      </c>
      <c r="G393" s="254">
        <v>0</v>
      </c>
      <c r="H393" s="254">
        <v>0</v>
      </c>
      <c r="I393" s="254">
        <v>0</v>
      </c>
      <c r="J393" s="254">
        <v>0</v>
      </c>
      <c r="K393" s="254">
        <v>1622.5913700000001</v>
      </c>
      <c r="L393" s="254">
        <v>0</v>
      </c>
      <c r="M393" s="254">
        <v>0</v>
      </c>
      <c r="N393" s="254">
        <v>0</v>
      </c>
      <c r="O393" s="254">
        <v>0</v>
      </c>
      <c r="P393" s="254">
        <v>0</v>
      </c>
      <c r="Q393" s="254">
        <v>0</v>
      </c>
      <c r="R393" s="254">
        <v>0</v>
      </c>
      <c r="S393" s="20">
        <v>0</v>
      </c>
      <c r="T393" s="20">
        <v>0</v>
      </c>
      <c r="U393" s="20">
        <v>0</v>
      </c>
      <c r="V393" s="20">
        <v>0</v>
      </c>
      <c r="W393" s="20">
        <v>0</v>
      </c>
      <c r="X393" s="20">
        <v>0</v>
      </c>
    </row>
    <row r="394" spans="2:24" x14ac:dyDescent="0.35">
      <c r="B394" s="17" t="s">
        <v>1537</v>
      </c>
      <c r="C394" s="437" t="s">
        <v>2651</v>
      </c>
      <c r="D394" s="17" t="s">
        <v>1565</v>
      </c>
      <c r="E394" s="56"/>
      <c r="F394" s="56" t="s">
        <v>1566</v>
      </c>
      <c r="G394" s="254">
        <v>0</v>
      </c>
      <c r="H394" s="254">
        <v>0</v>
      </c>
      <c r="I394" s="254">
        <v>0</v>
      </c>
      <c r="J394" s="254">
        <v>0</v>
      </c>
      <c r="K394" s="254">
        <v>1403.75496</v>
      </c>
      <c r="L394" s="254">
        <v>2303.7049999999999</v>
      </c>
      <c r="M394" s="254">
        <v>0</v>
      </c>
      <c r="N394" s="254">
        <v>0</v>
      </c>
      <c r="O394" s="254">
        <v>0</v>
      </c>
      <c r="P394" s="254">
        <v>0</v>
      </c>
      <c r="Q394" s="254">
        <v>0</v>
      </c>
      <c r="R394" s="254">
        <v>0</v>
      </c>
      <c r="S394" s="20">
        <v>0</v>
      </c>
      <c r="T394" s="20">
        <v>0</v>
      </c>
      <c r="U394" s="20">
        <v>0</v>
      </c>
      <c r="V394" s="20">
        <v>0</v>
      </c>
      <c r="W394" s="20">
        <v>0</v>
      </c>
      <c r="X394" s="20">
        <v>0</v>
      </c>
    </row>
    <row r="395" spans="2:24" x14ac:dyDescent="0.35">
      <c r="B395" s="17" t="s">
        <v>1537</v>
      </c>
      <c r="C395" s="437" t="s">
        <v>2666</v>
      </c>
      <c r="D395" s="17" t="s">
        <v>1567</v>
      </c>
      <c r="E395" s="56"/>
      <c r="F395" s="56" t="s">
        <v>1568</v>
      </c>
      <c r="G395" s="254">
        <v>0</v>
      </c>
      <c r="H395" s="254">
        <v>0</v>
      </c>
      <c r="I395" s="254">
        <v>0</v>
      </c>
      <c r="J395" s="254">
        <v>0</v>
      </c>
      <c r="K395" s="254">
        <v>0.57499999999999996</v>
      </c>
      <c r="L395" s="254">
        <v>0</v>
      </c>
      <c r="M395" s="254">
        <v>0</v>
      </c>
      <c r="N395" s="254">
        <v>0</v>
      </c>
      <c r="O395" s="254">
        <v>0</v>
      </c>
      <c r="P395" s="254">
        <v>0</v>
      </c>
      <c r="Q395" s="254">
        <v>0</v>
      </c>
      <c r="R395" s="254">
        <v>0</v>
      </c>
      <c r="S395" s="20">
        <v>0</v>
      </c>
      <c r="T395" s="20">
        <v>0</v>
      </c>
      <c r="U395" s="20">
        <v>0</v>
      </c>
      <c r="V395" s="20">
        <v>0</v>
      </c>
      <c r="W395" s="20">
        <v>0</v>
      </c>
      <c r="X395" s="20">
        <v>0</v>
      </c>
    </row>
    <row r="396" spans="2:24" x14ac:dyDescent="0.35">
      <c r="B396" s="17" t="s">
        <v>1537</v>
      </c>
      <c r="C396" s="437" t="s">
        <v>2669</v>
      </c>
      <c r="D396" s="17" t="s">
        <v>1571</v>
      </c>
      <c r="E396" s="56"/>
      <c r="F396" s="56" t="s">
        <v>1572</v>
      </c>
      <c r="G396" s="254">
        <v>0</v>
      </c>
      <c r="H396" s="254">
        <v>0</v>
      </c>
      <c r="I396" s="254">
        <v>0</v>
      </c>
      <c r="J396" s="254">
        <v>0</v>
      </c>
      <c r="K396" s="254">
        <v>-0.96160000000000001</v>
      </c>
      <c r="L396" s="254">
        <v>0</v>
      </c>
      <c r="M396" s="254">
        <v>0</v>
      </c>
      <c r="N396" s="254">
        <v>0</v>
      </c>
      <c r="O396" s="254">
        <v>0</v>
      </c>
      <c r="P396" s="254">
        <v>0</v>
      </c>
      <c r="Q396" s="254">
        <v>0</v>
      </c>
      <c r="R396" s="254">
        <v>0</v>
      </c>
      <c r="S396" s="20">
        <v>0</v>
      </c>
      <c r="T396" s="20">
        <v>0</v>
      </c>
      <c r="U396" s="20">
        <v>0</v>
      </c>
      <c r="V396" s="20">
        <v>0</v>
      </c>
      <c r="W396" s="20">
        <v>0</v>
      </c>
      <c r="X396" s="20">
        <v>0</v>
      </c>
    </row>
    <row r="397" spans="2:24" x14ac:dyDescent="0.35">
      <c r="B397" s="17" t="s">
        <v>1537</v>
      </c>
      <c r="C397" s="437" t="s">
        <v>2649</v>
      </c>
      <c r="D397" s="17" t="s">
        <v>1577</v>
      </c>
      <c r="E397" s="56"/>
      <c r="F397" s="56" t="s">
        <v>1578</v>
      </c>
      <c r="G397" s="254">
        <v>0</v>
      </c>
      <c r="H397" s="254">
        <v>0</v>
      </c>
      <c r="I397" s="254">
        <v>0</v>
      </c>
      <c r="J397" s="254">
        <v>0</v>
      </c>
      <c r="K397" s="254">
        <v>16314.667529999999</v>
      </c>
      <c r="L397" s="254">
        <v>10592.317999999999</v>
      </c>
      <c r="M397" s="254">
        <v>0</v>
      </c>
      <c r="N397" s="254">
        <v>0</v>
      </c>
      <c r="O397" s="254">
        <v>0</v>
      </c>
      <c r="P397" s="254">
        <v>0</v>
      </c>
      <c r="Q397" s="254">
        <v>0</v>
      </c>
      <c r="R397" s="254">
        <v>0</v>
      </c>
      <c r="S397" s="20">
        <v>0</v>
      </c>
      <c r="T397" s="20">
        <v>0</v>
      </c>
      <c r="U397" s="20">
        <v>0</v>
      </c>
      <c r="V397" s="20">
        <v>0</v>
      </c>
      <c r="W397" s="20">
        <v>0</v>
      </c>
      <c r="X397" s="20">
        <v>0</v>
      </c>
    </row>
    <row r="398" spans="2:24" x14ac:dyDescent="0.35">
      <c r="B398" s="17" t="s">
        <v>1537</v>
      </c>
      <c r="C398" s="437" t="s">
        <v>2676</v>
      </c>
      <c r="D398" s="17" t="s">
        <v>1587</v>
      </c>
      <c r="E398" s="56"/>
      <c r="F398" s="56" t="s">
        <v>1588</v>
      </c>
      <c r="G398" s="254">
        <v>0</v>
      </c>
      <c r="H398" s="254">
        <v>0</v>
      </c>
      <c r="I398" s="254">
        <v>0</v>
      </c>
      <c r="J398" s="254">
        <v>0</v>
      </c>
      <c r="K398" s="254">
        <v>0</v>
      </c>
      <c r="L398" s="254">
        <v>0</v>
      </c>
      <c r="M398" s="254">
        <v>1.27728</v>
      </c>
      <c r="N398" s="254">
        <v>0</v>
      </c>
      <c r="O398" s="254">
        <v>0</v>
      </c>
      <c r="P398" s="254">
        <v>0</v>
      </c>
      <c r="Q398" s="254">
        <v>0</v>
      </c>
      <c r="R398" s="254">
        <v>0</v>
      </c>
      <c r="S398" s="20">
        <v>0</v>
      </c>
      <c r="T398" s="20">
        <v>0</v>
      </c>
      <c r="U398" s="20">
        <v>0</v>
      </c>
      <c r="V398" s="20">
        <v>0</v>
      </c>
      <c r="W398" s="20">
        <v>0</v>
      </c>
      <c r="X398" s="20">
        <v>0</v>
      </c>
    </row>
    <row r="399" spans="2:24" x14ac:dyDescent="0.35">
      <c r="B399" s="17" t="s">
        <v>1537</v>
      </c>
      <c r="C399" s="437" t="s">
        <v>2654</v>
      </c>
      <c r="D399" s="17" t="s">
        <v>1540</v>
      </c>
      <c r="E399" s="56"/>
      <c r="F399" s="56" t="s">
        <v>1541</v>
      </c>
      <c r="G399" s="254">
        <v>0</v>
      </c>
      <c r="H399" s="254">
        <v>0</v>
      </c>
      <c r="I399" s="254">
        <v>0</v>
      </c>
      <c r="J399" s="254">
        <v>0</v>
      </c>
      <c r="K399" s="254">
        <v>0</v>
      </c>
      <c r="L399" s="254">
        <v>0</v>
      </c>
      <c r="M399" s="254">
        <v>1398.24811</v>
      </c>
      <c r="N399" s="254">
        <v>767.20537999999999</v>
      </c>
      <c r="O399" s="254">
        <v>0</v>
      </c>
      <c r="P399" s="254">
        <v>0</v>
      </c>
      <c r="Q399" s="254">
        <v>0</v>
      </c>
      <c r="R399" s="254">
        <v>0</v>
      </c>
      <c r="S399" s="20">
        <v>0</v>
      </c>
      <c r="T399" s="20">
        <v>0</v>
      </c>
      <c r="U399" s="20">
        <v>0</v>
      </c>
      <c r="V399" s="20">
        <v>0</v>
      </c>
      <c r="W399" s="20">
        <v>0</v>
      </c>
      <c r="X399" s="20">
        <v>0</v>
      </c>
    </row>
    <row r="400" spans="2:24" x14ac:dyDescent="0.35">
      <c r="B400" s="17" t="s">
        <v>1537</v>
      </c>
      <c r="C400" s="437" t="s">
        <v>2653</v>
      </c>
      <c r="D400" s="17" t="s">
        <v>1327</v>
      </c>
      <c r="E400" s="56"/>
      <c r="F400" s="56" t="s">
        <v>1328</v>
      </c>
      <c r="G400" s="254">
        <v>0</v>
      </c>
      <c r="H400" s="254">
        <v>0</v>
      </c>
      <c r="I400" s="254">
        <v>0</v>
      </c>
      <c r="J400" s="254">
        <v>0</v>
      </c>
      <c r="K400" s="254">
        <v>0</v>
      </c>
      <c r="L400" s="254">
        <v>0</v>
      </c>
      <c r="M400" s="254">
        <v>120.54858999999999</v>
      </c>
      <c r="N400" s="254">
        <v>720.49739</v>
      </c>
      <c r="O400" s="254">
        <v>0</v>
      </c>
      <c r="P400" s="254">
        <v>0</v>
      </c>
      <c r="Q400" s="254">
        <v>0</v>
      </c>
      <c r="R400" s="254">
        <v>0</v>
      </c>
      <c r="S400" s="20">
        <v>0</v>
      </c>
      <c r="T400" s="20">
        <v>0</v>
      </c>
      <c r="U400" s="20">
        <v>0</v>
      </c>
      <c r="V400" s="20">
        <v>0</v>
      </c>
      <c r="W400" s="20">
        <v>0</v>
      </c>
      <c r="X400" s="20">
        <v>0</v>
      </c>
    </row>
    <row r="401" spans="2:24" x14ac:dyDescent="0.35">
      <c r="B401" s="17" t="s">
        <v>1537</v>
      </c>
      <c r="C401" s="437" t="s">
        <v>2652</v>
      </c>
      <c r="D401" s="17" t="s">
        <v>1542</v>
      </c>
      <c r="E401" s="56"/>
      <c r="F401" s="56" t="s">
        <v>1543</v>
      </c>
      <c r="G401" s="254">
        <v>0</v>
      </c>
      <c r="H401" s="254">
        <v>0</v>
      </c>
      <c r="I401" s="254">
        <v>0</v>
      </c>
      <c r="J401" s="254">
        <v>0</v>
      </c>
      <c r="K401" s="254">
        <v>0</v>
      </c>
      <c r="L401" s="254">
        <v>0</v>
      </c>
      <c r="M401" s="254">
        <v>4522.5577000000003</v>
      </c>
      <c r="N401" s="254">
        <v>2524.0021699999998</v>
      </c>
      <c r="O401" s="254">
        <v>0</v>
      </c>
      <c r="P401" s="254">
        <v>0</v>
      </c>
      <c r="Q401" s="254">
        <v>0</v>
      </c>
      <c r="R401" s="254">
        <v>0</v>
      </c>
      <c r="S401" s="20">
        <v>0</v>
      </c>
      <c r="T401" s="20">
        <v>0</v>
      </c>
      <c r="U401" s="20">
        <v>0</v>
      </c>
      <c r="V401" s="20">
        <v>0</v>
      </c>
      <c r="W401" s="20">
        <v>0</v>
      </c>
      <c r="X401" s="20">
        <v>0</v>
      </c>
    </row>
    <row r="402" spans="2:24" x14ac:dyDescent="0.35">
      <c r="B402" s="17" t="s">
        <v>1537</v>
      </c>
      <c r="C402" s="437" t="s">
        <v>2655</v>
      </c>
      <c r="D402" s="17" t="s">
        <v>1544</v>
      </c>
      <c r="E402" s="56"/>
      <c r="F402" s="56" t="s">
        <v>1545</v>
      </c>
      <c r="G402" s="254">
        <v>0</v>
      </c>
      <c r="H402" s="254">
        <v>0</v>
      </c>
      <c r="I402" s="254">
        <v>0</v>
      </c>
      <c r="J402" s="254">
        <v>0</v>
      </c>
      <c r="K402" s="254">
        <v>0</v>
      </c>
      <c r="L402" s="254">
        <v>0</v>
      </c>
      <c r="M402" s="254">
        <v>18634.817170000002</v>
      </c>
      <c r="N402" s="254">
        <v>19332.136180000001</v>
      </c>
      <c r="O402" s="254">
        <v>0</v>
      </c>
      <c r="P402" s="254">
        <v>0</v>
      </c>
      <c r="Q402" s="254">
        <v>0</v>
      </c>
      <c r="R402" s="254">
        <v>0</v>
      </c>
      <c r="S402" s="20">
        <v>0</v>
      </c>
      <c r="T402" s="20">
        <v>0</v>
      </c>
      <c r="U402" s="20">
        <v>0</v>
      </c>
      <c r="V402" s="20">
        <v>0</v>
      </c>
      <c r="W402" s="20">
        <v>0</v>
      </c>
      <c r="X402" s="20">
        <v>0</v>
      </c>
    </row>
    <row r="403" spans="2:24" x14ac:dyDescent="0.35">
      <c r="B403" s="17" t="s">
        <v>1537</v>
      </c>
      <c r="C403" s="437" t="s">
        <v>2674</v>
      </c>
      <c r="D403" s="17" t="s">
        <v>1581</v>
      </c>
      <c r="E403" s="56"/>
      <c r="F403" s="56" t="s">
        <v>1582</v>
      </c>
      <c r="G403" s="254">
        <v>0</v>
      </c>
      <c r="H403" s="254">
        <v>0</v>
      </c>
      <c r="I403" s="254">
        <v>0</v>
      </c>
      <c r="J403" s="254">
        <v>0</v>
      </c>
      <c r="K403" s="254">
        <v>0</v>
      </c>
      <c r="L403" s="254">
        <v>0</v>
      </c>
      <c r="M403" s="254">
        <v>0.85663999999999996</v>
      </c>
      <c r="N403" s="254">
        <v>0</v>
      </c>
      <c r="O403" s="254">
        <v>0</v>
      </c>
      <c r="P403" s="254">
        <v>0</v>
      </c>
      <c r="Q403" s="254">
        <v>0</v>
      </c>
      <c r="R403" s="254">
        <v>0</v>
      </c>
      <c r="S403" s="20">
        <v>0</v>
      </c>
      <c r="T403" s="20">
        <v>0</v>
      </c>
      <c r="U403" s="20">
        <v>0</v>
      </c>
      <c r="V403" s="20">
        <v>0</v>
      </c>
      <c r="W403" s="20">
        <v>0</v>
      </c>
      <c r="X403" s="20">
        <v>0</v>
      </c>
    </row>
    <row r="404" spans="2:24" x14ac:dyDescent="0.35">
      <c r="B404" s="17" t="s">
        <v>1537</v>
      </c>
      <c r="C404" s="437" t="s">
        <v>2646</v>
      </c>
      <c r="D404" s="17" t="s">
        <v>1546</v>
      </c>
      <c r="E404" s="56"/>
      <c r="F404" s="56" t="s">
        <v>1547</v>
      </c>
      <c r="G404" s="254">
        <v>0</v>
      </c>
      <c r="H404" s="254">
        <v>0</v>
      </c>
      <c r="I404" s="254">
        <v>0</v>
      </c>
      <c r="J404" s="254">
        <v>0</v>
      </c>
      <c r="K404" s="254">
        <v>0</v>
      </c>
      <c r="L404" s="254">
        <v>0</v>
      </c>
      <c r="M404" s="254">
        <v>241.88339999999999</v>
      </c>
      <c r="N404" s="254">
        <v>2501.96774</v>
      </c>
      <c r="O404" s="254">
        <v>0</v>
      </c>
      <c r="P404" s="254">
        <v>0</v>
      </c>
      <c r="Q404" s="254">
        <v>0</v>
      </c>
      <c r="R404" s="254">
        <v>0</v>
      </c>
      <c r="S404" s="20">
        <v>0</v>
      </c>
      <c r="T404" s="20">
        <v>0</v>
      </c>
      <c r="U404" s="20">
        <v>0</v>
      </c>
      <c r="V404" s="20">
        <v>0</v>
      </c>
      <c r="W404" s="20">
        <v>0</v>
      </c>
      <c r="X404" s="20">
        <v>0</v>
      </c>
    </row>
    <row r="405" spans="2:24" x14ac:dyDescent="0.35">
      <c r="B405" s="17" t="s">
        <v>1537</v>
      </c>
      <c r="C405" s="437" t="s">
        <v>2647</v>
      </c>
      <c r="D405" s="17" t="s">
        <v>1551</v>
      </c>
      <c r="E405" s="56"/>
      <c r="F405" s="56" t="s">
        <v>1552</v>
      </c>
      <c r="G405" s="254">
        <v>0</v>
      </c>
      <c r="H405" s="254">
        <v>0</v>
      </c>
      <c r="I405" s="254">
        <v>0</v>
      </c>
      <c r="J405" s="254">
        <v>0</v>
      </c>
      <c r="K405" s="254">
        <v>0</v>
      </c>
      <c r="L405" s="254">
        <v>0</v>
      </c>
      <c r="M405" s="254">
        <v>176.38501000000002</v>
      </c>
      <c r="N405" s="254">
        <v>191.60085999999998</v>
      </c>
      <c r="O405" s="254">
        <v>0</v>
      </c>
      <c r="P405" s="254">
        <v>0</v>
      </c>
      <c r="Q405" s="254">
        <v>0</v>
      </c>
      <c r="R405" s="254">
        <v>0</v>
      </c>
      <c r="S405" s="20">
        <v>0</v>
      </c>
      <c r="T405" s="20">
        <v>0</v>
      </c>
      <c r="U405" s="20">
        <v>0</v>
      </c>
      <c r="V405" s="20">
        <v>0</v>
      </c>
      <c r="W405" s="20">
        <v>0</v>
      </c>
      <c r="X405" s="20">
        <v>0</v>
      </c>
    </row>
    <row r="406" spans="2:24" x14ac:dyDescent="0.35">
      <c r="B406" s="17" t="s">
        <v>1537</v>
      </c>
      <c r="C406" s="437" t="s">
        <v>2650</v>
      </c>
      <c r="D406" s="17" t="s">
        <v>1558</v>
      </c>
      <c r="E406" s="56"/>
      <c r="F406" s="56" t="s">
        <v>1559</v>
      </c>
      <c r="G406" s="254">
        <v>0</v>
      </c>
      <c r="H406" s="254">
        <v>0</v>
      </c>
      <c r="I406" s="254">
        <v>0</v>
      </c>
      <c r="J406" s="254">
        <v>0</v>
      </c>
      <c r="K406" s="254">
        <v>0</v>
      </c>
      <c r="L406" s="254">
        <v>0</v>
      </c>
      <c r="M406" s="254">
        <v>339.68646000000001</v>
      </c>
      <c r="N406" s="254">
        <v>250.21403000000001</v>
      </c>
      <c r="O406" s="254">
        <v>0</v>
      </c>
      <c r="P406" s="254">
        <v>0</v>
      </c>
      <c r="Q406" s="254">
        <v>0</v>
      </c>
      <c r="R406" s="254">
        <v>0</v>
      </c>
      <c r="S406" s="20">
        <v>0</v>
      </c>
      <c r="T406" s="20">
        <v>0</v>
      </c>
      <c r="U406" s="20">
        <v>0</v>
      </c>
      <c r="V406" s="20">
        <v>0</v>
      </c>
      <c r="W406" s="20">
        <v>0</v>
      </c>
      <c r="X406" s="20">
        <v>0</v>
      </c>
    </row>
    <row r="407" spans="2:24" x14ac:dyDescent="0.35">
      <c r="B407" s="17" t="s">
        <v>1537</v>
      </c>
      <c r="C407" s="437" t="s">
        <v>2648</v>
      </c>
      <c r="D407" s="17" t="s">
        <v>1585</v>
      </c>
      <c r="E407" s="56"/>
      <c r="F407" s="56" t="s">
        <v>1586</v>
      </c>
      <c r="G407" s="254">
        <v>0</v>
      </c>
      <c r="H407" s="254">
        <v>0</v>
      </c>
      <c r="I407" s="254">
        <v>0</v>
      </c>
      <c r="J407" s="254">
        <v>0</v>
      </c>
      <c r="K407" s="254">
        <v>0</v>
      </c>
      <c r="L407" s="254">
        <v>0</v>
      </c>
      <c r="M407" s="254">
        <v>0</v>
      </c>
      <c r="N407" s="254">
        <v>0</v>
      </c>
      <c r="O407" s="254">
        <v>0</v>
      </c>
      <c r="P407" s="254">
        <v>0</v>
      </c>
      <c r="Q407" s="254">
        <v>0</v>
      </c>
      <c r="R407" s="254">
        <v>0</v>
      </c>
      <c r="S407" s="20">
        <v>0</v>
      </c>
      <c r="T407" s="20">
        <v>0</v>
      </c>
      <c r="U407" s="20">
        <v>0</v>
      </c>
      <c r="V407" s="20">
        <v>0</v>
      </c>
      <c r="W407" s="20">
        <v>0</v>
      </c>
      <c r="X407" s="20">
        <v>0</v>
      </c>
    </row>
    <row r="408" spans="2:24" x14ac:dyDescent="0.35">
      <c r="B408" s="17" t="s">
        <v>1537</v>
      </c>
      <c r="C408" s="437" t="s">
        <v>2665</v>
      </c>
      <c r="D408" s="17" t="s">
        <v>1564</v>
      </c>
      <c r="E408" s="56"/>
      <c r="F408" s="56" t="s">
        <v>1563</v>
      </c>
      <c r="G408" s="254">
        <v>0</v>
      </c>
      <c r="H408" s="254">
        <v>0</v>
      </c>
      <c r="I408" s="254">
        <v>0</v>
      </c>
      <c r="J408" s="254">
        <v>0</v>
      </c>
      <c r="K408" s="254">
        <v>0</v>
      </c>
      <c r="L408" s="254">
        <v>0</v>
      </c>
      <c r="M408" s="254">
        <v>-0.51900999999999997</v>
      </c>
      <c r="N408" s="254">
        <v>0</v>
      </c>
      <c r="O408" s="254">
        <v>0</v>
      </c>
      <c r="P408" s="254">
        <v>0</v>
      </c>
      <c r="Q408" s="254">
        <v>0</v>
      </c>
      <c r="R408" s="254">
        <v>0</v>
      </c>
      <c r="S408" s="20">
        <v>0</v>
      </c>
      <c r="T408" s="20">
        <v>0</v>
      </c>
      <c r="U408" s="20">
        <v>0</v>
      </c>
      <c r="V408" s="20">
        <v>0</v>
      </c>
      <c r="W408" s="20">
        <v>0</v>
      </c>
      <c r="X408" s="20">
        <v>0</v>
      </c>
    </row>
    <row r="409" spans="2:24" x14ac:dyDescent="0.35">
      <c r="B409" s="17" t="s">
        <v>1537</v>
      </c>
      <c r="C409" s="437" t="s">
        <v>2651</v>
      </c>
      <c r="D409" s="17" t="s">
        <v>1565</v>
      </c>
      <c r="E409" s="56"/>
      <c r="F409" s="56" t="s">
        <v>1566</v>
      </c>
      <c r="G409" s="254">
        <v>0</v>
      </c>
      <c r="H409" s="254">
        <v>0</v>
      </c>
      <c r="I409" s="254">
        <v>0</v>
      </c>
      <c r="J409" s="254">
        <v>0</v>
      </c>
      <c r="K409" s="254">
        <v>0</v>
      </c>
      <c r="L409" s="254">
        <v>0</v>
      </c>
      <c r="M409" s="254">
        <v>1493.5569599999999</v>
      </c>
      <c r="N409" s="254">
        <v>2722.14093</v>
      </c>
      <c r="O409" s="254">
        <v>0</v>
      </c>
      <c r="P409" s="254">
        <v>0</v>
      </c>
      <c r="Q409" s="254">
        <v>0</v>
      </c>
      <c r="R409" s="254">
        <v>0</v>
      </c>
      <c r="S409" s="20">
        <v>0</v>
      </c>
      <c r="T409" s="20">
        <v>0</v>
      </c>
      <c r="U409" s="20">
        <v>0</v>
      </c>
      <c r="V409" s="20">
        <v>0</v>
      </c>
      <c r="W409" s="20">
        <v>0</v>
      </c>
      <c r="X409" s="20">
        <v>0</v>
      </c>
    </row>
    <row r="410" spans="2:24" x14ac:dyDescent="0.35">
      <c r="B410" s="17" t="s">
        <v>1537</v>
      </c>
      <c r="C410" s="437" t="s">
        <v>2649</v>
      </c>
      <c r="D410" s="17" t="s">
        <v>1577</v>
      </c>
      <c r="E410" s="56"/>
      <c r="F410" s="56" t="s">
        <v>1578</v>
      </c>
      <c r="G410" s="254">
        <v>0</v>
      </c>
      <c r="H410" s="254">
        <v>0</v>
      </c>
      <c r="I410" s="254">
        <v>0</v>
      </c>
      <c r="J410" s="254">
        <v>0</v>
      </c>
      <c r="K410" s="254">
        <v>0</v>
      </c>
      <c r="L410" s="254">
        <v>0</v>
      </c>
      <c r="M410" s="254">
        <v>14681.430420000001</v>
      </c>
      <c r="N410" s="254">
        <v>12386.824699999999</v>
      </c>
      <c r="O410" s="254">
        <v>0</v>
      </c>
      <c r="P410" s="254">
        <v>0</v>
      </c>
      <c r="Q410" s="254">
        <v>0</v>
      </c>
      <c r="R410" s="254">
        <v>0</v>
      </c>
      <c r="S410" s="20">
        <v>0</v>
      </c>
      <c r="T410" s="20">
        <v>0</v>
      </c>
      <c r="U410" s="20">
        <v>0</v>
      </c>
      <c r="V410" s="20">
        <v>0</v>
      </c>
      <c r="W410" s="20">
        <v>0</v>
      </c>
      <c r="X410" s="20">
        <v>0</v>
      </c>
    </row>
    <row r="411" spans="2:24" x14ac:dyDescent="0.35">
      <c r="B411" s="17" t="s">
        <v>1537</v>
      </c>
      <c r="C411" s="437" t="s">
        <v>2676</v>
      </c>
      <c r="D411" s="17" t="s">
        <v>1587</v>
      </c>
      <c r="E411" s="56"/>
      <c r="F411" s="56" t="s">
        <v>1588</v>
      </c>
      <c r="G411" s="254">
        <v>0</v>
      </c>
      <c r="H411" s="254">
        <v>0</v>
      </c>
      <c r="I411" s="254">
        <v>0</v>
      </c>
      <c r="J411" s="254">
        <v>0</v>
      </c>
      <c r="K411" s="254">
        <v>0</v>
      </c>
      <c r="L411" s="254">
        <v>0</v>
      </c>
      <c r="M411" s="254">
        <v>0</v>
      </c>
      <c r="N411" s="254">
        <v>0</v>
      </c>
      <c r="O411" s="254">
        <v>5.3429999999999998E-2</v>
      </c>
      <c r="P411" s="254">
        <v>0</v>
      </c>
      <c r="Q411" s="254">
        <v>0</v>
      </c>
      <c r="R411" s="254">
        <v>0</v>
      </c>
      <c r="S411" s="20">
        <v>0</v>
      </c>
      <c r="T411" s="20">
        <v>0</v>
      </c>
      <c r="U411" s="20">
        <v>0</v>
      </c>
      <c r="V411" s="20">
        <v>0</v>
      </c>
      <c r="W411" s="20">
        <v>0</v>
      </c>
      <c r="X411" s="20">
        <v>0</v>
      </c>
    </row>
    <row r="412" spans="2:24" x14ac:dyDescent="0.35">
      <c r="B412" s="17" t="s">
        <v>1537</v>
      </c>
      <c r="C412" s="437" t="s">
        <v>2677</v>
      </c>
      <c r="D412" s="17" t="s">
        <v>1589</v>
      </c>
      <c r="E412" s="56"/>
      <c r="F412" s="56" t="s">
        <v>1590</v>
      </c>
      <c r="G412" s="254">
        <v>0</v>
      </c>
      <c r="H412" s="254">
        <v>0</v>
      </c>
      <c r="I412" s="254">
        <v>0</v>
      </c>
      <c r="J412" s="254">
        <v>0</v>
      </c>
      <c r="K412" s="254">
        <v>0</v>
      </c>
      <c r="L412" s="254">
        <v>0</v>
      </c>
      <c r="M412" s="254">
        <v>0</v>
      </c>
      <c r="N412" s="254">
        <v>0</v>
      </c>
      <c r="O412" s="254">
        <v>5.7350000000000003</v>
      </c>
      <c r="P412" s="254">
        <v>0</v>
      </c>
      <c r="Q412" s="254">
        <v>0</v>
      </c>
      <c r="R412" s="254">
        <v>0</v>
      </c>
      <c r="S412" s="20">
        <v>0</v>
      </c>
      <c r="T412" s="20">
        <v>0</v>
      </c>
      <c r="U412" s="20">
        <v>0</v>
      </c>
      <c r="V412" s="20">
        <v>0</v>
      </c>
      <c r="W412" s="20">
        <v>0</v>
      </c>
      <c r="X412" s="20">
        <v>0</v>
      </c>
    </row>
    <row r="413" spans="2:24" x14ac:dyDescent="0.35">
      <c r="B413" s="17" t="s">
        <v>1537</v>
      </c>
      <c r="C413" s="437" t="s">
        <v>2654</v>
      </c>
      <c r="D413" s="17" t="s">
        <v>1540</v>
      </c>
      <c r="E413" s="56"/>
      <c r="F413" s="56" t="s">
        <v>1541</v>
      </c>
      <c r="G413" s="254">
        <v>0</v>
      </c>
      <c r="H413" s="254">
        <v>0</v>
      </c>
      <c r="I413" s="254">
        <v>0</v>
      </c>
      <c r="J413" s="254">
        <v>0</v>
      </c>
      <c r="K413" s="254">
        <v>0</v>
      </c>
      <c r="L413" s="254">
        <v>0</v>
      </c>
      <c r="M413" s="254">
        <v>0</v>
      </c>
      <c r="N413" s="254">
        <v>0</v>
      </c>
      <c r="O413" s="254">
        <v>826.71114</v>
      </c>
      <c r="P413" s="254">
        <v>763.06299999999999</v>
      </c>
      <c r="Q413" s="254">
        <v>0</v>
      </c>
      <c r="R413" s="254">
        <v>0</v>
      </c>
      <c r="S413" s="20">
        <v>0</v>
      </c>
      <c r="T413" s="20">
        <v>0</v>
      </c>
      <c r="U413" s="20">
        <v>0</v>
      </c>
      <c r="V413" s="20">
        <v>0</v>
      </c>
      <c r="W413" s="20">
        <v>0</v>
      </c>
      <c r="X413" s="20">
        <v>0</v>
      </c>
    </row>
    <row r="414" spans="2:24" x14ac:dyDescent="0.35">
      <c r="B414" s="17" t="s">
        <v>1537</v>
      </c>
      <c r="C414" s="437" t="s">
        <v>2653</v>
      </c>
      <c r="D414" s="17" t="s">
        <v>1327</v>
      </c>
      <c r="E414" s="56"/>
      <c r="F414" s="56" t="s">
        <v>1328</v>
      </c>
      <c r="G414" s="254">
        <v>0</v>
      </c>
      <c r="H414" s="254">
        <v>0</v>
      </c>
      <c r="I414" s="254">
        <v>0</v>
      </c>
      <c r="J414" s="254">
        <v>0</v>
      </c>
      <c r="K414" s="254">
        <v>0</v>
      </c>
      <c r="L414" s="254">
        <v>0</v>
      </c>
      <c r="M414" s="254">
        <v>0</v>
      </c>
      <c r="N414" s="254">
        <v>0</v>
      </c>
      <c r="O414" s="254">
        <v>251.37270999999998</v>
      </c>
      <c r="P414" s="254">
        <v>716.60400000000004</v>
      </c>
      <c r="Q414" s="254">
        <v>0</v>
      </c>
      <c r="R414" s="254">
        <v>0</v>
      </c>
      <c r="S414" s="20">
        <v>0</v>
      </c>
      <c r="T414" s="20">
        <v>0</v>
      </c>
      <c r="U414" s="20">
        <v>0</v>
      </c>
      <c r="V414" s="20">
        <v>0</v>
      </c>
      <c r="W414" s="20">
        <v>0</v>
      </c>
      <c r="X414" s="20">
        <v>0</v>
      </c>
    </row>
    <row r="415" spans="2:24" x14ac:dyDescent="0.35">
      <c r="B415" s="17" t="s">
        <v>1537</v>
      </c>
      <c r="C415" s="437" t="s">
        <v>2652</v>
      </c>
      <c r="D415" s="17" t="s">
        <v>1542</v>
      </c>
      <c r="E415" s="56"/>
      <c r="F415" s="56" t="s">
        <v>1543</v>
      </c>
      <c r="G415" s="254">
        <v>0</v>
      </c>
      <c r="H415" s="254">
        <v>0</v>
      </c>
      <c r="I415" s="254">
        <v>0</v>
      </c>
      <c r="J415" s="254">
        <v>0</v>
      </c>
      <c r="K415" s="254">
        <v>0</v>
      </c>
      <c r="L415" s="254">
        <v>0</v>
      </c>
      <c r="M415" s="254">
        <v>0</v>
      </c>
      <c r="N415" s="254">
        <v>0</v>
      </c>
      <c r="O415" s="254">
        <v>3905.7507700000001</v>
      </c>
      <c r="P415" s="254">
        <v>2510.3670000000002</v>
      </c>
      <c r="Q415" s="254">
        <v>0</v>
      </c>
      <c r="R415" s="254">
        <v>0</v>
      </c>
      <c r="S415" s="20">
        <v>0</v>
      </c>
      <c r="T415" s="20">
        <v>0</v>
      </c>
      <c r="U415" s="20">
        <v>0</v>
      </c>
      <c r="V415" s="20">
        <v>0</v>
      </c>
      <c r="W415" s="20">
        <v>0</v>
      </c>
      <c r="X415" s="20">
        <v>0</v>
      </c>
    </row>
    <row r="416" spans="2:24" x14ac:dyDescent="0.35">
      <c r="B416" s="17" t="s">
        <v>1537</v>
      </c>
      <c r="C416" s="437" t="s">
        <v>2655</v>
      </c>
      <c r="D416" s="17" t="s">
        <v>1544</v>
      </c>
      <c r="E416" s="56"/>
      <c r="F416" s="56" t="s">
        <v>1545</v>
      </c>
      <c r="G416" s="254">
        <v>0</v>
      </c>
      <c r="H416" s="254">
        <v>0</v>
      </c>
      <c r="I416" s="254">
        <v>0</v>
      </c>
      <c r="J416" s="254">
        <v>0</v>
      </c>
      <c r="K416" s="254">
        <v>0</v>
      </c>
      <c r="L416" s="254">
        <v>0</v>
      </c>
      <c r="M416" s="254">
        <v>0</v>
      </c>
      <c r="N416" s="254">
        <v>0</v>
      </c>
      <c r="O416" s="254">
        <v>16993.46889</v>
      </c>
      <c r="P416" s="254">
        <v>20261.855</v>
      </c>
      <c r="Q416" s="254">
        <v>0</v>
      </c>
      <c r="R416" s="254">
        <v>0</v>
      </c>
      <c r="S416" s="20">
        <v>0</v>
      </c>
      <c r="T416" s="20">
        <v>0</v>
      </c>
      <c r="U416" s="20">
        <v>0</v>
      </c>
      <c r="V416" s="20">
        <v>0</v>
      </c>
      <c r="W416" s="20">
        <v>0</v>
      </c>
      <c r="X416" s="20">
        <v>0</v>
      </c>
    </row>
    <row r="417" spans="2:24" x14ac:dyDescent="0.35">
      <c r="B417" s="17" t="s">
        <v>1537</v>
      </c>
      <c r="C417" s="437" t="s">
        <v>2646</v>
      </c>
      <c r="D417" s="17" t="s">
        <v>1546</v>
      </c>
      <c r="E417" s="56"/>
      <c r="F417" s="56" t="s">
        <v>1547</v>
      </c>
      <c r="G417" s="254">
        <v>0</v>
      </c>
      <c r="H417" s="254">
        <v>0</v>
      </c>
      <c r="I417" s="254">
        <v>0</v>
      </c>
      <c r="J417" s="254">
        <v>0</v>
      </c>
      <c r="K417" s="254">
        <v>0</v>
      </c>
      <c r="L417" s="254">
        <v>0</v>
      </c>
      <c r="M417" s="254">
        <v>0</v>
      </c>
      <c r="N417" s="254">
        <v>0</v>
      </c>
      <c r="O417" s="254">
        <v>2009.53611</v>
      </c>
      <c r="P417" s="254">
        <v>2855.748</v>
      </c>
      <c r="Q417" s="254">
        <v>0</v>
      </c>
      <c r="R417" s="254">
        <v>0</v>
      </c>
      <c r="S417" s="20">
        <v>0</v>
      </c>
      <c r="T417" s="20">
        <v>0</v>
      </c>
      <c r="U417" s="20">
        <v>0</v>
      </c>
      <c r="V417" s="20">
        <v>0</v>
      </c>
      <c r="W417" s="20">
        <v>0</v>
      </c>
      <c r="X417" s="20">
        <v>0</v>
      </c>
    </row>
    <row r="418" spans="2:24" x14ac:dyDescent="0.35">
      <c r="B418" s="17" t="s">
        <v>1537</v>
      </c>
      <c r="C418" s="437" t="e">
        <v>#N/A</v>
      </c>
      <c r="D418" s="17" t="s">
        <v>1413</v>
      </c>
      <c r="E418" s="56"/>
      <c r="F418" s="56" t="s">
        <v>1414</v>
      </c>
      <c r="G418" s="254">
        <v>0</v>
      </c>
      <c r="H418" s="254">
        <v>0</v>
      </c>
      <c r="I418" s="254">
        <v>0</v>
      </c>
      <c r="J418" s="254">
        <v>0</v>
      </c>
      <c r="K418" s="254">
        <v>0</v>
      </c>
      <c r="L418" s="254">
        <v>0</v>
      </c>
      <c r="M418" s="254">
        <v>0</v>
      </c>
      <c r="N418" s="254">
        <v>0</v>
      </c>
      <c r="O418" s="254">
        <v>1.9555</v>
      </c>
      <c r="P418" s="254">
        <v>0</v>
      </c>
      <c r="Q418" s="254">
        <v>0</v>
      </c>
      <c r="R418" s="254">
        <v>0</v>
      </c>
      <c r="S418" s="20">
        <v>0</v>
      </c>
      <c r="T418" s="20">
        <v>0</v>
      </c>
      <c r="U418" s="20">
        <v>0</v>
      </c>
      <c r="V418" s="20">
        <v>0</v>
      </c>
      <c r="W418" s="20">
        <v>0</v>
      </c>
      <c r="X418" s="20">
        <v>0</v>
      </c>
    </row>
    <row r="419" spans="2:24" x14ac:dyDescent="0.35">
      <c r="B419" s="17" t="s">
        <v>1537</v>
      </c>
      <c r="C419" s="437" t="s">
        <v>2647</v>
      </c>
      <c r="D419" s="17" t="s">
        <v>1551</v>
      </c>
      <c r="E419" s="56"/>
      <c r="F419" s="56" t="s">
        <v>1552</v>
      </c>
      <c r="G419" s="254">
        <v>0</v>
      </c>
      <c r="H419" s="254">
        <v>0</v>
      </c>
      <c r="I419" s="254">
        <v>0</v>
      </c>
      <c r="J419" s="254">
        <v>0</v>
      </c>
      <c r="K419" s="254">
        <v>0</v>
      </c>
      <c r="L419" s="254">
        <v>0</v>
      </c>
      <c r="M419" s="254">
        <v>0</v>
      </c>
      <c r="N419" s="254">
        <v>0</v>
      </c>
      <c r="O419" s="254">
        <v>88.538049999999998</v>
      </c>
      <c r="P419" s="254">
        <v>190.56200000000001</v>
      </c>
      <c r="Q419" s="254">
        <v>0</v>
      </c>
      <c r="R419" s="254">
        <v>0</v>
      </c>
      <c r="S419" s="20">
        <v>0</v>
      </c>
      <c r="T419" s="20">
        <v>0</v>
      </c>
      <c r="U419" s="20">
        <v>0</v>
      </c>
      <c r="V419" s="20">
        <v>0</v>
      </c>
      <c r="W419" s="20">
        <v>0</v>
      </c>
      <c r="X419" s="20">
        <v>0</v>
      </c>
    </row>
    <row r="420" spans="2:24" x14ac:dyDescent="0.35">
      <c r="B420" s="17" t="s">
        <v>1537</v>
      </c>
      <c r="C420" s="437" t="s">
        <v>2650</v>
      </c>
      <c r="D420" s="17" t="s">
        <v>1558</v>
      </c>
      <c r="E420" s="56"/>
      <c r="F420" s="56" t="s">
        <v>1559</v>
      </c>
      <c r="G420" s="254">
        <v>0</v>
      </c>
      <c r="H420" s="254">
        <v>0</v>
      </c>
      <c r="I420" s="254">
        <v>0</v>
      </c>
      <c r="J420" s="254">
        <v>0</v>
      </c>
      <c r="K420" s="254">
        <v>0</v>
      </c>
      <c r="L420" s="254">
        <v>0</v>
      </c>
      <c r="M420" s="254">
        <v>0</v>
      </c>
      <c r="N420" s="254">
        <v>0</v>
      </c>
      <c r="O420" s="254">
        <v>290.82749000000001</v>
      </c>
      <c r="P420" s="254">
        <v>320.2</v>
      </c>
      <c r="Q420" s="254">
        <v>0</v>
      </c>
      <c r="R420" s="254">
        <v>0</v>
      </c>
      <c r="S420" s="20">
        <v>0</v>
      </c>
      <c r="T420" s="20">
        <v>0</v>
      </c>
      <c r="U420" s="20">
        <v>0</v>
      </c>
      <c r="V420" s="20">
        <v>0</v>
      </c>
      <c r="W420" s="20">
        <v>0</v>
      </c>
      <c r="X420" s="20">
        <v>0</v>
      </c>
    </row>
    <row r="421" spans="2:24" x14ac:dyDescent="0.35">
      <c r="B421" s="17" t="s">
        <v>1537</v>
      </c>
      <c r="C421" s="437" t="s">
        <v>2648</v>
      </c>
      <c r="D421" s="17" t="s">
        <v>1585</v>
      </c>
      <c r="E421" s="56"/>
      <c r="F421" s="56" t="s">
        <v>1586</v>
      </c>
      <c r="G421" s="254">
        <v>0</v>
      </c>
      <c r="H421" s="254">
        <v>0</v>
      </c>
      <c r="I421" s="254">
        <v>0</v>
      </c>
      <c r="J421" s="254">
        <v>0</v>
      </c>
      <c r="K421" s="254">
        <v>0</v>
      </c>
      <c r="L421" s="254">
        <v>0</v>
      </c>
      <c r="M421" s="254">
        <v>0</v>
      </c>
      <c r="N421" s="254">
        <v>0</v>
      </c>
      <c r="O421" s="254">
        <v>100.91832000000001</v>
      </c>
      <c r="P421" s="254">
        <v>0</v>
      </c>
      <c r="Q421" s="254">
        <v>0</v>
      </c>
      <c r="R421" s="254">
        <v>0</v>
      </c>
      <c r="S421" s="20">
        <v>0</v>
      </c>
      <c r="T421" s="20">
        <v>0</v>
      </c>
      <c r="U421" s="20">
        <v>0</v>
      </c>
      <c r="V421" s="20">
        <v>0</v>
      </c>
      <c r="W421" s="20">
        <v>0</v>
      </c>
      <c r="X421" s="20">
        <v>0</v>
      </c>
    </row>
    <row r="422" spans="2:24" x14ac:dyDescent="0.35">
      <c r="B422" s="17" t="s">
        <v>1537</v>
      </c>
      <c r="C422" s="437" t="s">
        <v>2651</v>
      </c>
      <c r="D422" s="17" t="s">
        <v>1565</v>
      </c>
      <c r="E422" s="56"/>
      <c r="F422" s="56" t="s">
        <v>1566</v>
      </c>
      <c r="G422" s="254">
        <v>0</v>
      </c>
      <c r="H422" s="254">
        <v>0</v>
      </c>
      <c r="I422" s="254">
        <v>0</v>
      </c>
      <c r="J422" s="254">
        <v>0</v>
      </c>
      <c r="K422" s="254">
        <v>0</v>
      </c>
      <c r="L422" s="254">
        <v>0</v>
      </c>
      <c r="M422" s="254">
        <v>0</v>
      </c>
      <c r="N422" s="254">
        <v>0</v>
      </c>
      <c r="O422" s="254">
        <v>1017.86293</v>
      </c>
      <c r="P422" s="254">
        <v>0</v>
      </c>
      <c r="Q422" s="254">
        <v>0</v>
      </c>
      <c r="R422" s="254">
        <v>0</v>
      </c>
      <c r="S422" s="20">
        <v>0</v>
      </c>
      <c r="T422" s="20">
        <v>0</v>
      </c>
      <c r="U422" s="20">
        <v>0</v>
      </c>
      <c r="V422" s="20">
        <v>0</v>
      </c>
      <c r="W422" s="20">
        <v>0</v>
      </c>
      <c r="X422" s="20">
        <v>0</v>
      </c>
    </row>
    <row r="423" spans="2:24" x14ac:dyDescent="0.35">
      <c r="B423" s="17" t="s">
        <v>1537</v>
      </c>
      <c r="C423" s="437" t="s">
        <v>2649</v>
      </c>
      <c r="D423" s="17" t="s">
        <v>1577</v>
      </c>
      <c r="E423" s="56"/>
      <c r="F423" s="56" t="s">
        <v>1578</v>
      </c>
      <c r="G423" s="254">
        <v>0</v>
      </c>
      <c r="H423" s="254">
        <v>0</v>
      </c>
      <c r="I423" s="254">
        <v>0</v>
      </c>
      <c r="J423" s="254">
        <v>0</v>
      </c>
      <c r="K423" s="254">
        <v>0</v>
      </c>
      <c r="L423" s="254">
        <v>0</v>
      </c>
      <c r="M423" s="254">
        <v>0</v>
      </c>
      <c r="N423" s="254">
        <v>0</v>
      </c>
      <c r="O423" s="254">
        <v>11961.66538</v>
      </c>
      <c r="P423" s="254">
        <v>15851.57</v>
      </c>
      <c r="Q423" s="254">
        <v>0</v>
      </c>
      <c r="R423" s="254">
        <v>0</v>
      </c>
      <c r="S423" s="20">
        <v>0</v>
      </c>
      <c r="T423" s="20">
        <v>0</v>
      </c>
      <c r="U423" s="20">
        <v>0</v>
      </c>
      <c r="V423" s="20">
        <v>0</v>
      </c>
      <c r="W423" s="20">
        <v>0</v>
      </c>
      <c r="X423" s="20">
        <v>0</v>
      </c>
    </row>
    <row r="424" spans="2:24" x14ac:dyDescent="0.35">
      <c r="B424" s="17" t="s">
        <v>1537</v>
      </c>
      <c r="C424" s="437" t="s">
        <v>2676</v>
      </c>
      <c r="D424" s="17" t="s">
        <v>1587</v>
      </c>
      <c r="E424" s="56"/>
      <c r="F424" s="56" t="s">
        <v>1588</v>
      </c>
      <c r="G424" s="254">
        <v>0</v>
      </c>
      <c r="H424" s="254">
        <v>0</v>
      </c>
      <c r="I424" s="254">
        <v>0</v>
      </c>
      <c r="J424" s="254">
        <v>0</v>
      </c>
      <c r="K424" s="254">
        <v>0</v>
      </c>
      <c r="L424" s="254">
        <v>0</v>
      </c>
      <c r="M424" s="254">
        <v>0</v>
      </c>
      <c r="N424" s="254">
        <v>0</v>
      </c>
      <c r="O424" s="254">
        <v>0</v>
      </c>
      <c r="P424" s="254">
        <v>0</v>
      </c>
      <c r="Q424" s="254">
        <v>0</v>
      </c>
      <c r="R424" s="254">
        <v>0</v>
      </c>
      <c r="S424" s="20">
        <v>0</v>
      </c>
      <c r="T424" s="20">
        <v>0</v>
      </c>
      <c r="U424" s="20">
        <v>0</v>
      </c>
      <c r="V424" s="20">
        <v>0</v>
      </c>
      <c r="W424" s="20">
        <v>0</v>
      </c>
      <c r="X424" s="20">
        <v>0</v>
      </c>
    </row>
    <row r="425" spans="2:24" x14ac:dyDescent="0.35">
      <c r="B425" s="17" t="s">
        <v>1537</v>
      </c>
      <c r="C425" s="437" t="s">
        <v>2677</v>
      </c>
      <c r="D425" s="17" t="s">
        <v>1589</v>
      </c>
      <c r="E425" s="56"/>
      <c r="F425" s="56" t="s">
        <v>1590</v>
      </c>
      <c r="G425" s="254">
        <v>0</v>
      </c>
      <c r="H425" s="254">
        <v>0</v>
      </c>
      <c r="I425" s="254">
        <v>0</v>
      </c>
      <c r="J425" s="254">
        <v>0</v>
      </c>
      <c r="K425" s="254">
        <v>0</v>
      </c>
      <c r="L425" s="254">
        <v>0</v>
      </c>
      <c r="M425" s="254">
        <v>0</v>
      </c>
      <c r="N425" s="254">
        <v>0</v>
      </c>
      <c r="O425" s="254">
        <v>0</v>
      </c>
      <c r="P425" s="254">
        <v>0</v>
      </c>
      <c r="Q425" s="254">
        <v>-5.7350000000000003</v>
      </c>
      <c r="R425" s="254">
        <v>0</v>
      </c>
      <c r="S425" s="20">
        <v>0</v>
      </c>
      <c r="T425" s="20">
        <v>0</v>
      </c>
      <c r="U425" s="20">
        <v>0</v>
      </c>
      <c r="V425" s="20">
        <v>0</v>
      </c>
      <c r="W425" s="20">
        <v>0</v>
      </c>
      <c r="X425" s="20">
        <v>0</v>
      </c>
    </row>
    <row r="426" spans="2:24" x14ac:dyDescent="0.35">
      <c r="B426" s="17" t="s">
        <v>1537</v>
      </c>
      <c r="C426" s="437" t="s">
        <v>2654</v>
      </c>
      <c r="D426" s="17" t="s">
        <v>1540</v>
      </c>
      <c r="E426" s="56"/>
      <c r="F426" s="56" t="s">
        <v>1541</v>
      </c>
      <c r="G426" s="254">
        <v>0</v>
      </c>
      <c r="H426" s="254">
        <v>0</v>
      </c>
      <c r="I426" s="254">
        <v>0</v>
      </c>
      <c r="J426" s="254">
        <v>0</v>
      </c>
      <c r="K426" s="254">
        <v>0</v>
      </c>
      <c r="L426" s="254">
        <v>0</v>
      </c>
      <c r="M426" s="254">
        <v>0</v>
      </c>
      <c r="N426" s="254">
        <v>0</v>
      </c>
      <c r="O426" s="254">
        <v>0</v>
      </c>
      <c r="P426" s="254">
        <v>0</v>
      </c>
      <c r="Q426" s="254">
        <v>407.57509999999996</v>
      </c>
      <c r="R426" s="254">
        <v>243.11848999999998</v>
      </c>
      <c r="S426" s="20">
        <v>0</v>
      </c>
      <c r="T426" s="20">
        <v>0</v>
      </c>
      <c r="U426" s="20">
        <v>0</v>
      </c>
      <c r="V426" s="20">
        <v>0</v>
      </c>
      <c r="W426" s="20">
        <v>0</v>
      </c>
      <c r="X426" s="20">
        <v>0</v>
      </c>
    </row>
    <row r="427" spans="2:24" x14ac:dyDescent="0.35">
      <c r="B427" s="17" t="s">
        <v>1537</v>
      </c>
      <c r="C427" s="437" t="s">
        <v>2653</v>
      </c>
      <c r="D427" s="17" t="s">
        <v>1327</v>
      </c>
      <c r="E427" s="56"/>
      <c r="F427" s="56" t="s">
        <v>1328</v>
      </c>
      <c r="G427" s="254">
        <v>0</v>
      </c>
      <c r="H427" s="254">
        <v>0</v>
      </c>
      <c r="I427" s="254">
        <v>0</v>
      </c>
      <c r="J427" s="254">
        <v>0</v>
      </c>
      <c r="K427" s="254">
        <v>0</v>
      </c>
      <c r="L427" s="254">
        <v>0</v>
      </c>
      <c r="M427" s="254">
        <v>0</v>
      </c>
      <c r="N427" s="254">
        <v>0</v>
      </c>
      <c r="O427" s="254">
        <v>0</v>
      </c>
      <c r="P427" s="254">
        <v>0</v>
      </c>
      <c r="Q427" s="254">
        <v>86.608260000000001</v>
      </c>
      <c r="R427" s="254">
        <v>228.31728000000001</v>
      </c>
      <c r="S427" s="20">
        <v>0</v>
      </c>
      <c r="T427" s="20">
        <v>0</v>
      </c>
      <c r="U427" s="20">
        <v>0</v>
      </c>
      <c r="V427" s="20">
        <v>0</v>
      </c>
      <c r="W427" s="20">
        <v>0</v>
      </c>
      <c r="X427" s="20">
        <v>0</v>
      </c>
    </row>
    <row r="428" spans="2:24" x14ac:dyDescent="0.35">
      <c r="B428" s="17" t="s">
        <v>1537</v>
      </c>
      <c r="C428" s="437" t="s">
        <v>2652</v>
      </c>
      <c r="D428" s="17" t="s">
        <v>1542</v>
      </c>
      <c r="E428" s="56"/>
      <c r="F428" s="56" t="s">
        <v>1543</v>
      </c>
      <c r="G428" s="254">
        <v>0</v>
      </c>
      <c r="H428" s="254">
        <v>0</v>
      </c>
      <c r="I428" s="254">
        <v>0</v>
      </c>
      <c r="J428" s="254">
        <v>0</v>
      </c>
      <c r="K428" s="254">
        <v>0</v>
      </c>
      <c r="L428" s="254">
        <v>0</v>
      </c>
      <c r="M428" s="254">
        <v>0</v>
      </c>
      <c r="N428" s="254">
        <v>0</v>
      </c>
      <c r="O428" s="254">
        <v>0</v>
      </c>
      <c r="P428" s="254">
        <v>0</v>
      </c>
      <c r="Q428" s="254">
        <v>2488.8535099999999</v>
      </c>
      <c r="R428" s="254">
        <v>799.82696999999996</v>
      </c>
      <c r="S428" s="20">
        <v>0</v>
      </c>
      <c r="T428" s="20">
        <v>0</v>
      </c>
      <c r="U428" s="20">
        <v>0</v>
      </c>
      <c r="V428" s="20">
        <v>0</v>
      </c>
      <c r="W428" s="20">
        <v>0</v>
      </c>
      <c r="X428" s="20">
        <v>0</v>
      </c>
    </row>
    <row r="429" spans="2:24" x14ac:dyDescent="0.35">
      <c r="B429" s="17" t="s">
        <v>1537</v>
      </c>
      <c r="C429" s="437" t="s">
        <v>2655</v>
      </c>
      <c r="D429" s="17" t="s">
        <v>1544</v>
      </c>
      <c r="E429" s="56"/>
      <c r="F429" s="56" t="s">
        <v>1545</v>
      </c>
      <c r="G429" s="254">
        <v>0</v>
      </c>
      <c r="H429" s="254">
        <v>0</v>
      </c>
      <c r="I429" s="254">
        <v>0</v>
      </c>
      <c r="J429" s="254">
        <v>0</v>
      </c>
      <c r="K429" s="254">
        <v>0</v>
      </c>
      <c r="L429" s="254">
        <v>0</v>
      </c>
      <c r="M429" s="254">
        <v>0</v>
      </c>
      <c r="N429" s="254">
        <v>0</v>
      </c>
      <c r="O429" s="254">
        <v>0</v>
      </c>
      <c r="P429" s="254">
        <v>0</v>
      </c>
      <c r="Q429" s="254">
        <v>7380.7147999999997</v>
      </c>
      <c r="R429" s="254">
        <v>5745.3998799999999</v>
      </c>
      <c r="S429" s="20">
        <v>0</v>
      </c>
      <c r="T429" s="20">
        <v>0</v>
      </c>
      <c r="U429" s="20">
        <v>0</v>
      </c>
      <c r="V429" s="20">
        <v>0</v>
      </c>
      <c r="W429" s="20">
        <v>0</v>
      </c>
      <c r="X429" s="20">
        <v>0</v>
      </c>
    </row>
    <row r="430" spans="2:24" x14ac:dyDescent="0.35">
      <c r="B430" s="17" t="s">
        <v>1537</v>
      </c>
      <c r="C430" s="437" t="s">
        <v>2646</v>
      </c>
      <c r="D430" s="17" t="s">
        <v>1546</v>
      </c>
      <c r="E430" s="56"/>
      <c r="F430" s="56" t="s">
        <v>1547</v>
      </c>
      <c r="G430" s="254">
        <v>0</v>
      </c>
      <c r="H430" s="254">
        <v>0</v>
      </c>
      <c r="I430" s="254">
        <v>0</v>
      </c>
      <c r="J430" s="254">
        <v>0</v>
      </c>
      <c r="K430" s="254">
        <v>0</v>
      </c>
      <c r="L430" s="254">
        <v>0</v>
      </c>
      <c r="M430" s="254">
        <v>0</v>
      </c>
      <c r="N430" s="254">
        <v>0</v>
      </c>
      <c r="O430" s="254">
        <v>0</v>
      </c>
      <c r="P430" s="254">
        <v>0</v>
      </c>
      <c r="Q430" s="254">
        <v>379.40890000000002</v>
      </c>
      <c r="R430" s="254">
        <v>1610.6467399999999</v>
      </c>
      <c r="S430" s="20">
        <v>0</v>
      </c>
      <c r="T430" s="20">
        <v>0</v>
      </c>
      <c r="U430" s="20">
        <v>0</v>
      </c>
      <c r="V430" s="20">
        <v>0</v>
      </c>
      <c r="W430" s="20">
        <v>0</v>
      </c>
      <c r="X430" s="20">
        <v>0</v>
      </c>
    </row>
    <row r="431" spans="2:24" x14ac:dyDescent="0.35">
      <c r="B431" s="17" t="s">
        <v>1537</v>
      </c>
      <c r="C431" s="437" t="s">
        <v>2647</v>
      </c>
      <c r="D431" s="17" t="s">
        <v>1551</v>
      </c>
      <c r="E431" s="56"/>
      <c r="F431" s="56" t="s">
        <v>1552</v>
      </c>
      <c r="G431" s="254">
        <v>0</v>
      </c>
      <c r="H431" s="254">
        <v>0</v>
      </c>
      <c r="I431" s="254">
        <v>0</v>
      </c>
      <c r="J431" s="254">
        <v>0</v>
      </c>
      <c r="K431" s="254">
        <v>0</v>
      </c>
      <c r="L431" s="254">
        <v>0</v>
      </c>
      <c r="M431" s="254">
        <v>0</v>
      </c>
      <c r="N431" s="254">
        <v>0</v>
      </c>
      <c r="O431" s="254">
        <v>0</v>
      </c>
      <c r="P431" s="254">
        <v>0</v>
      </c>
      <c r="Q431" s="254">
        <v>25.059259999999998</v>
      </c>
      <c r="R431" s="254">
        <v>60.716070000000002</v>
      </c>
      <c r="S431" s="20">
        <v>0</v>
      </c>
      <c r="T431" s="20">
        <v>0</v>
      </c>
      <c r="U431" s="20">
        <v>0</v>
      </c>
      <c r="V431" s="20">
        <v>0</v>
      </c>
      <c r="W431" s="20">
        <v>0</v>
      </c>
      <c r="X431" s="20">
        <v>0</v>
      </c>
    </row>
    <row r="432" spans="2:24" x14ac:dyDescent="0.35">
      <c r="B432" s="17" t="s">
        <v>1537</v>
      </c>
      <c r="C432" s="437" t="s">
        <v>2650</v>
      </c>
      <c r="D432" s="17" t="s">
        <v>1558</v>
      </c>
      <c r="E432" s="56"/>
      <c r="F432" s="56" t="s">
        <v>1559</v>
      </c>
      <c r="G432" s="254">
        <v>0</v>
      </c>
      <c r="H432" s="254">
        <v>0</v>
      </c>
      <c r="I432" s="254">
        <v>0</v>
      </c>
      <c r="J432" s="254">
        <v>0</v>
      </c>
      <c r="K432" s="254">
        <v>0</v>
      </c>
      <c r="L432" s="254">
        <v>0</v>
      </c>
      <c r="M432" s="254">
        <v>0</v>
      </c>
      <c r="N432" s="254">
        <v>0</v>
      </c>
      <c r="O432" s="254">
        <v>0</v>
      </c>
      <c r="P432" s="254">
        <v>0</v>
      </c>
      <c r="Q432" s="254">
        <v>68.273780000000002</v>
      </c>
      <c r="R432" s="254">
        <v>79.445700000000002</v>
      </c>
      <c r="S432" s="20">
        <v>0</v>
      </c>
      <c r="T432" s="20">
        <v>0</v>
      </c>
      <c r="U432" s="20">
        <v>0</v>
      </c>
      <c r="V432" s="20">
        <v>0</v>
      </c>
      <c r="W432" s="20">
        <v>0</v>
      </c>
      <c r="X432" s="20">
        <v>0</v>
      </c>
    </row>
    <row r="433" spans="1:24" x14ac:dyDescent="0.35">
      <c r="B433" s="17" t="s">
        <v>1537</v>
      </c>
      <c r="C433" s="437" t="s">
        <v>2648</v>
      </c>
      <c r="D433" s="17" t="s">
        <v>1585</v>
      </c>
      <c r="E433" s="56"/>
      <c r="F433" s="56" t="s">
        <v>1586</v>
      </c>
      <c r="G433" s="254">
        <v>0</v>
      </c>
      <c r="H433" s="254">
        <v>0</v>
      </c>
      <c r="I433" s="254">
        <v>0</v>
      </c>
      <c r="J433" s="254">
        <v>0</v>
      </c>
      <c r="K433" s="254">
        <v>0</v>
      </c>
      <c r="L433" s="254">
        <v>0</v>
      </c>
      <c r="M433" s="254">
        <v>0</v>
      </c>
      <c r="N433" s="254">
        <v>0</v>
      </c>
      <c r="O433" s="254">
        <v>0</v>
      </c>
      <c r="P433" s="254">
        <v>0</v>
      </c>
      <c r="Q433" s="254">
        <v>0</v>
      </c>
      <c r="R433" s="254">
        <v>0</v>
      </c>
      <c r="S433" s="20">
        <v>0</v>
      </c>
      <c r="T433" s="20">
        <v>0</v>
      </c>
      <c r="U433" s="20">
        <v>0</v>
      </c>
      <c r="V433" s="20">
        <v>0</v>
      </c>
      <c r="W433" s="20">
        <v>0</v>
      </c>
      <c r="X433" s="20">
        <v>0</v>
      </c>
    </row>
    <row r="434" spans="1:24" x14ac:dyDescent="0.35">
      <c r="B434" s="17" t="s">
        <v>1537</v>
      </c>
      <c r="C434" s="437" t="s">
        <v>2651</v>
      </c>
      <c r="D434" s="17" t="s">
        <v>1565</v>
      </c>
      <c r="E434" s="56"/>
      <c r="F434" s="56" t="s">
        <v>1566</v>
      </c>
      <c r="G434" s="254">
        <v>0</v>
      </c>
      <c r="H434" s="254">
        <v>0</v>
      </c>
      <c r="I434" s="254">
        <v>0</v>
      </c>
      <c r="J434" s="254">
        <v>0</v>
      </c>
      <c r="K434" s="254">
        <v>0</v>
      </c>
      <c r="L434" s="254">
        <v>0</v>
      </c>
      <c r="M434" s="254">
        <v>0</v>
      </c>
      <c r="N434" s="254">
        <v>0</v>
      </c>
      <c r="O434" s="254">
        <v>0</v>
      </c>
      <c r="P434" s="254">
        <v>0</v>
      </c>
      <c r="Q434" s="254">
        <v>351.69853999999998</v>
      </c>
      <c r="R434" s="254">
        <v>0</v>
      </c>
      <c r="S434" s="20">
        <v>0</v>
      </c>
      <c r="T434" s="20">
        <v>0</v>
      </c>
      <c r="U434" s="20">
        <v>0</v>
      </c>
      <c r="V434" s="20">
        <v>0</v>
      </c>
      <c r="W434" s="20">
        <v>0</v>
      </c>
      <c r="X434" s="20">
        <v>0</v>
      </c>
    </row>
    <row r="435" spans="1:24" x14ac:dyDescent="0.35">
      <c r="B435" s="17" t="s">
        <v>1537</v>
      </c>
      <c r="C435" s="437" t="s">
        <v>2649</v>
      </c>
      <c r="D435" s="17" t="s">
        <v>1577</v>
      </c>
      <c r="E435" s="56"/>
      <c r="F435" s="56" t="s">
        <v>1578</v>
      </c>
      <c r="G435" s="254">
        <v>0</v>
      </c>
      <c r="H435" s="254">
        <v>0</v>
      </c>
      <c r="I435" s="254">
        <v>0</v>
      </c>
      <c r="J435" s="254">
        <v>0</v>
      </c>
      <c r="K435" s="254">
        <v>0</v>
      </c>
      <c r="L435" s="254">
        <v>0</v>
      </c>
      <c r="M435" s="254">
        <v>0</v>
      </c>
      <c r="N435" s="254">
        <v>0</v>
      </c>
      <c r="O435" s="254">
        <v>0</v>
      </c>
      <c r="P435" s="254">
        <v>0</v>
      </c>
      <c r="Q435" s="254">
        <v>3762.2478799999999</v>
      </c>
      <c r="R435" s="254">
        <v>3932.9533799999999</v>
      </c>
      <c r="S435" s="20">
        <v>0</v>
      </c>
      <c r="T435" s="20">
        <v>0</v>
      </c>
      <c r="U435" s="20">
        <v>0</v>
      </c>
      <c r="V435" s="20">
        <v>0</v>
      </c>
      <c r="W435" s="20">
        <v>0</v>
      </c>
      <c r="X435" s="20">
        <v>0</v>
      </c>
    </row>
    <row r="436" spans="1:24" x14ac:dyDescent="0.35">
      <c r="B436" s="17"/>
      <c r="C436" s="17"/>
      <c r="D436" s="17"/>
      <c r="E436" s="56"/>
      <c r="F436" s="56"/>
      <c r="G436" s="56"/>
      <c r="H436" s="56"/>
      <c r="I436" s="56"/>
      <c r="J436" s="56"/>
      <c r="K436" s="56"/>
      <c r="L436" s="56"/>
      <c r="M436" s="56"/>
      <c r="N436" s="56"/>
      <c r="O436" s="56"/>
      <c r="P436" s="56"/>
      <c r="Q436" s="56"/>
      <c r="R436" s="56"/>
      <c r="S436" s="20"/>
      <c r="T436" s="20"/>
      <c r="U436" s="20"/>
      <c r="V436" s="20"/>
      <c r="W436" s="20"/>
      <c r="X436" s="20"/>
    </row>
    <row r="437" spans="1:24" ht="13.15" x14ac:dyDescent="0.4">
      <c r="A437" s="1"/>
      <c r="B437" s="234" t="s">
        <v>1537</v>
      </c>
      <c r="C437" s="234"/>
      <c r="D437" s="234"/>
      <c r="E437" s="234"/>
      <c r="F437" s="235" t="s">
        <v>1591</v>
      </c>
      <c r="G437" s="237">
        <f t="shared" ref="G437:R437" si="3">SUM(G267:G435)</f>
        <v>44995.225149999998</v>
      </c>
      <c r="H437" s="237">
        <f t="shared" si="3"/>
        <v>37767.146000000001</v>
      </c>
      <c r="I437" s="237">
        <f t="shared" si="3"/>
        <v>48655.253259999998</v>
      </c>
      <c r="J437" s="237">
        <f t="shared" si="3"/>
        <v>40363.012999999999</v>
      </c>
      <c r="K437" s="237">
        <f t="shared" si="3"/>
        <v>52779.73186</v>
      </c>
      <c r="L437" s="237">
        <f t="shared" si="3"/>
        <v>38745.919999999998</v>
      </c>
      <c r="M437" s="237">
        <f t="shared" si="3"/>
        <v>41610.728730000003</v>
      </c>
      <c r="N437" s="237">
        <f t="shared" si="3"/>
        <v>41396.589379999998</v>
      </c>
      <c r="O437" s="237">
        <f t="shared" si="3"/>
        <v>37454.39572</v>
      </c>
      <c r="P437" s="237">
        <f t="shared" si="3"/>
        <v>43469.968999999997</v>
      </c>
      <c r="Q437" s="237">
        <f t="shared" si="3"/>
        <v>14944.705029999997</v>
      </c>
      <c r="R437" s="237">
        <f t="shared" si="3"/>
        <v>12700.424510000001</v>
      </c>
      <c r="S437" s="237">
        <v>51580.505048785337</v>
      </c>
      <c r="T437" s="237">
        <v>56373.930551911995</v>
      </c>
      <c r="U437" s="237">
        <v>60381.71773883378</v>
      </c>
      <c r="V437" s="237">
        <v>63691.484361416493</v>
      </c>
      <c r="W437" s="237">
        <v>69912.142733878238</v>
      </c>
      <c r="X437" s="237">
        <v>301939.78043482598</v>
      </c>
    </row>
    <row r="438" spans="1:24" x14ac:dyDescent="0.35">
      <c r="B438" s="17" t="s">
        <v>1592</v>
      </c>
      <c r="C438" s="437" t="s">
        <v>2179</v>
      </c>
      <c r="D438" s="17" t="s">
        <v>1593</v>
      </c>
      <c r="E438" s="251"/>
      <c r="F438" s="56" t="s">
        <v>390</v>
      </c>
      <c r="G438" s="255">
        <v>0</v>
      </c>
      <c r="H438" s="255">
        <v>0</v>
      </c>
      <c r="I438" s="255">
        <v>0</v>
      </c>
      <c r="J438" s="255">
        <v>0</v>
      </c>
      <c r="K438" s="255">
        <v>0</v>
      </c>
      <c r="L438" s="255">
        <v>0</v>
      </c>
      <c r="M438" s="255">
        <v>0</v>
      </c>
      <c r="N438" s="255">
        <v>0</v>
      </c>
      <c r="O438" s="255">
        <v>0</v>
      </c>
      <c r="P438" s="255">
        <v>0</v>
      </c>
      <c r="Q438" s="255">
        <v>0</v>
      </c>
      <c r="R438" s="255">
        <v>0</v>
      </c>
      <c r="S438" s="20">
        <v>1728.8037589996213</v>
      </c>
      <c r="T438" s="20">
        <v>1765.1079978779842</v>
      </c>
      <c r="U438" s="20">
        <v>1922.3256634785907</v>
      </c>
      <c r="V438" s="20">
        <v>2089.4419093777947</v>
      </c>
      <c r="W438" s="20">
        <v>2271.0889842564602</v>
      </c>
      <c r="X438" s="20">
        <v>9776.7683139904511</v>
      </c>
    </row>
    <row r="439" spans="1:24" x14ac:dyDescent="0.35">
      <c r="B439" s="17" t="s">
        <v>1592</v>
      </c>
      <c r="C439" s="437" t="s">
        <v>2180</v>
      </c>
      <c r="D439" s="17" t="s">
        <v>1594</v>
      </c>
      <c r="E439" s="251"/>
      <c r="F439" s="56" t="s">
        <v>391</v>
      </c>
      <c r="G439" s="255">
        <v>0</v>
      </c>
      <c r="H439" s="255">
        <v>0</v>
      </c>
      <c r="I439" s="255">
        <v>0</v>
      </c>
      <c r="J439" s="255">
        <v>0</v>
      </c>
      <c r="K439" s="255">
        <v>0</v>
      </c>
      <c r="L439" s="255">
        <v>0</v>
      </c>
      <c r="M439" s="255">
        <v>0</v>
      </c>
      <c r="N439" s="255">
        <v>0</v>
      </c>
      <c r="O439" s="255">
        <v>0</v>
      </c>
      <c r="P439" s="255">
        <v>0</v>
      </c>
      <c r="Q439" s="255">
        <v>0</v>
      </c>
      <c r="R439" s="255">
        <v>0</v>
      </c>
      <c r="S439" s="20">
        <v>1170.5902690413038</v>
      </c>
      <c r="T439" s="20">
        <v>1195.1722312997349</v>
      </c>
      <c r="U439" s="20">
        <v>1220.2742632815464</v>
      </c>
      <c r="V439" s="20">
        <v>1243.4607051155742</v>
      </c>
      <c r="W439" s="20">
        <v>1267.0892062144753</v>
      </c>
      <c r="X439" s="20">
        <v>6096.586674952634</v>
      </c>
    </row>
    <row r="440" spans="1:24" x14ac:dyDescent="0.35">
      <c r="B440" s="17" t="s">
        <v>1592</v>
      </c>
      <c r="C440" s="437" t="s">
        <v>2181</v>
      </c>
      <c r="D440" s="17" t="s">
        <v>1593</v>
      </c>
      <c r="E440" s="251"/>
      <c r="F440" s="56" t="s">
        <v>392</v>
      </c>
      <c r="G440" s="255">
        <v>0</v>
      </c>
      <c r="H440" s="255">
        <v>0</v>
      </c>
      <c r="I440" s="255">
        <v>0</v>
      </c>
      <c r="J440" s="255">
        <v>0</v>
      </c>
      <c r="K440" s="255">
        <v>0</v>
      </c>
      <c r="L440" s="255">
        <v>0</v>
      </c>
      <c r="M440" s="255">
        <v>0</v>
      </c>
      <c r="N440" s="255">
        <v>0</v>
      </c>
      <c r="O440" s="255">
        <v>0</v>
      </c>
      <c r="P440" s="255">
        <v>0</v>
      </c>
      <c r="Q440" s="255">
        <v>0</v>
      </c>
      <c r="R440" s="255">
        <v>0</v>
      </c>
      <c r="S440" s="20">
        <v>26.610837438423648</v>
      </c>
      <c r="T440" s="20">
        <v>67.924137931034494</v>
      </c>
      <c r="U440" s="20">
        <v>70.417673361121658</v>
      </c>
      <c r="V440" s="20">
        <v>71.755680181887087</v>
      </c>
      <c r="W440" s="20">
        <v>73.119196665403564</v>
      </c>
      <c r="X440" s="20">
        <v>309.82752557787046</v>
      </c>
    </row>
    <row r="441" spans="1:24" x14ac:dyDescent="0.35">
      <c r="B441" s="17" t="s">
        <v>1592</v>
      </c>
      <c r="C441" s="437" t="s">
        <v>2179</v>
      </c>
      <c r="D441" s="17" t="s">
        <v>1593</v>
      </c>
      <c r="E441" s="251"/>
      <c r="F441" s="56" t="s">
        <v>1595</v>
      </c>
      <c r="G441" s="254">
        <v>2119.7166000000002</v>
      </c>
      <c r="H441" s="254">
        <v>1867.623</v>
      </c>
      <c r="I441" s="255">
        <v>0</v>
      </c>
      <c r="J441" s="255">
        <v>0</v>
      </c>
      <c r="K441" s="255">
        <v>0</v>
      </c>
      <c r="L441" s="255">
        <v>0</v>
      </c>
      <c r="M441" s="255">
        <v>0</v>
      </c>
      <c r="N441" s="255">
        <v>0</v>
      </c>
      <c r="O441" s="255">
        <v>0</v>
      </c>
      <c r="P441" s="255">
        <v>0</v>
      </c>
      <c r="Q441" s="255">
        <v>0</v>
      </c>
      <c r="R441" s="255">
        <v>0</v>
      </c>
      <c r="S441" s="255">
        <v>0</v>
      </c>
      <c r="T441" s="255">
        <v>0</v>
      </c>
      <c r="U441" s="255">
        <v>0</v>
      </c>
      <c r="V441" s="255">
        <v>0</v>
      </c>
      <c r="W441" s="255">
        <v>0</v>
      </c>
      <c r="X441" s="255">
        <v>0</v>
      </c>
    </row>
    <row r="442" spans="1:24" x14ac:dyDescent="0.35">
      <c r="B442" s="17" t="s">
        <v>1592</v>
      </c>
      <c r="C442" s="437" t="s">
        <v>2181</v>
      </c>
      <c r="D442" s="17" t="s">
        <v>1596</v>
      </c>
      <c r="E442" s="251"/>
      <c r="F442" s="56" t="s">
        <v>1597</v>
      </c>
      <c r="G442" s="254">
        <v>12.89456</v>
      </c>
      <c r="H442" s="254">
        <v>0</v>
      </c>
      <c r="I442" s="255">
        <v>0</v>
      </c>
      <c r="J442" s="255">
        <v>0</v>
      </c>
      <c r="K442" s="255">
        <v>0</v>
      </c>
      <c r="L442" s="255">
        <v>0</v>
      </c>
      <c r="M442" s="255">
        <v>0</v>
      </c>
      <c r="N442" s="255">
        <v>0</v>
      </c>
      <c r="O442" s="255">
        <v>0</v>
      </c>
      <c r="P442" s="255">
        <v>0</v>
      </c>
      <c r="Q442" s="255">
        <v>0</v>
      </c>
      <c r="R442" s="255">
        <v>0</v>
      </c>
      <c r="S442" s="255">
        <v>0</v>
      </c>
      <c r="T442" s="255">
        <v>0</v>
      </c>
      <c r="U442" s="255">
        <v>0</v>
      </c>
      <c r="V442" s="255">
        <v>0</v>
      </c>
      <c r="W442" s="255">
        <v>0</v>
      </c>
      <c r="X442" s="255">
        <v>0</v>
      </c>
    </row>
    <row r="443" spans="1:24" x14ac:dyDescent="0.35">
      <c r="B443" s="17" t="s">
        <v>1592</v>
      </c>
      <c r="C443" s="437" t="s">
        <v>2181</v>
      </c>
      <c r="D443" s="17" t="s">
        <v>1598</v>
      </c>
      <c r="E443" s="251"/>
      <c r="F443" s="56" t="s">
        <v>1597</v>
      </c>
      <c r="G443" s="254">
        <v>26.452930000000002</v>
      </c>
      <c r="H443" s="254">
        <v>0</v>
      </c>
      <c r="I443" s="255">
        <v>0</v>
      </c>
      <c r="J443" s="255">
        <v>0</v>
      </c>
      <c r="K443" s="255">
        <v>0</v>
      </c>
      <c r="L443" s="255">
        <v>0</v>
      </c>
      <c r="M443" s="255">
        <v>0</v>
      </c>
      <c r="N443" s="255">
        <v>0</v>
      </c>
      <c r="O443" s="255">
        <v>0</v>
      </c>
      <c r="P443" s="255">
        <v>0</v>
      </c>
      <c r="Q443" s="255">
        <v>0</v>
      </c>
      <c r="R443" s="255">
        <v>0</v>
      </c>
      <c r="S443" s="255">
        <v>0</v>
      </c>
      <c r="T443" s="255">
        <v>0</v>
      </c>
      <c r="U443" s="255">
        <v>0</v>
      </c>
      <c r="V443" s="255">
        <v>0</v>
      </c>
      <c r="W443" s="255">
        <v>0</v>
      </c>
      <c r="X443" s="255">
        <v>0</v>
      </c>
    </row>
    <row r="444" spans="1:24" x14ac:dyDescent="0.35">
      <c r="B444" s="17" t="s">
        <v>1592</v>
      </c>
      <c r="C444" s="437" t="s">
        <v>2180</v>
      </c>
      <c r="D444" s="17" t="s">
        <v>1594</v>
      </c>
      <c r="E444" s="251"/>
      <c r="F444" s="56" t="s">
        <v>1599</v>
      </c>
      <c r="G444" s="254">
        <v>559.62918999999999</v>
      </c>
      <c r="H444" s="254">
        <v>1173</v>
      </c>
      <c r="I444" s="255">
        <v>0</v>
      </c>
      <c r="J444" s="255">
        <v>0</v>
      </c>
      <c r="K444" s="255">
        <v>0</v>
      </c>
      <c r="L444" s="255">
        <v>0</v>
      </c>
      <c r="M444" s="255">
        <v>0</v>
      </c>
      <c r="N444" s="255">
        <v>0</v>
      </c>
      <c r="O444" s="255">
        <v>0</v>
      </c>
      <c r="P444" s="255">
        <v>0</v>
      </c>
      <c r="Q444" s="255">
        <v>0</v>
      </c>
      <c r="R444" s="255">
        <v>0</v>
      </c>
      <c r="S444" s="255">
        <v>0</v>
      </c>
      <c r="T444" s="255">
        <v>0</v>
      </c>
      <c r="U444" s="255">
        <v>0</v>
      </c>
      <c r="V444" s="255">
        <v>0</v>
      </c>
      <c r="W444" s="255">
        <v>0</v>
      </c>
      <c r="X444" s="255">
        <v>0</v>
      </c>
    </row>
    <row r="445" spans="1:24" x14ac:dyDescent="0.35">
      <c r="B445" s="17" t="s">
        <v>1592</v>
      </c>
      <c r="C445" s="437" t="s">
        <v>2179</v>
      </c>
      <c r="D445" s="17" t="s">
        <v>1593</v>
      </c>
      <c r="E445" s="251"/>
      <c r="F445" s="56" t="s">
        <v>1595</v>
      </c>
      <c r="G445" s="252">
        <v>0</v>
      </c>
      <c r="H445" s="252">
        <v>0</v>
      </c>
      <c r="I445" s="254">
        <v>1948.8047199999999</v>
      </c>
      <c r="J445" s="254">
        <v>1600.606</v>
      </c>
      <c r="K445" s="255">
        <v>0</v>
      </c>
      <c r="L445" s="255">
        <v>0</v>
      </c>
      <c r="M445" s="255">
        <v>0</v>
      </c>
      <c r="N445" s="255">
        <v>0</v>
      </c>
      <c r="O445" s="255">
        <v>0</v>
      </c>
      <c r="P445" s="255">
        <v>0</v>
      </c>
      <c r="Q445" s="255">
        <v>0</v>
      </c>
      <c r="R445" s="255">
        <v>0</v>
      </c>
      <c r="S445" s="255">
        <v>0</v>
      </c>
      <c r="T445" s="255">
        <v>0</v>
      </c>
      <c r="U445" s="255">
        <v>0</v>
      </c>
      <c r="V445" s="255">
        <v>0</v>
      </c>
      <c r="W445" s="255">
        <v>0</v>
      </c>
      <c r="X445" s="255">
        <v>0</v>
      </c>
    </row>
    <row r="446" spans="1:24" x14ac:dyDescent="0.35">
      <c r="B446" s="17" t="s">
        <v>1592</v>
      </c>
      <c r="C446" s="437" t="s">
        <v>2181</v>
      </c>
      <c r="D446" s="17" t="s">
        <v>1598</v>
      </c>
      <c r="E446" s="251"/>
      <c r="F446" s="56" t="s">
        <v>1597</v>
      </c>
      <c r="G446" s="252">
        <v>0</v>
      </c>
      <c r="H446" s="252">
        <v>0</v>
      </c>
      <c r="I446" s="254">
        <v>24.107890000000001</v>
      </c>
      <c r="J446" s="254">
        <v>0</v>
      </c>
      <c r="K446" s="255">
        <v>0</v>
      </c>
      <c r="L446" s="255">
        <v>0</v>
      </c>
      <c r="M446" s="255">
        <v>0</v>
      </c>
      <c r="N446" s="255">
        <v>0</v>
      </c>
      <c r="O446" s="255">
        <v>0</v>
      </c>
      <c r="P446" s="255">
        <v>0</v>
      </c>
      <c r="Q446" s="255">
        <v>0</v>
      </c>
      <c r="R446" s="255">
        <v>0</v>
      </c>
      <c r="S446" s="255">
        <v>0</v>
      </c>
      <c r="T446" s="255">
        <v>0</v>
      </c>
      <c r="U446" s="255">
        <v>0</v>
      </c>
      <c r="V446" s="255">
        <v>0</v>
      </c>
      <c r="W446" s="255">
        <v>0</v>
      </c>
      <c r="X446" s="255">
        <v>0</v>
      </c>
    </row>
    <row r="447" spans="1:24" x14ac:dyDescent="0.35">
      <c r="B447" s="17" t="s">
        <v>1592</v>
      </c>
      <c r="C447" s="437" t="s">
        <v>2180</v>
      </c>
      <c r="D447" s="17" t="s">
        <v>1594</v>
      </c>
      <c r="E447" s="251"/>
      <c r="F447" s="56" t="s">
        <v>1599</v>
      </c>
      <c r="G447" s="252">
        <v>0</v>
      </c>
      <c r="H447" s="252">
        <v>0</v>
      </c>
      <c r="I447" s="254">
        <v>652.94720999999993</v>
      </c>
      <c r="J447" s="254">
        <v>1428</v>
      </c>
      <c r="K447" s="255">
        <v>0</v>
      </c>
      <c r="L447" s="255">
        <v>0</v>
      </c>
      <c r="M447" s="255">
        <v>0</v>
      </c>
      <c r="N447" s="255">
        <v>0</v>
      </c>
      <c r="O447" s="255">
        <v>0</v>
      </c>
      <c r="P447" s="255">
        <v>0</v>
      </c>
      <c r="Q447" s="255">
        <v>0</v>
      </c>
      <c r="R447" s="255">
        <v>0</v>
      </c>
      <c r="S447" s="255">
        <v>0</v>
      </c>
      <c r="T447" s="255">
        <v>0</v>
      </c>
      <c r="U447" s="255">
        <v>0</v>
      </c>
      <c r="V447" s="255">
        <v>0</v>
      </c>
      <c r="W447" s="255">
        <v>0</v>
      </c>
      <c r="X447" s="255">
        <v>0</v>
      </c>
    </row>
    <row r="448" spans="1:24" x14ac:dyDescent="0.35">
      <c r="B448" s="17" t="s">
        <v>1592</v>
      </c>
      <c r="C448" s="437" t="s">
        <v>2179</v>
      </c>
      <c r="D448" s="17" t="s">
        <v>1593</v>
      </c>
      <c r="E448" s="251"/>
      <c r="F448" s="56" t="s">
        <v>1595</v>
      </c>
      <c r="G448" s="252">
        <v>0</v>
      </c>
      <c r="H448" s="252">
        <v>0</v>
      </c>
      <c r="I448" s="252">
        <v>0</v>
      </c>
      <c r="J448" s="252">
        <v>0</v>
      </c>
      <c r="K448" s="254">
        <v>1965.3891599999999</v>
      </c>
      <c r="L448" s="254">
        <v>1942.606</v>
      </c>
      <c r="M448" s="255">
        <v>0</v>
      </c>
      <c r="N448" s="255">
        <v>0</v>
      </c>
      <c r="O448" s="255">
        <v>0</v>
      </c>
      <c r="P448" s="255">
        <v>0</v>
      </c>
      <c r="Q448" s="255">
        <v>0</v>
      </c>
      <c r="R448" s="255">
        <v>0</v>
      </c>
      <c r="S448" s="255">
        <v>0</v>
      </c>
      <c r="T448" s="255">
        <v>0</v>
      </c>
      <c r="U448" s="255">
        <v>0</v>
      </c>
      <c r="V448" s="255">
        <v>0</v>
      </c>
      <c r="W448" s="255">
        <v>0</v>
      </c>
      <c r="X448" s="255">
        <v>0</v>
      </c>
    </row>
    <row r="449" spans="1:24" x14ac:dyDescent="0.35">
      <c r="B449" s="17" t="s">
        <v>1592</v>
      </c>
      <c r="C449" s="437" t="s">
        <v>2180</v>
      </c>
      <c r="D449" s="17" t="s">
        <v>1594</v>
      </c>
      <c r="E449" s="251"/>
      <c r="F449" s="56" t="s">
        <v>1599</v>
      </c>
      <c r="G449" s="252">
        <v>0</v>
      </c>
      <c r="H449" s="252">
        <v>0</v>
      </c>
      <c r="I449" s="252">
        <v>0</v>
      </c>
      <c r="J449" s="252">
        <v>0</v>
      </c>
      <c r="K449" s="254">
        <v>507.33274</v>
      </c>
      <c r="L449" s="254">
        <v>766.81799999999998</v>
      </c>
      <c r="M449" s="255">
        <v>0</v>
      </c>
      <c r="N449" s="255">
        <v>0</v>
      </c>
      <c r="O449" s="255">
        <v>0</v>
      </c>
      <c r="P449" s="255">
        <v>0</v>
      </c>
      <c r="Q449" s="255">
        <v>0</v>
      </c>
      <c r="R449" s="255">
        <v>0</v>
      </c>
      <c r="S449" s="255">
        <v>0</v>
      </c>
      <c r="T449" s="255">
        <v>0</v>
      </c>
      <c r="U449" s="255">
        <v>0</v>
      </c>
      <c r="V449" s="255">
        <v>0</v>
      </c>
      <c r="W449" s="255">
        <v>0</v>
      </c>
      <c r="X449" s="255">
        <v>0</v>
      </c>
    </row>
    <row r="450" spans="1:24" x14ac:dyDescent="0.35">
      <c r="B450" s="17" t="s">
        <v>1592</v>
      </c>
      <c r="C450" s="437" t="s">
        <v>2179</v>
      </c>
      <c r="D450" s="17" t="s">
        <v>1600</v>
      </c>
      <c r="E450" s="251"/>
      <c r="F450" s="56" t="s">
        <v>1601</v>
      </c>
      <c r="G450" s="252">
        <v>0</v>
      </c>
      <c r="H450" s="252">
        <v>0</v>
      </c>
      <c r="I450" s="252">
        <v>0</v>
      </c>
      <c r="J450" s="252">
        <v>0</v>
      </c>
      <c r="K450" s="252">
        <v>0</v>
      </c>
      <c r="L450" s="252">
        <v>0</v>
      </c>
      <c r="M450" s="254">
        <v>0</v>
      </c>
      <c r="N450" s="254">
        <v>0</v>
      </c>
      <c r="O450" s="255">
        <v>0</v>
      </c>
      <c r="P450" s="255">
        <v>0</v>
      </c>
      <c r="Q450" s="255">
        <v>0</v>
      </c>
      <c r="R450" s="255">
        <v>0</v>
      </c>
      <c r="S450" s="255">
        <v>0</v>
      </c>
      <c r="T450" s="255">
        <v>0</v>
      </c>
      <c r="U450" s="255">
        <v>0</v>
      </c>
      <c r="V450" s="255">
        <v>0</v>
      </c>
      <c r="W450" s="255">
        <v>0</v>
      </c>
      <c r="X450" s="255">
        <v>0</v>
      </c>
    </row>
    <row r="451" spans="1:24" x14ac:dyDescent="0.35">
      <c r="B451" s="17" t="s">
        <v>1592</v>
      </c>
      <c r="C451" s="437" t="s">
        <v>2179</v>
      </c>
      <c r="D451" s="17" t="s">
        <v>1593</v>
      </c>
      <c r="E451" s="251"/>
      <c r="F451" s="56" t="s">
        <v>1595</v>
      </c>
      <c r="G451" s="252">
        <v>0</v>
      </c>
      <c r="H451" s="252">
        <v>0</v>
      </c>
      <c r="I451" s="252">
        <v>0</v>
      </c>
      <c r="J451" s="252">
        <v>0</v>
      </c>
      <c r="K451" s="252">
        <v>0</v>
      </c>
      <c r="L451" s="252">
        <v>0</v>
      </c>
      <c r="M451" s="254">
        <v>1592.5252700000001</v>
      </c>
      <c r="N451" s="254">
        <v>2217.9396699999998</v>
      </c>
      <c r="O451" s="255">
        <v>0</v>
      </c>
      <c r="P451" s="255">
        <v>0</v>
      </c>
      <c r="Q451" s="255">
        <v>0</v>
      </c>
      <c r="R451" s="255">
        <v>0</v>
      </c>
      <c r="S451" s="255">
        <v>0</v>
      </c>
      <c r="T451" s="255">
        <v>0</v>
      </c>
      <c r="U451" s="255">
        <v>0</v>
      </c>
      <c r="V451" s="255">
        <v>0</v>
      </c>
      <c r="W451" s="255">
        <v>0</v>
      </c>
      <c r="X451" s="255">
        <v>0</v>
      </c>
    </row>
    <row r="452" spans="1:24" x14ac:dyDescent="0.35">
      <c r="B452" s="17" t="s">
        <v>1592</v>
      </c>
      <c r="C452" s="437" t="s">
        <v>2180</v>
      </c>
      <c r="D452" s="17" t="s">
        <v>1594</v>
      </c>
      <c r="E452" s="251"/>
      <c r="F452" s="56" t="s">
        <v>1599</v>
      </c>
      <c r="G452" s="252">
        <v>0</v>
      </c>
      <c r="H452" s="252">
        <v>0</v>
      </c>
      <c r="I452" s="252">
        <v>0</v>
      </c>
      <c r="J452" s="252">
        <v>0</v>
      </c>
      <c r="K452" s="252">
        <v>0</v>
      </c>
      <c r="L452" s="252">
        <v>0</v>
      </c>
      <c r="M452" s="254">
        <v>591.79640000000006</v>
      </c>
      <c r="N452" s="254">
        <v>788.71357</v>
      </c>
      <c r="O452" s="255">
        <v>0</v>
      </c>
      <c r="P452" s="255">
        <v>0</v>
      </c>
      <c r="Q452" s="255">
        <v>0</v>
      </c>
      <c r="R452" s="255">
        <v>0</v>
      </c>
      <c r="S452" s="255">
        <v>0</v>
      </c>
      <c r="T452" s="255">
        <v>0</v>
      </c>
      <c r="U452" s="255">
        <v>0</v>
      </c>
      <c r="V452" s="255">
        <v>0</v>
      </c>
      <c r="W452" s="255">
        <v>0</v>
      </c>
      <c r="X452" s="255">
        <v>0</v>
      </c>
    </row>
    <row r="453" spans="1:24" x14ac:dyDescent="0.35">
      <c r="B453" s="17" t="s">
        <v>1592</v>
      </c>
      <c r="C453" s="437" t="s">
        <v>2179</v>
      </c>
      <c r="D453" s="17" t="s">
        <v>1593</v>
      </c>
      <c r="E453" s="251"/>
      <c r="F453" s="56" t="s">
        <v>1595</v>
      </c>
      <c r="G453" s="252">
        <v>0</v>
      </c>
      <c r="H453" s="252">
        <v>0</v>
      </c>
      <c r="I453" s="252">
        <v>0</v>
      </c>
      <c r="J453" s="252">
        <v>0</v>
      </c>
      <c r="K453" s="252">
        <v>0</v>
      </c>
      <c r="L453" s="252">
        <v>0</v>
      </c>
      <c r="M453" s="252">
        <v>0</v>
      </c>
      <c r="N453" s="252">
        <v>0</v>
      </c>
      <c r="O453" s="254">
        <v>1405.41074</v>
      </c>
      <c r="P453" s="254">
        <v>2068.998</v>
      </c>
      <c r="Q453" s="255">
        <v>0</v>
      </c>
      <c r="R453" s="255">
        <v>0</v>
      </c>
      <c r="S453" s="255">
        <v>0</v>
      </c>
      <c r="T453" s="255">
        <v>0</v>
      </c>
      <c r="U453" s="255">
        <v>0</v>
      </c>
      <c r="V453" s="255">
        <v>0</v>
      </c>
      <c r="W453" s="255">
        <v>0</v>
      </c>
      <c r="X453" s="255">
        <v>0</v>
      </c>
    </row>
    <row r="454" spans="1:24" x14ac:dyDescent="0.35">
      <c r="B454" s="17" t="s">
        <v>1592</v>
      </c>
      <c r="C454" s="437" t="s">
        <v>2180</v>
      </c>
      <c r="D454" s="17" t="s">
        <v>1594</v>
      </c>
      <c r="E454" s="251"/>
      <c r="F454" s="56" t="s">
        <v>1599</v>
      </c>
      <c r="G454" s="252">
        <v>0</v>
      </c>
      <c r="H454" s="252">
        <v>0</v>
      </c>
      <c r="I454" s="252">
        <v>0</v>
      </c>
      <c r="J454" s="252">
        <v>0</v>
      </c>
      <c r="K454" s="252">
        <v>0</v>
      </c>
      <c r="L454" s="252">
        <v>0</v>
      </c>
      <c r="M454" s="252">
        <v>0</v>
      </c>
      <c r="N454" s="252">
        <v>0</v>
      </c>
      <c r="O454" s="254">
        <v>595.67809</v>
      </c>
      <c r="P454" s="254">
        <v>500</v>
      </c>
      <c r="Q454" s="255">
        <v>0</v>
      </c>
      <c r="R454" s="255">
        <v>0</v>
      </c>
      <c r="S454" s="255">
        <v>0</v>
      </c>
      <c r="T454" s="255">
        <v>0</v>
      </c>
      <c r="U454" s="255">
        <v>0</v>
      </c>
      <c r="V454" s="255">
        <v>0</v>
      </c>
      <c r="W454" s="255">
        <v>0</v>
      </c>
      <c r="X454" s="255">
        <v>0</v>
      </c>
    </row>
    <row r="455" spans="1:24" x14ac:dyDescent="0.35">
      <c r="B455" s="17" t="s">
        <v>1592</v>
      </c>
      <c r="C455" s="437" t="s">
        <v>2179</v>
      </c>
      <c r="D455" s="17" t="s">
        <v>1593</v>
      </c>
      <c r="E455" s="251"/>
      <c r="F455" s="56" t="s">
        <v>1595</v>
      </c>
      <c r="G455" s="252">
        <v>0</v>
      </c>
      <c r="H455" s="252">
        <v>0</v>
      </c>
      <c r="I455" s="252">
        <v>0</v>
      </c>
      <c r="J455" s="252">
        <v>0</v>
      </c>
      <c r="K455" s="252">
        <v>0</v>
      </c>
      <c r="L455" s="252">
        <v>0</v>
      </c>
      <c r="M455" s="252">
        <v>0</v>
      </c>
      <c r="N455" s="252">
        <v>0</v>
      </c>
      <c r="O455" s="252">
        <v>0</v>
      </c>
      <c r="P455" s="252">
        <v>0</v>
      </c>
      <c r="Q455" s="254">
        <v>622.78377999999998</v>
      </c>
      <c r="R455" s="254">
        <v>625.83432999999991</v>
      </c>
      <c r="S455" s="255">
        <v>0</v>
      </c>
      <c r="T455" s="255">
        <v>0</v>
      </c>
      <c r="U455" s="255">
        <v>0</v>
      </c>
      <c r="V455" s="255">
        <v>0</v>
      </c>
      <c r="W455" s="255">
        <v>0</v>
      </c>
      <c r="X455" s="255">
        <v>0</v>
      </c>
    </row>
    <row r="456" spans="1:24" x14ac:dyDescent="0.35">
      <c r="B456" s="17" t="s">
        <v>1592</v>
      </c>
      <c r="C456" s="437" t="s">
        <v>2180</v>
      </c>
      <c r="D456" s="17" t="s">
        <v>1594</v>
      </c>
      <c r="E456" s="251"/>
      <c r="F456" s="56" t="s">
        <v>1599</v>
      </c>
      <c r="G456" s="252">
        <v>0</v>
      </c>
      <c r="H456" s="252">
        <v>0</v>
      </c>
      <c r="I456" s="252">
        <v>0</v>
      </c>
      <c r="J456" s="252">
        <v>0</v>
      </c>
      <c r="K456" s="252">
        <v>0</v>
      </c>
      <c r="L456" s="252">
        <v>0</v>
      </c>
      <c r="M456" s="252">
        <v>0</v>
      </c>
      <c r="N456" s="252">
        <v>0</v>
      </c>
      <c r="O456" s="252">
        <v>0</v>
      </c>
      <c r="P456" s="252">
        <v>0</v>
      </c>
      <c r="Q456" s="254">
        <v>276.02816999999999</v>
      </c>
      <c r="R456" s="254">
        <v>152.15782000000002</v>
      </c>
      <c r="S456" s="255">
        <v>0</v>
      </c>
      <c r="T456" s="255">
        <v>0</v>
      </c>
      <c r="U456" s="255">
        <v>0</v>
      </c>
      <c r="V456" s="255">
        <v>0</v>
      </c>
      <c r="W456" s="255">
        <v>0</v>
      </c>
      <c r="X456" s="255">
        <v>0</v>
      </c>
    </row>
    <row r="457" spans="1:24" x14ac:dyDescent="0.35">
      <c r="B457" s="17"/>
      <c r="C457" s="17"/>
      <c r="D457" s="17"/>
      <c r="E457" s="251"/>
      <c r="F457" s="56"/>
      <c r="G457" s="56"/>
      <c r="H457" s="56"/>
      <c r="I457" s="56"/>
      <c r="J457" s="56"/>
      <c r="K457" s="56"/>
      <c r="L457" s="56"/>
      <c r="M457" s="56"/>
      <c r="N457" s="56"/>
      <c r="O457" s="56"/>
      <c r="P457" s="56"/>
      <c r="Q457" s="56"/>
      <c r="R457" s="56"/>
      <c r="S457" s="20"/>
      <c r="T457" s="20"/>
      <c r="U457" s="20"/>
      <c r="V457" s="20"/>
      <c r="W457" s="20"/>
      <c r="X457" s="20"/>
    </row>
    <row r="458" spans="1:24" ht="13.15" x14ac:dyDescent="0.4">
      <c r="A458" s="1"/>
      <c r="B458" s="234" t="s">
        <v>1592</v>
      </c>
      <c r="C458" s="234"/>
      <c r="D458" s="234"/>
      <c r="E458" s="234"/>
      <c r="F458" s="235" t="s">
        <v>393</v>
      </c>
      <c r="G458" s="242">
        <f>SUM(G438:G456)</f>
        <v>2718.6932800000004</v>
      </c>
      <c r="H458" s="242">
        <f t="shared" ref="H458:R458" si="4">SUM(H438:H456)</f>
        <v>3040.623</v>
      </c>
      <c r="I458" s="242">
        <f t="shared" si="4"/>
        <v>2625.8598199999997</v>
      </c>
      <c r="J458" s="242">
        <f t="shared" si="4"/>
        <v>3028.6059999999998</v>
      </c>
      <c r="K458" s="242">
        <f t="shared" si="4"/>
        <v>2472.7219</v>
      </c>
      <c r="L458" s="242">
        <f t="shared" si="4"/>
        <v>2709.424</v>
      </c>
      <c r="M458" s="242">
        <f t="shared" si="4"/>
        <v>2184.3216700000003</v>
      </c>
      <c r="N458" s="242">
        <f t="shared" si="4"/>
        <v>3006.6532399999996</v>
      </c>
      <c r="O458" s="242">
        <f t="shared" si="4"/>
        <v>2001.0888300000001</v>
      </c>
      <c r="P458" s="242">
        <f t="shared" si="4"/>
        <v>2568.998</v>
      </c>
      <c r="Q458" s="242">
        <f t="shared" si="4"/>
        <v>898.81195000000002</v>
      </c>
      <c r="R458" s="242">
        <f t="shared" si="4"/>
        <v>777.99214999999992</v>
      </c>
      <c r="S458" s="237">
        <v>2926.0048654793486</v>
      </c>
      <c r="T458" s="237">
        <v>3028.2043671087536</v>
      </c>
      <c r="U458" s="237">
        <v>3213.017600121259</v>
      </c>
      <c r="V458" s="237">
        <v>3404.6582946752555</v>
      </c>
      <c r="W458" s="237">
        <v>3611.2973871363392</v>
      </c>
      <c r="X458" s="237">
        <v>16183.182514520955</v>
      </c>
    </row>
    <row r="459" spans="1:24" ht="13.15" x14ac:dyDescent="0.4">
      <c r="A459" s="1"/>
      <c r="B459" s="112"/>
      <c r="C459" s="112"/>
      <c r="D459" s="112"/>
      <c r="E459" s="112"/>
      <c r="F459" s="235" t="s">
        <v>1602</v>
      </c>
      <c r="G459" s="242">
        <f t="shared" ref="G459:R459" si="5">G458+G437+G266+G186+G97</f>
        <v>61985.753169999996</v>
      </c>
      <c r="H459" s="242">
        <f t="shared" si="5"/>
        <v>59072.12</v>
      </c>
      <c r="I459" s="242">
        <f t="shared" si="5"/>
        <v>64355.165529999998</v>
      </c>
      <c r="J459" s="242">
        <f t="shared" si="5"/>
        <v>56757.892</v>
      </c>
      <c r="K459" s="242">
        <f t="shared" si="5"/>
        <v>67085.951189999992</v>
      </c>
      <c r="L459" s="242">
        <f t="shared" si="5"/>
        <v>55393.669999999991</v>
      </c>
      <c r="M459" s="242">
        <f t="shared" si="5"/>
        <v>58212.002380000005</v>
      </c>
      <c r="N459" s="242">
        <f t="shared" si="5"/>
        <v>58103.34530999999</v>
      </c>
      <c r="O459" s="242">
        <f t="shared" si="5"/>
        <v>53436.517139999996</v>
      </c>
      <c r="P459" s="242">
        <f t="shared" si="5"/>
        <v>57582.583999999995</v>
      </c>
      <c r="Q459" s="242">
        <f t="shared" si="5"/>
        <v>20768.677639999994</v>
      </c>
      <c r="R459" s="242">
        <f t="shared" si="5"/>
        <v>17266.640520000001</v>
      </c>
      <c r="S459" s="237">
        <v>72005.492559290025</v>
      </c>
      <c r="T459" s="237">
        <v>80013.871496452382</v>
      </c>
      <c r="U459" s="237">
        <v>81970.86274489465</v>
      </c>
      <c r="V459" s="237">
        <v>83873.944114898884</v>
      </c>
      <c r="W459" s="237">
        <v>91845.393295146714</v>
      </c>
      <c r="X459" s="237">
        <v>409709.56421068276</v>
      </c>
    </row>
    <row r="460" spans="1:24" x14ac:dyDescent="0.35">
      <c r="S460" s="256">
        <f>S459-'[4]Installation with Inflation OH'!F26</f>
        <v>0</v>
      </c>
      <c r="T460" s="256">
        <f>T459-'[4]Installation with Inflation OH'!I26</f>
        <v>0</v>
      </c>
      <c r="U460" s="256">
        <f>U459-'[4]Installation with Inflation OH'!J26</f>
        <v>0</v>
      </c>
      <c r="V460" s="256">
        <f>V459-'[4]Installation with Inflation OH'!K26</f>
        <v>0</v>
      </c>
      <c r="W460" s="256">
        <f>W459-'[4]Installation with Inflation OH'!L26</f>
        <v>0</v>
      </c>
      <c r="X460" s="256">
        <f>X459-'[4]Installation with Inflation OH'!M26</f>
        <v>0</v>
      </c>
    </row>
  </sheetData>
  <autoFilter ref="A4:X460" xr:uid="{00000000-0009-0000-0000-000008000000}">
    <sortState xmlns:xlrd2="http://schemas.microsoft.com/office/spreadsheetml/2017/richdata2" ref="A151:X151">
      <sortCondition ref="F4:F460"/>
    </sortState>
  </autoFilter>
  <mergeCells count="7">
    <mergeCell ref="S3:X3"/>
    <mergeCell ref="G3:H3"/>
    <mergeCell ref="I3:J3"/>
    <mergeCell ref="K3:L3"/>
    <mergeCell ref="M3:N3"/>
    <mergeCell ref="O3:P3"/>
    <mergeCell ref="Q3:R3"/>
  </mergeCells>
  <conditionalFormatting sqref="X101:X135 S101:W153 S186:X192 S5:X100 S457:X459 S265:X440">
    <cfRule type="cellIs" priority="2" stopIfTrue="1" operator="equal">
      <formula>0</formula>
    </cfRule>
  </conditionalFormatting>
  <conditionalFormatting sqref="X136:X153">
    <cfRule type="cellIs" priority="1" stopIfTrue="1" operator="equal">
      <formula>0</formula>
    </cfRule>
  </conditionalFormatting>
  <printOptions horizontalCentered="1"/>
  <pageMargins left="0.7" right="0.7" top="0.75" bottom="0.75" header="0.3" footer="0.3"/>
  <pageSetup scale="31" fitToHeight="4" orientation="landscape" copies="2" r:id="rId1"/>
  <headerFooter alignWithMargins="0"/>
  <rowBreaks count="4" manualBreakCount="4">
    <brk id="50" min="1" max="23" man="1"/>
    <brk id="128" min="1" max="23" man="1"/>
    <brk id="266" min="1" max="23" man="1"/>
    <brk id="309" min="1" max="2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DC07-3301-454D-94FF-36BA5EF74E51}">
  <sheetPr>
    <tabColor theme="7" tint="0.39997558519241921"/>
  </sheetPr>
  <dimension ref="A1:D167"/>
  <sheetViews>
    <sheetView zoomScaleNormal="100" zoomScaleSheetLayoutView="80" workbookViewId="0">
      <pane xSplit="4" ySplit="2" topLeftCell="E3" activePane="bottomRight" state="frozen"/>
      <selection pane="topRight" activeCell="F1" sqref="F1"/>
      <selection pane="bottomLeft" activeCell="A3" sqref="A3"/>
      <selection pane="bottomRight" activeCell="D54" sqref="D54"/>
    </sheetView>
  </sheetViews>
  <sheetFormatPr defaultColWidth="9.1328125" defaultRowHeight="12.75" x14ac:dyDescent="0.35"/>
  <cols>
    <col min="1" max="1" width="9.1328125" style="470"/>
    <col min="2" max="2" width="17.46484375" style="2" bestFit="1" customWidth="1"/>
    <col min="3" max="3" width="17.46484375" style="2" customWidth="1"/>
    <col min="4" max="4" width="51.6640625" style="2" bestFit="1" customWidth="1"/>
    <col min="5" max="16384" width="9.1328125" style="2"/>
  </cols>
  <sheetData>
    <row r="1" spans="1:4" ht="30.75" customHeight="1" x14ac:dyDescent="0.5">
      <c r="B1" s="4"/>
      <c r="C1" s="4"/>
      <c r="D1" s="229" t="s">
        <v>1446</v>
      </c>
    </row>
    <row r="2" spans="1:4" s="11" customFormat="1" ht="26.1" customHeight="1" x14ac:dyDescent="0.35">
      <c r="A2" s="471"/>
      <c r="B2" s="52" t="s">
        <v>61</v>
      </c>
      <c r="C2" s="52" t="s">
        <v>2075</v>
      </c>
      <c r="D2" s="54" t="s">
        <v>62</v>
      </c>
    </row>
    <row r="3" spans="1:4" x14ac:dyDescent="0.35">
      <c r="B3" s="17" t="s">
        <v>16</v>
      </c>
      <c r="C3" s="437" t="s">
        <v>2413</v>
      </c>
      <c r="D3" s="56" t="s">
        <v>256</v>
      </c>
    </row>
    <row r="4" spans="1:4" x14ac:dyDescent="0.35">
      <c r="B4" s="17" t="s">
        <v>16</v>
      </c>
      <c r="C4" s="437" t="s">
        <v>2414</v>
      </c>
      <c r="D4" s="56" t="s">
        <v>2821</v>
      </c>
    </row>
    <row r="5" spans="1:4" x14ac:dyDescent="0.35">
      <c r="B5" s="17" t="s">
        <v>16</v>
      </c>
      <c r="C5" s="437" t="s">
        <v>2417</v>
      </c>
      <c r="D5" s="56" t="s">
        <v>257</v>
      </c>
    </row>
    <row r="6" spans="1:4" x14ac:dyDescent="0.35">
      <c r="B6" s="17" t="s">
        <v>16</v>
      </c>
      <c r="C6" s="437" t="s">
        <v>2420</v>
      </c>
      <c r="D6" s="56" t="s">
        <v>258</v>
      </c>
    </row>
    <row r="7" spans="1:4" x14ac:dyDescent="0.35">
      <c r="B7" s="17" t="s">
        <v>16</v>
      </c>
      <c r="C7" s="437" t="s">
        <v>2418</v>
      </c>
      <c r="D7" s="56" t="s">
        <v>261</v>
      </c>
    </row>
    <row r="8" spans="1:4" x14ac:dyDescent="0.35">
      <c r="B8" s="17" t="s">
        <v>16</v>
      </c>
      <c r="C8" s="437" t="s">
        <v>2418</v>
      </c>
      <c r="D8" s="56" t="s">
        <v>2822</v>
      </c>
    </row>
    <row r="9" spans="1:4" x14ac:dyDescent="0.35">
      <c r="B9" s="17" t="s">
        <v>16</v>
      </c>
      <c r="C9" s="437" t="s">
        <v>2419</v>
      </c>
      <c r="D9" s="56" t="s">
        <v>2823</v>
      </c>
    </row>
    <row r="10" spans="1:4" x14ac:dyDescent="0.35">
      <c r="B10" s="17" t="s">
        <v>16</v>
      </c>
      <c r="C10" s="437" t="s">
        <v>2418</v>
      </c>
      <c r="D10" s="56" t="s">
        <v>2824</v>
      </c>
    </row>
    <row r="11" spans="1:4" x14ac:dyDescent="0.35">
      <c r="B11" s="17" t="s">
        <v>16</v>
      </c>
      <c r="C11" s="437" t="s">
        <v>2413</v>
      </c>
      <c r="D11" s="56" t="s">
        <v>256</v>
      </c>
    </row>
    <row r="12" spans="1:4" x14ac:dyDescent="0.35">
      <c r="B12" s="17" t="s">
        <v>16</v>
      </c>
      <c r="C12" s="437" t="s">
        <v>2417</v>
      </c>
      <c r="D12" s="56" t="s">
        <v>257</v>
      </c>
    </row>
    <row r="13" spans="1:4" x14ac:dyDescent="0.35">
      <c r="B13" s="17" t="s">
        <v>16</v>
      </c>
      <c r="C13" s="437" t="s">
        <v>2420</v>
      </c>
      <c r="D13" s="56" t="s">
        <v>258</v>
      </c>
    </row>
    <row r="14" spans="1:4" x14ac:dyDescent="0.35">
      <c r="B14" s="17" t="s">
        <v>16</v>
      </c>
      <c r="C14" s="437" t="s">
        <v>2418</v>
      </c>
      <c r="D14" s="56" t="s">
        <v>261</v>
      </c>
    </row>
    <row r="15" spans="1:4" x14ac:dyDescent="0.35">
      <c r="B15" s="17" t="s">
        <v>16</v>
      </c>
      <c r="C15" s="437" t="s">
        <v>2418</v>
      </c>
      <c r="D15" s="56" t="s">
        <v>2825</v>
      </c>
    </row>
    <row r="16" spans="1:4" x14ac:dyDescent="0.35">
      <c r="B16" s="17" t="s">
        <v>16</v>
      </c>
      <c r="C16" s="437" t="s">
        <v>2418</v>
      </c>
      <c r="D16" s="56" t="s">
        <v>2824</v>
      </c>
    </row>
    <row r="17" spans="2:4" x14ac:dyDescent="0.35">
      <c r="B17" s="17" t="s">
        <v>16</v>
      </c>
      <c r="C17" s="437" t="s">
        <v>2413</v>
      </c>
      <c r="D17" s="56" t="s">
        <v>256</v>
      </c>
    </row>
    <row r="18" spans="2:4" x14ac:dyDescent="0.35">
      <c r="B18" s="17" t="s">
        <v>16</v>
      </c>
      <c r="C18" s="437" t="s">
        <v>2417</v>
      </c>
      <c r="D18" s="56" t="s">
        <v>257</v>
      </c>
    </row>
    <row r="19" spans="2:4" x14ac:dyDescent="0.35">
      <c r="B19" s="17" t="s">
        <v>16</v>
      </c>
      <c r="C19" s="437" t="s">
        <v>2420</v>
      </c>
      <c r="D19" s="56" t="s">
        <v>258</v>
      </c>
    </row>
    <row r="20" spans="2:4" x14ac:dyDescent="0.35">
      <c r="B20" s="17" t="s">
        <v>16</v>
      </c>
      <c r="C20" s="437" t="s">
        <v>2418</v>
      </c>
      <c r="D20" s="56" t="s">
        <v>2826</v>
      </c>
    </row>
    <row r="21" spans="2:4" x14ac:dyDescent="0.35">
      <c r="B21" s="17" t="s">
        <v>16</v>
      </c>
      <c r="C21" s="437" t="s">
        <v>2418</v>
      </c>
      <c r="D21" s="56" t="s">
        <v>2827</v>
      </c>
    </row>
    <row r="22" spans="2:4" x14ac:dyDescent="0.35">
      <c r="B22" s="17" t="s">
        <v>16</v>
      </c>
      <c r="C22" s="437" t="s">
        <v>2418</v>
      </c>
      <c r="D22" s="56" t="s">
        <v>2824</v>
      </c>
    </row>
    <row r="23" spans="2:4" x14ac:dyDescent="0.35">
      <c r="B23" s="17" t="s">
        <v>16</v>
      </c>
      <c r="C23" s="437" t="s">
        <v>2418</v>
      </c>
      <c r="D23" s="56" t="s">
        <v>261</v>
      </c>
    </row>
    <row r="24" spans="2:4" x14ac:dyDescent="0.35">
      <c r="B24" s="17" t="s">
        <v>16</v>
      </c>
      <c r="C24" s="437" t="s">
        <v>2413</v>
      </c>
      <c r="D24" s="56" t="s">
        <v>256</v>
      </c>
    </row>
    <row r="25" spans="2:4" x14ac:dyDescent="0.35">
      <c r="B25" s="17" t="s">
        <v>16</v>
      </c>
      <c r="C25" s="437" t="s">
        <v>2417</v>
      </c>
      <c r="D25" s="56" t="s">
        <v>257</v>
      </c>
    </row>
    <row r="26" spans="2:4" x14ac:dyDescent="0.35">
      <c r="B26" s="17" t="s">
        <v>16</v>
      </c>
      <c r="C26" s="437" t="s">
        <v>2420</v>
      </c>
      <c r="D26" s="56" t="s">
        <v>258</v>
      </c>
    </row>
    <row r="27" spans="2:4" x14ac:dyDescent="0.35">
      <c r="B27" s="17" t="s">
        <v>16</v>
      </c>
      <c r="C27" s="437" t="s">
        <v>2418</v>
      </c>
      <c r="D27" s="56" t="s">
        <v>2828</v>
      </c>
    </row>
    <row r="28" spans="2:4" x14ac:dyDescent="0.35">
      <c r="B28" s="17" t="s">
        <v>16</v>
      </c>
      <c r="C28" s="437" t="s">
        <v>2418</v>
      </c>
      <c r="D28" s="56" t="s">
        <v>2829</v>
      </c>
    </row>
    <row r="29" spans="2:4" x14ac:dyDescent="0.35">
      <c r="B29" s="17" t="s">
        <v>16</v>
      </c>
      <c r="C29" s="437" t="s">
        <v>2418</v>
      </c>
      <c r="D29" s="56" t="s">
        <v>261</v>
      </c>
    </row>
    <row r="30" spans="2:4" x14ac:dyDescent="0.35">
      <c r="B30" s="17" t="s">
        <v>16</v>
      </c>
      <c r="C30" s="437" t="s">
        <v>2418</v>
      </c>
      <c r="D30" s="56" t="s">
        <v>2824</v>
      </c>
    </row>
    <row r="31" spans="2:4" x14ac:dyDescent="0.35">
      <c r="B31" s="17" t="s">
        <v>16</v>
      </c>
      <c r="C31" s="437" t="s">
        <v>2413</v>
      </c>
      <c r="D31" s="56" t="s">
        <v>256</v>
      </c>
    </row>
    <row r="32" spans="2:4" x14ac:dyDescent="0.35">
      <c r="B32" s="17" t="s">
        <v>16</v>
      </c>
      <c r="C32" s="437" t="s">
        <v>2417</v>
      </c>
      <c r="D32" s="56" t="s">
        <v>257</v>
      </c>
    </row>
    <row r="33" spans="2:4" x14ac:dyDescent="0.35">
      <c r="B33" s="17" t="s">
        <v>16</v>
      </c>
      <c r="C33" s="437" t="s">
        <v>2420</v>
      </c>
      <c r="D33" s="56" t="s">
        <v>258</v>
      </c>
    </row>
    <row r="34" spans="2:4" x14ac:dyDescent="0.35">
      <c r="B34" s="17" t="s">
        <v>16</v>
      </c>
      <c r="C34" s="437" t="s">
        <v>2418</v>
      </c>
      <c r="D34" s="56" t="s">
        <v>2830</v>
      </c>
    </row>
    <row r="35" spans="2:4" x14ac:dyDescent="0.35">
      <c r="B35" s="17" t="s">
        <v>16</v>
      </c>
      <c r="C35" s="437" t="s">
        <v>2418</v>
      </c>
      <c r="D35" s="56" t="s">
        <v>2831</v>
      </c>
    </row>
    <row r="36" spans="2:4" x14ac:dyDescent="0.35">
      <c r="B36" s="17" t="s">
        <v>16</v>
      </c>
      <c r="C36" s="437" t="s">
        <v>2418</v>
      </c>
      <c r="D36" s="56" t="s">
        <v>261</v>
      </c>
    </row>
    <row r="37" spans="2:4" x14ac:dyDescent="0.35">
      <c r="B37" s="17" t="s">
        <v>16</v>
      </c>
      <c r="C37" s="437" t="s">
        <v>2415</v>
      </c>
      <c r="D37" s="56" t="s">
        <v>2833</v>
      </c>
    </row>
    <row r="38" spans="2:4" ht="13.15" x14ac:dyDescent="0.4">
      <c r="B38" s="472" t="s">
        <v>16</v>
      </c>
      <c r="C38" s="472"/>
      <c r="D38" s="473" t="s">
        <v>2834</v>
      </c>
    </row>
    <row r="39" spans="2:4" x14ac:dyDescent="0.35">
      <c r="B39" s="17" t="s">
        <v>29</v>
      </c>
      <c r="C39" s="437" t="s">
        <v>2421</v>
      </c>
      <c r="D39" s="56" t="s">
        <v>279</v>
      </c>
    </row>
    <row r="40" spans="2:4" x14ac:dyDescent="0.35">
      <c r="B40" s="17" t="s">
        <v>29</v>
      </c>
      <c r="C40" s="437" t="s">
        <v>2422</v>
      </c>
      <c r="D40" s="56" t="s">
        <v>280</v>
      </c>
    </row>
    <row r="41" spans="2:4" x14ac:dyDescent="0.35">
      <c r="B41" s="17" t="s">
        <v>29</v>
      </c>
      <c r="C41" s="437" t="s">
        <v>2423</v>
      </c>
      <c r="D41" s="56" t="s">
        <v>2835</v>
      </c>
    </row>
    <row r="42" spans="2:4" x14ac:dyDescent="0.35">
      <c r="B42" s="17" t="s">
        <v>29</v>
      </c>
      <c r="C42" s="437" t="s">
        <v>2424</v>
      </c>
      <c r="D42" s="56" t="s">
        <v>281</v>
      </c>
    </row>
    <row r="43" spans="2:4" x14ac:dyDescent="0.35">
      <c r="B43" s="17" t="s">
        <v>29</v>
      </c>
      <c r="C43" s="437" t="s">
        <v>2425</v>
      </c>
      <c r="D43" s="56" t="s">
        <v>258</v>
      </c>
    </row>
    <row r="44" spans="2:4" x14ac:dyDescent="0.35">
      <c r="B44" s="17" t="s">
        <v>29</v>
      </c>
      <c r="C44" s="437" t="s">
        <v>2426</v>
      </c>
      <c r="D44" s="56" t="s">
        <v>2836</v>
      </c>
    </row>
    <row r="45" spans="2:4" x14ac:dyDescent="0.35">
      <c r="B45" s="17" t="s">
        <v>29</v>
      </c>
      <c r="C45" s="437" t="s">
        <v>2426</v>
      </c>
      <c r="D45" s="56" t="s">
        <v>2837</v>
      </c>
    </row>
    <row r="46" spans="2:4" x14ac:dyDescent="0.35">
      <c r="B46" s="17" t="s">
        <v>29</v>
      </c>
      <c r="C46" s="437" t="s">
        <v>2427</v>
      </c>
      <c r="D46" s="56" t="s">
        <v>2838</v>
      </c>
    </row>
    <row r="47" spans="2:4" x14ac:dyDescent="0.35">
      <c r="B47" s="17" t="s">
        <v>29</v>
      </c>
      <c r="C47" s="437" t="s">
        <v>2428</v>
      </c>
      <c r="D47" s="56" t="s">
        <v>2839</v>
      </c>
    </row>
    <row r="48" spans="2:4" x14ac:dyDescent="0.35">
      <c r="B48" s="17" t="s">
        <v>29</v>
      </c>
      <c r="C48" s="437" t="s">
        <v>2429</v>
      </c>
      <c r="D48" s="56" t="s">
        <v>2840</v>
      </c>
    </row>
    <row r="49" spans="2:4" x14ac:dyDescent="0.35">
      <c r="B49" s="17" t="s">
        <v>29</v>
      </c>
      <c r="C49" s="437" t="s">
        <v>2421</v>
      </c>
      <c r="D49" s="56" t="s">
        <v>279</v>
      </c>
    </row>
    <row r="50" spans="2:4" x14ac:dyDescent="0.35">
      <c r="B50" s="17" t="s">
        <v>29</v>
      </c>
      <c r="C50" s="437" t="s">
        <v>2422</v>
      </c>
      <c r="D50" s="56" t="s">
        <v>280</v>
      </c>
    </row>
    <row r="51" spans="2:4" x14ac:dyDescent="0.35">
      <c r="B51" s="17" t="s">
        <v>29</v>
      </c>
      <c r="C51" s="437" t="s">
        <v>2424</v>
      </c>
      <c r="D51" s="56" t="s">
        <v>281</v>
      </c>
    </row>
    <row r="52" spans="2:4" x14ac:dyDescent="0.35">
      <c r="B52" s="17" t="s">
        <v>29</v>
      </c>
      <c r="C52" s="437" t="s">
        <v>2425</v>
      </c>
      <c r="D52" s="56" t="s">
        <v>258</v>
      </c>
    </row>
    <row r="53" spans="2:4" x14ac:dyDescent="0.35">
      <c r="B53" s="17" t="s">
        <v>29</v>
      </c>
      <c r="C53" s="437" t="s">
        <v>2426</v>
      </c>
      <c r="D53" s="56" t="s">
        <v>2841</v>
      </c>
    </row>
    <row r="54" spans="2:4" x14ac:dyDescent="0.35">
      <c r="B54" s="17" t="s">
        <v>29</v>
      </c>
      <c r="C54" s="437" t="s">
        <v>2914</v>
      </c>
      <c r="D54" s="485" t="s">
        <v>2842</v>
      </c>
    </row>
    <row r="55" spans="2:4" x14ac:dyDescent="0.35">
      <c r="B55" s="17" t="s">
        <v>29</v>
      </c>
      <c r="C55" s="437" t="s">
        <v>2429</v>
      </c>
      <c r="D55" s="56" t="s">
        <v>2843</v>
      </c>
    </row>
    <row r="56" spans="2:4" x14ac:dyDescent="0.35">
      <c r="B56" s="17" t="s">
        <v>29</v>
      </c>
      <c r="C56" s="437" t="s">
        <v>2429</v>
      </c>
      <c r="D56" s="56" t="s">
        <v>2844</v>
      </c>
    </row>
    <row r="57" spans="2:4" x14ac:dyDescent="0.35">
      <c r="B57" s="17" t="s">
        <v>29</v>
      </c>
      <c r="C57" s="437" t="s">
        <v>2429</v>
      </c>
      <c r="D57" s="56" t="s">
        <v>2845</v>
      </c>
    </row>
    <row r="58" spans="2:4" x14ac:dyDescent="0.35">
      <c r="B58" s="17" t="s">
        <v>29</v>
      </c>
      <c r="C58" s="437" t="s">
        <v>2428</v>
      </c>
      <c r="D58" s="56" t="s">
        <v>2846</v>
      </c>
    </row>
    <row r="59" spans="2:4" x14ac:dyDescent="0.35">
      <c r="B59" s="17" t="s">
        <v>29</v>
      </c>
      <c r="C59" s="437" t="s">
        <v>2421</v>
      </c>
      <c r="D59" s="56" t="s">
        <v>279</v>
      </c>
    </row>
    <row r="60" spans="2:4" x14ac:dyDescent="0.35">
      <c r="B60" s="17" t="s">
        <v>29</v>
      </c>
      <c r="C60" s="437" t="s">
        <v>2422</v>
      </c>
      <c r="D60" s="56" t="s">
        <v>280</v>
      </c>
    </row>
    <row r="61" spans="2:4" x14ac:dyDescent="0.35">
      <c r="B61" s="17" t="s">
        <v>29</v>
      </c>
      <c r="C61" s="437" t="s">
        <v>2424</v>
      </c>
      <c r="D61" s="56" t="s">
        <v>281</v>
      </c>
    </row>
    <row r="62" spans="2:4" x14ac:dyDescent="0.35">
      <c r="B62" s="17" t="s">
        <v>29</v>
      </c>
      <c r="C62" s="437" t="s">
        <v>2425</v>
      </c>
      <c r="D62" s="56" t="s">
        <v>258</v>
      </c>
    </row>
    <row r="63" spans="2:4" x14ac:dyDescent="0.35">
      <c r="B63" s="17" t="s">
        <v>29</v>
      </c>
      <c r="C63" s="437" t="s">
        <v>2428</v>
      </c>
      <c r="D63" s="56" t="s">
        <v>2847</v>
      </c>
    </row>
    <row r="64" spans="2:4" x14ac:dyDescent="0.35">
      <c r="B64" s="17" t="s">
        <v>29</v>
      </c>
      <c r="C64" s="437" t="s">
        <v>2426</v>
      </c>
      <c r="D64" s="56" t="s">
        <v>2848</v>
      </c>
    </row>
    <row r="65" spans="2:4" x14ac:dyDescent="0.35">
      <c r="B65" s="17" t="s">
        <v>29</v>
      </c>
      <c r="C65" s="437" t="s">
        <v>2426</v>
      </c>
      <c r="D65" s="56" t="s">
        <v>2849</v>
      </c>
    </row>
    <row r="66" spans="2:4" x14ac:dyDescent="0.35">
      <c r="B66" s="17" t="s">
        <v>29</v>
      </c>
      <c r="C66" s="437" t="s">
        <v>2428</v>
      </c>
      <c r="D66" s="56" t="s">
        <v>293</v>
      </c>
    </row>
    <row r="67" spans="2:4" x14ac:dyDescent="0.35">
      <c r="B67" s="17" t="s">
        <v>29</v>
      </c>
      <c r="C67" s="437" t="s">
        <v>2429</v>
      </c>
      <c r="D67" s="56" t="s">
        <v>2850</v>
      </c>
    </row>
    <row r="68" spans="2:4" x14ac:dyDescent="0.35">
      <c r="B68" s="17" t="s">
        <v>29</v>
      </c>
      <c r="C68" s="437" t="s">
        <v>2429</v>
      </c>
      <c r="D68" s="56" t="s">
        <v>2851</v>
      </c>
    </row>
    <row r="69" spans="2:4" x14ac:dyDescent="0.35">
      <c r="B69" s="17" t="s">
        <v>29</v>
      </c>
      <c r="C69" s="437" t="s">
        <v>2421</v>
      </c>
      <c r="D69" s="56" t="s">
        <v>279</v>
      </c>
    </row>
    <row r="70" spans="2:4" x14ac:dyDescent="0.35">
      <c r="B70" s="17" t="s">
        <v>29</v>
      </c>
      <c r="C70" s="437" t="s">
        <v>2422</v>
      </c>
      <c r="D70" s="56" t="s">
        <v>280</v>
      </c>
    </row>
    <row r="71" spans="2:4" x14ac:dyDescent="0.35">
      <c r="B71" s="17" t="s">
        <v>29</v>
      </c>
      <c r="C71" s="437" t="s">
        <v>2424</v>
      </c>
      <c r="D71" s="56" t="s">
        <v>281</v>
      </c>
    </row>
    <row r="72" spans="2:4" x14ac:dyDescent="0.35">
      <c r="B72" s="17" t="s">
        <v>29</v>
      </c>
      <c r="C72" s="437" t="s">
        <v>2425</v>
      </c>
      <c r="D72" s="56" t="s">
        <v>258</v>
      </c>
    </row>
    <row r="73" spans="2:4" x14ac:dyDescent="0.35">
      <c r="B73" s="17" t="s">
        <v>29</v>
      </c>
      <c r="C73" s="437" t="s">
        <v>2429</v>
      </c>
      <c r="D73" s="56" t="s">
        <v>2852</v>
      </c>
    </row>
    <row r="74" spans="2:4" x14ac:dyDescent="0.35">
      <c r="B74" s="17" t="s">
        <v>29</v>
      </c>
      <c r="C74" s="437" t="s">
        <v>2429</v>
      </c>
      <c r="D74" s="56" t="s">
        <v>2853</v>
      </c>
    </row>
    <row r="75" spans="2:4" x14ac:dyDescent="0.35">
      <c r="B75" s="17" t="s">
        <v>29</v>
      </c>
      <c r="C75" s="437" t="s">
        <v>2426</v>
      </c>
      <c r="D75" s="56" t="s">
        <v>2854</v>
      </c>
    </row>
    <row r="76" spans="2:4" x14ac:dyDescent="0.35">
      <c r="B76" s="17" t="s">
        <v>29</v>
      </c>
      <c r="C76" s="437" t="s">
        <v>2429</v>
      </c>
      <c r="D76" s="56" t="s">
        <v>2855</v>
      </c>
    </row>
    <row r="77" spans="2:4" x14ac:dyDescent="0.35">
      <c r="B77" s="17" t="s">
        <v>29</v>
      </c>
      <c r="C77" s="437" t="s">
        <v>2428</v>
      </c>
      <c r="D77" s="56" t="s">
        <v>2856</v>
      </c>
    </row>
    <row r="78" spans="2:4" x14ac:dyDescent="0.35">
      <c r="B78" s="17" t="s">
        <v>29</v>
      </c>
      <c r="C78" s="437" t="s">
        <v>2421</v>
      </c>
      <c r="D78" s="56" t="s">
        <v>279</v>
      </c>
    </row>
    <row r="79" spans="2:4" x14ac:dyDescent="0.35">
      <c r="B79" s="17" t="s">
        <v>29</v>
      </c>
      <c r="C79" s="437" t="s">
        <v>2422</v>
      </c>
      <c r="D79" s="56" t="s">
        <v>280</v>
      </c>
    </row>
    <row r="80" spans="2:4" x14ac:dyDescent="0.35">
      <c r="B80" s="17" t="s">
        <v>29</v>
      </c>
      <c r="C80" s="437" t="s">
        <v>2424</v>
      </c>
      <c r="D80" s="56" t="s">
        <v>281</v>
      </c>
    </row>
    <row r="81" spans="2:4" x14ac:dyDescent="0.35">
      <c r="B81" s="17" t="s">
        <v>29</v>
      </c>
      <c r="C81" s="437" t="s">
        <v>2425</v>
      </c>
      <c r="D81" s="56" t="s">
        <v>258</v>
      </c>
    </row>
    <row r="82" spans="2:4" x14ac:dyDescent="0.35">
      <c r="B82" s="17" t="s">
        <v>29</v>
      </c>
      <c r="C82" s="437" t="s">
        <v>2429</v>
      </c>
      <c r="D82" s="56" t="s">
        <v>2857</v>
      </c>
    </row>
    <row r="83" spans="2:4" x14ac:dyDescent="0.35">
      <c r="B83" s="17" t="s">
        <v>29</v>
      </c>
      <c r="C83" s="437" t="s">
        <v>2429</v>
      </c>
      <c r="D83" s="56" t="s">
        <v>2858</v>
      </c>
    </row>
    <row r="84" spans="2:4" x14ac:dyDescent="0.35">
      <c r="B84" s="17" t="s">
        <v>29</v>
      </c>
      <c r="C84" s="437" t="s">
        <v>2429</v>
      </c>
      <c r="D84" s="56" t="s">
        <v>2852</v>
      </c>
    </row>
    <row r="85" spans="2:4" x14ac:dyDescent="0.35">
      <c r="B85" s="17" t="s">
        <v>29</v>
      </c>
      <c r="C85" s="437" t="s">
        <v>2429</v>
      </c>
      <c r="D85" s="56" t="s">
        <v>2859</v>
      </c>
    </row>
    <row r="86" spans="2:4" x14ac:dyDescent="0.35">
      <c r="B86" s="17" t="s">
        <v>29</v>
      </c>
      <c r="C86" s="437" t="s">
        <v>2426</v>
      </c>
      <c r="D86" s="56" t="s">
        <v>2860</v>
      </c>
    </row>
    <row r="87" spans="2:4" ht="13.15" x14ac:dyDescent="0.4">
      <c r="B87" s="472" t="s">
        <v>29</v>
      </c>
      <c r="C87" s="472"/>
      <c r="D87" s="473" t="s">
        <v>2861</v>
      </c>
    </row>
    <row r="88" spans="2:4" ht="14.25" customHeight="1" x14ac:dyDescent="0.35">
      <c r="B88" s="17" t="s">
        <v>21</v>
      </c>
      <c r="C88" s="437" t="s">
        <v>2177</v>
      </c>
      <c r="D88" s="56" t="s">
        <v>2862</v>
      </c>
    </row>
    <row r="89" spans="2:4" ht="14.25" customHeight="1" x14ac:dyDescent="0.35">
      <c r="B89" s="17" t="s">
        <v>21</v>
      </c>
      <c r="C89" s="437" t="s">
        <v>2176</v>
      </c>
      <c r="D89" s="56" t="s">
        <v>2863</v>
      </c>
    </row>
    <row r="90" spans="2:4" ht="14.25" customHeight="1" x14ac:dyDescent="0.35">
      <c r="B90" s="17" t="s">
        <v>21</v>
      </c>
      <c r="C90" s="437" t="s">
        <v>2178</v>
      </c>
      <c r="D90" s="56" t="s">
        <v>2864</v>
      </c>
    </row>
    <row r="91" spans="2:4" ht="13.15" x14ac:dyDescent="0.4">
      <c r="B91" s="472" t="s">
        <v>21</v>
      </c>
      <c r="C91" s="472"/>
      <c r="D91" s="473" t="s">
        <v>2865</v>
      </c>
    </row>
    <row r="92" spans="2:4" x14ac:dyDescent="0.35">
      <c r="B92" s="17" t="s">
        <v>2866</v>
      </c>
      <c r="C92" s="437" t="s">
        <v>2647</v>
      </c>
      <c r="D92" s="56" t="s">
        <v>324</v>
      </c>
    </row>
    <row r="93" spans="2:4" x14ac:dyDescent="0.35">
      <c r="B93" s="17" t="s">
        <v>2866</v>
      </c>
      <c r="C93" s="437" t="s">
        <v>2652</v>
      </c>
      <c r="D93" s="56" t="s">
        <v>2867</v>
      </c>
    </row>
    <row r="94" spans="2:4" x14ac:dyDescent="0.35">
      <c r="B94" s="17" t="s">
        <v>2866</v>
      </c>
      <c r="C94" s="437" t="s">
        <v>2653</v>
      </c>
      <c r="D94" s="56" t="s">
        <v>2868</v>
      </c>
    </row>
    <row r="95" spans="2:4" x14ac:dyDescent="0.35">
      <c r="B95" s="17" t="s">
        <v>2866</v>
      </c>
      <c r="C95" s="437" t="s">
        <v>2654</v>
      </c>
      <c r="D95" s="56" t="s">
        <v>343</v>
      </c>
    </row>
    <row r="96" spans="2:4" x14ac:dyDescent="0.35">
      <c r="B96" s="17" t="s">
        <v>2866</v>
      </c>
      <c r="C96" s="437" t="s">
        <v>2649</v>
      </c>
      <c r="D96" s="56" t="s">
        <v>326</v>
      </c>
    </row>
    <row r="97" spans="2:4" x14ac:dyDescent="0.35">
      <c r="B97" s="17" t="s">
        <v>2866</v>
      </c>
      <c r="C97" s="437" t="s">
        <v>2649</v>
      </c>
      <c r="D97" s="56" t="s">
        <v>2869</v>
      </c>
    </row>
    <row r="98" spans="2:4" x14ac:dyDescent="0.35">
      <c r="B98" s="17" t="s">
        <v>2866</v>
      </c>
      <c r="C98" s="437" t="s">
        <v>2649</v>
      </c>
      <c r="D98" s="56" t="s">
        <v>345</v>
      </c>
    </row>
    <row r="99" spans="2:4" x14ac:dyDescent="0.35">
      <c r="B99" s="17" t="s">
        <v>2866</v>
      </c>
      <c r="C99" s="437" t="s">
        <v>2649</v>
      </c>
      <c r="D99" s="56" t="s">
        <v>327</v>
      </c>
    </row>
    <row r="100" spans="2:4" x14ac:dyDescent="0.35">
      <c r="B100" s="17" t="s">
        <v>2866</v>
      </c>
      <c r="C100" s="437" t="s">
        <v>2650</v>
      </c>
      <c r="D100" s="56" t="s">
        <v>2870</v>
      </c>
    </row>
    <row r="101" spans="2:4" x14ac:dyDescent="0.35">
      <c r="B101" s="17" t="s">
        <v>2866</v>
      </c>
      <c r="C101" s="437" t="s">
        <v>2646</v>
      </c>
      <c r="D101" s="56" t="s">
        <v>2871</v>
      </c>
    </row>
    <row r="102" spans="2:4" x14ac:dyDescent="0.35">
      <c r="B102" s="17" t="s">
        <v>2866</v>
      </c>
      <c r="C102" s="437" t="s">
        <v>2646</v>
      </c>
      <c r="D102" s="56" t="s">
        <v>2872</v>
      </c>
    </row>
    <row r="103" spans="2:4" x14ac:dyDescent="0.35">
      <c r="B103" s="17" t="s">
        <v>2866</v>
      </c>
      <c r="C103" s="437" t="s">
        <v>2646</v>
      </c>
      <c r="D103" s="56" t="s">
        <v>2873</v>
      </c>
    </row>
    <row r="104" spans="2:4" x14ac:dyDescent="0.35">
      <c r="B104" s="17" t="s">
        <v>2866</v>
      </c>
      <c r="C104" s="437" t="s">
        <v>2646</v>
      </c>
      <c r="D104" s="56" t="s">
        <v>322</v>
      </c>
    </row>
    <row r="105" spans="2:4" x14ac:dyDescent="0.35">
      <c r="B105" s="17" t="s">
        <v>2866</v>
      </c>
      <c r="C105" s="437" t="s">
        <v>2646</v>
      </c>
      <c r="D105" s="56" t="s">
        <v>2874</v>
      </c>
    </row>
    <row r="106" spans="2:4" x14ac:dyDescent="0.35">
      <c r="B106" s="17" t="s">
        <v>2866</v>
      </c>
      <c r="C106" s="437" t="s">
        <v>2646</v>
      </c>
      <c r="D106" s="56" t="s">
        <v>2875</v>
      </c>
    </row>
    <row r="107" spans="2:4" x14ac:dyDescent="0.35">
      <c r="B107" s="17" t="s">
        <v>2866</v>
      </c>
      <c r="C107" s="437" t="s">
        <v>2646</v>
      </c>
      <c r="D107" s="56" t="s">
        <v>2876</v>
      </c>
    </row>
    <row r="108" spans="2:4" x14ac:dyDescent="0.35">
      <c r="B108" s="17" t="s">
        <v>2866</v>
      </c>
      <c r="C108" s="437" t="s">
        <v>2651</v>
      </c>
      <c r="D108" s="56" t="s">
        <v>2877</v>
      </c>
    </row>
    <row r="109" spans="2:4" x14ac:dyDescent="0.35">
      <c r="B109" s="17" t="s">
        <v>2866</v>
      </c>
      <c r="C109" s="437" t="s">
        <v>2651</v>
      </c>
      <c r="D109" s="56" t="s">
        <v>2878</v>
      </c>
    </row>
    <row r="110" spans="2:4" x14ac:dyDescent="0.35">
      <c r="B110" s="17" t="s">
        <v>2866</v>
      </c>
      <c r="C110" s="437" t="s">
        <v>2655</v>
      </c>
      <c r="D110" s="56" t="s">
        <v>385</v>
      </c>
    </row>
    <row r="111" spans="2:4" x14ac:dyDescent="0.35">
      <c r="B111" s="17" t="s">
        <v>2866</v>
      </c>
      <c r="C111" s="437" t="s">
        <v>2655</v>
      </c>
      <c r="D111" s="56" t="s">
        <v>2879</v>
      </c>
    </row>
    <row r="112" spans="2:4" x14ac:dyDescent="0.35">
      <c r="B112" s="17" t="s">
        <v>2866</v>
      </c>
      <c r="C112" s="437" t="s">
        <v>2655</v>
      </c>
      <c r="D112" s="56" t="s">
        <v>2880</v>
      </c>
    </row>
    <row r="113" spans="2:4" x14ac:dyDescent="0.35">
      <c r="B113" s="17" t="s">
        <v>2866</v>
      </c>
      <c r="C113" s="437" t="s">
        <v>2655</v>
      </c>
      <c r="D113" s="56" t="s">
        <v>2881</v>
      </c>
    </row>
    <row r="114" spans="2:4" x14ac:dyDescent="0.35">
      <c r="B114" s="17" t="s">
        <v>2866</v>
      </c>
      <c r="C114" s="437" t="s">
        <v>2655</v>
      </c>
      <c r="D114" s="56" t="s">
        <v>2882</v>
      </c>
    </row>
    <row r="115" spans="2:4" x14ac:dyDescent="0.35">
      <c r="B115" s="17" t="s">
        <v>2866</v>
      </c>
      <c r="C115" s="437" t="s">
        <v>2655</v>
      </c>
      <c r="D115" s="56" t="s">
        <v>373</v>
      </c>
    </row>
    <row r="116" spans="2:4" x14ac:dyDescent="0.35">
      <c r="B116" s="17" t="s">
        <v>2866</v>
      </c>
      <c r="C116" s="437" t="s">
        <v>2655</v>
      </c>
      <c r="D116" s="56" t="s">
        <v>346</v>
      </c>
    </row>
    <row r="117" spans="2:4" x14ac:dyDescent="0.35">
      <c r="B117" s="17" t="s">
        <v>2866</v>
      </c>
      <c r="C117" s="437" t="s">
        <v>2655</v>
      </c>
      <c r="D117" s="56" t="s">
        <v>2883</v>
      </c>
    </row>
    <row r="118" spans="2:4" x14ac:dyDescent="0.35">
      <c r="B118" s="17" t="s">
        <v>2866</v>
      </c>
      <c r="C118" s="437" t="s">
        <v>2655</v>
      </c>
      <c r="D118" s="56" t="s">
        <v>2884</v>
      </c>
    </row>
    <row r="119" spans="2:4" x14ac:dyDescent="0.35">
      <c r="B119" s="17" t="s">
        <v>2866</v>
      </c>
      <c r="C119" s="437" t="s">
        <v>2655</v>
      </c>
      <c r="D119" s="56" t="s">
        <v>2885</v>
      </c>
    </row>
    <row r="120" spans="2:4" x14ac:dyDescent="0.35">
      <c r="B120" s="17" t="s">
        <v>2866</v>
      </c>
      <c r="C120" s="437" t="s">
        <v>2655</v>
      </c>
      <c r="D120" s="56" t="s">
        <v>2886</v>
      </c>
    </row>
    <row r="121" spans="2:4" x14ac:dyDescent="0.35">
      <c r="B121" s="17" t="s">
        <v>2866</v>
      </c>
      <c r="C121" s="437" t="s">
        <v>2655</v>
      </c>
      <c r="D121" s="56" t="s">
        <v>2887</v>
      </c>
    </row>
    <row r="122" spans="2:4" x14ac:dyDescent="0.35">
      <c r="B122" s="17" t="s">
        <v>2866</v>
      </c>
      <c r="C122" s="437" t="s">
        <v>2655</v>
      </c>
      <c r="D122" s="56" t="s">
        <v>2888</v>
      </c>
    </row>
    <row r="123" spans="2:4" x14ac:dyDescent="0.35">
      <c r="B123" s="17" t="s">
        <v>2866</v>
      </c>
      <c r="C123" s="437" t="s">
        <v>2655</v>
      </c>
      <c r="D123" s="56" t="s">
        <v>384</v>
      </c>
    </row>
    <row r="124" spans="2:4" x14ac:dyDescent="0.35">
      <c r="B124" s="17" t="s">
        <v>2866</v>
      </c>
      <c r="C124" s="437" t="s">
        <v>2655</v>
      </c>
      <c r="D124" s="56" t="s">
        <v>2889</v>
      </c>
    </row>
    <row r="125" spans="2:4" x14ac:dyDescent="0.35">
      <c r="B125" s="17" t="s">
        <v>2866</v>
      </c>
      <c r="C125" s="437" t="s">
        <v>2655</v>
      </c>
      <c r="D125" s="56" t="s">
        <v>364</v>
      </c>
    </row>
    <row r="126" spans="2:4" x14ac:dyDescent="0.35">
      <c r="B126" s="17" t="s">
        <v>2866</v>
      </c>
      <c r="C126" s="437" t="s">
        <v>2655</v>
      </c>
      <c r="D126" s="56" t="s">
        <v>2890</v>
      </c>
    </row>
    <row r="127" spans="2:4" x14ac:dyDescent="0.35">
      <c r="B127" s="17" t="s">
        <v>2866</v>
      </c>
      <c r="C127" s="437" t="s">
        <v>2655</v>
      </c>
      <c r="D127" s="56" t="s">
        <v>2891</v>
      </c>
    </row>
    <row r="128" spans="2:4" x14ac:dyDescent="0.35">
      <c r="B128" s="17" t="s">
        <v>2866</v>
      </c>
      <c r="C128" s="437" t="s">
        <v>2655</v>
      </c>
      <c r="D128" s="56" t="s">
        <v>2892</v>
      </c>
    </row>
    <row r="129" spans="2:4" x14ac:dyDescent="0.35">
      <c r="B129" s="17" t="s">
        <v>2866</v>
      </c>
      <c r="C129" s="437" t="s">
        <v>2655</v>
      </c>
      <c r="D129" s="56" t="s">
        <v>2893</v>
      </c>
    </row>
    <row r="130" spans="2:4" x14ac:dyDescent="0.35">
      <c r="B130" s="17" t="s">
        <v>2866</v>
      </c>
      <c r="C130" s="437" t="s">
        <v>2655</v>
      </c>
      <c r="D130" s="56" t="s">
        <v>2894</v>
      </c>
    </row>
    <row r="131" spans="2:4" x14ac:dyDescent="0.35">
      <c r="B131" s="17" t="s">
        <v>2866</v>
      </c>
      <c r="C131" s="437" t="s">
        <v>2655</v>
      </c>
      <c r="D131" s="56" t="s">
        <v>2895</v>
      </c>
    </row>
    <row r="132" spans="2:4" x14ac:dyDescent="0.35">
      <c r="B132" s="17" t="s">
        <v>2866</v>
      </c>
      <c r="C132" s="437" t="s">
        <v>2655</v>
      </c>
      <c r="D132" s="56" t="s">
        <v>2896</v>
      </c>
    </row>
    <row r="133" spans="2:4" x14ac:dyDescent="0.35">
      <c r="B133" s="17" t="s">
        <v>2866</v>
      </c>
      <c r="C133" s="437" t="s">
        <v>2655</v>
      </c>
      <c r="D133" s="56" t="s">
        <v>2897</v>
      </c>
    </row>
    <row r="134" spans="2:4" x14ac:dyDescent="0.35">
      <c r="B134" s="17" t="s">
        <v>2866</v>
      </c>
      <c r="C134" s="437" t="s">
        <v>2655</v>
      </c>
      <c r="D134" s="56" t="s">
        <v>2898</v>
      </c>
    </row>
    <row r="135" spans="2:4" x14ac:dyDescent="0.35">
      <c r="B135" s="17" t="s">
        <v>2866</v>
      </c>
      <c r="C135" s="437" t="s">
        <v>2655</v>
      </c>
      <c r="D135" s="56" t="s">
        <v>376</v>
      </c>
    </row>
    <row r="136" spans="2:4" x14ac:dyDescent="0.35">
      <c r="B136" s="17" t="s">
        <v>2866</v>
      </c>
      <c r="C136" s="437" t="s">
        <v>2655</v>
      </c>
      <c r="D136" s="56" t="s">
        <v>2899</v>
      </c>
    </row>
    <row r="137" spans="2:4" x14ac:dyDescent="0.35">
      <c r="B137" s="17" t="s">
        <v>2866</v>
      </c>
      <c r="C137" s="437" t="s">
        <v>2655</v>
      </c>
      <c r="D137" s="56" t="s">
        <v>357</v>
      </c>
    </row>
    <row r="138" spans="2:4" x14ac:dyDescent="0.35">
      <c r="B138" s="17" t="s">
        <v>2866</v>
      </c>
      <c r="C138" s="437" t="s">
        <v>2655</v>
      </c>
      <c r="D138" s="56" t="s">
        <v>2900</v>
      </c>
    </row>
    <row r="139" spans="2:4" x14ac:dyDescent="0.35">
      <c r="B139" s="17" t="s">
        <v>2866</v>
      </c>
      <c r="C139" s="437" t="s">
        <v>2655</v>
      </c>
      <c r="D139" s="56" t="s">
        <v>2901</v>
      </c>
    </row>
    <row r="140" spans="2:4" x14ac:dyDescent="0.35">
      <c r="B140" s="17" t="s">
        <v>2866</v>
      </c>
      <c r="C140" s="437" t="s">
        <v>2655</v>
      </c>
      <c r="D140" s="56" t="s">
        <v>2902</v>
      </c>
    </row>
    <row r="141" spans="2:4" x14ac:dyDescent="0.35">
      <c r="B141" s="17" t="s">
        <v>2866</v>
      </c>
      <c r="C141" s="437" t="s">
        <v>2655</v>
      </c>
      <c r="D141" s="56" t="s">
        <v>2903</v>
      </c>
    </row>
    <row r="142" spans="2:4" x14ac:dyDescent="0.35">
      <c r="B142" s="17" t="s">
        <v>2866</v>
      </c>
      <c r="C142" s="437" t="s">
        <v>2655</v>
      </c>
      <c r="D142" s="56" t="s">
        <v>2904</v>
      </c>
    </row>
    <row r="143" spans="2:4" x14ac:dyDescent="0.35">
      <c r="B143" s="17" t="s">
        <v>2866</v>
      </c>
      <c r="C143" s="437" t="s">
        <v>2655</v>
      </c>
      <c r="D143" s="56" t="s">
        <v>2905</v>
      </c>
    </row>
    <row r="144" spans="2:4" x14ac:dyDescent="0.35">
      <c r="B144" s="17" t="s">
        <v>2866</v>
      </c>
      <c r="C144" s="437" t="s">
        <v>2655</v>
      </c>
      <c r="D144" s="56" t="s">
        <v>2906</v>
      </c>
    </row>
    <row r="145" spans="2:4" x14ac:dyDescent="0.35">
      <c r="B145" s="17" t="s">
        <v>2866</v>
      </c>
      <c r="C145" s="437" t="s">
        <v>2655</v>
      </c>
      <c r="D145" s="56" t="s">
        <v>2907</v>
      </c>
    </row>
    <row r="146" spans="2:4" x14ac:dyDescent="0.35">
      <c r="B146" s="17" t="s">
        <v>2866</v>
      </c>
      <c r="C146" s="437" t="s">
        <v>2655</v>
      </c>
      <c r="D146" s="56" t="s">
        <v>2908</v>
      </c>
    </row>
    <row r="147" spans="2:4" x14ac:dyDescent="0.35">
      <c r="B147" s="17" t="s">
        <v>2866</v>
      </c>
      <c r="C147" s="437" t="s">
        <v>2646</v>
      </c>
      <c r="D147" s="56" t="s">
        <v>2909</v>
      </c>
    </row>
    <row r="148" spans="2:4" x14ac:dyDescent="0.35">
      <c r="B148" s="17" t="s">
        <v>2866</v>
      </c>
      <c r="C148" s="437" t="s">
        <v>2655</v>
      </c>
      <c r="D148" s="56" t="s">
        <v>2910</v>
      </c>
    </row>
    <row r="149" spans="2:4" ht="13.15" x14ac:dyDescent="0.4">
      <c r="B149" s="472" t="s">
        <v>2866</v>
      </c>
      <c r="C149" s="472"/>
      <c r="D149" s="473" t="s">
        <v>2911</v>
      </c>
    </row>
    <row r="150" spans="2:4" x14ac:dyDescent="0.35">
      <c r="B150" s="17" t="s">
        <v>2912</v>
      </c>
      <c r="C150" s="437" t="s">
        <v>2179</v>
      </c>
      <c r="D150" s="56" t="s">
        <v>390</v>
      </c>
    </row>
    <row r="151" spans="2:4" x14ac:dyDescent="0.35">
      <c r="B151" s="17" t="s">
        <v>2912</v>
      </c>
      <c r="C151" s="437" t="s">
        <v>2180</v>
      </c>
      <c r="D151" s="56" t="s">
        <v>391</v>
      </c>
    </row>
    <row r="152" spans="2:4" x14ac:dyDescent="0.35">
      <c r="B152" s="17" t="s">
        <v>2912</v>
      </c>
      <c r="C152" s="437" t="s">
        <v>2181</v>
      </c>
      <c r="D152" s="56" t="s">
        <v>392</v>
      </c>
    </row>
    <row r="153" spans="2:4" ht="13.15" x14ac:dyDescent="0.4">
      <c r="B153" s="472" t="s">
        <v>2912</v>
      </c>
      <c r="C153" s="472"/>
      <c r="D153" s="473" t="s">
        <v>2913</v>
      </c>
    </row>
    <row r="154" spans="2:4" ht="13.15" x14ac:dyDescent="0.4">
      <c r="B154" s="472"/>
      <c r="C154" s="472"/>
      <c r="D154" s="473" t="s">
        <v>840</v>
      </c>
    </row>
    <row r="167" ht="15.75" customHeight="1" x14ac:dyDescent="0.35"/>
  </sheetData>
  <autoFilter ref="A2:D154" xr:uid="{00000000-0009-0000-0000-000003000000}"/>
  <phoneticPr fontId="71" type="noConversion"/>
  <printOptions horizontalCentered="1"/>
  <pageMargins left="0.25" right="0.25" top="0.75" bottom="0.75" header="0.3" footer="0.3"/>
  <pageSetup paperSize="3" scale="65" fitToHeight="3" orientation="landscape" copies="2" r:id="rId1"/>
  <headerFooter alignWithMargins="0"/>
  <rowBreaks count="1" manualBreakCount="1">
    <brk id="56" min="1" max="1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226D-2591-4C6E-BB90-E1C1F76DD6AA}">
  <sheetPr>
    <tabColor theme="7" tint="0.39997558519241921"/>
  </sheetPr>
  <dimension ref="A1:W714"/>
  <sheetViews>
    <sheetView view="pageBreakPreview" zoomScale="115" zoomScaleNormal="100" zoomScaleSheetLayoutView="115" workbookViewId="0">
      <pane xSplit="4" ySplit="2" topLeftCell="E475" activePane="bottomRight" state="frozen"/>
      <selection pane="topRight" activeCell="D1" sqref="D1"/>
      <selection pane="bottomLeft" activeCell="A3" sqref="A3"/>
      <selection pane="bottomRight" activeCell="D501" sqref="D501"/>
    </sheetView>
  </sheetViews>
  <sheetFormatPr defaultColWidth="9.33203125" defaultRowHeight="12.75" x14ac:dyDescent="0.35"/>
  <cols>
    <col min="1" max="1" width="9.33203125" style="1"/>
    <col min="2" max="2" width="25.46484375" style="2" customWidth="1"/>
    <col min="3" max="3" width="28.86328125" style="2" customWidth="1"/>
    <col min="4" max="4" width="15.1328125" style="2" customWidth="1"/>
    <col min="5" max="5" width="97.33203125" style="2" customWidth="1"/>
    <col min="6" max="11" width="10.33203125" style="2" customWidth="1"/>
    <col min="12" max="12" width="9.33203125" style="2" customWidth="1"/>
    <col min="13" max="13" width="9" style="2" customWidth="1"/>
    <col min="14" max="15" width="10.53125" style="2" customWidth="1"/>
    <col min="16" max="16" width="9.33203125" style="2" customWidth="1"/>
    <col min="17" max="17" width="8.86328125" style="2" customWidth="1"/>
    <col min="18" max="18" width="13.53125" style="2" customWidth="1"/>
    <col min="19" max="19" width="11.33203125" style="2" customWidth="1"/>
    <col min="20" max="21" width="10.53125" style="2" customWidth="1"/>
    <col min="22" max="22" width="11.33203125" style="2" customWidth="1"/>
    <col min="23" max="23" width="12.53125" style="2" bestFit="1" customWidth="1"/>
    <col min="24" max="25" width="9.33203125" style="2"/>
    <col min="26" max="26" width="15" style="2" customWidth="1"/>
    <col min="27" max="16384" width="9.33203125" style="2"/>
  </cols>
  <sheetData>
    <row r="1" spans="1:23" ht="17.649999999999999" x14ac:dyDescent="0.5">
      <c r="B1" s="229" t="s">
        <v>1603</v>
      </c>
      <c r="C1" s="229"/>
      <c r="D1" s="257"/>
      <c r="E1" s="257"/>
      <c r="F1" s="528">
        <v>2018</v>
      </c>
      <c r="G1" s="529"/>
      <c r="H1" s="528">
        <v>2019</v>
      </c>
      <c r="I1" s="529"/>
      <c r="J1" s="528">
        <v>2020</v>
      </c>
      <c r="K1" s="529"/>
      <c r="L1" s="528">
        <v>2021</v>
      </c>
      <c r="M1" s="529"/>
      <c r="N1" s="528">
        <v>2022</v>
      </c>
      <c r="O1" s="529"/>
      <c r="P1" s="528" t="s">
        <v>854</v>
      </c>
      <c r="Q1" s="529"/>
      <c r="R1" s="531" t="s">
        <v>60</v>
      </c>
      <c r="S1" s="531"/>
      <c r="T1" s="531"/>
      <c r="U1" s="531"/>
      <c r="V1" s="531"/>
      <c r="W1" s="531"/>
    </row>
    <row r="2" spans="1:23" s="11" customFormat="1" ht="18" customHeight="1" x14ac:dyDescent="0.4">
      <c r="A2" s="6"/>
      <c r="B2" s="52" t="s">
        <v>61</v>
      </c>
      <c r="C2" s="7" t="s">
        <v>2075</v>
      </c>
      <c r="D2" s="52" t="s">
        <v>855</v>
      </c>
      <c r="E2" s="258" t="s">
        <v>62</v>
      </c>
      <c r="F2" s="250" t="s">
        <v>856</v>
      </c>
      <c r="G2" s="250" t="s">
        <v>857</v>
      </c>
      <c r="H2" s="250" t="s">
        <v>856</v>
      </c>
      <c r="I2" s="250" t="s">
        <v>857</v>
      </c>
      <c r="J2" s="250" t="s">
        <v>856</v>
      </c>
      <c r="K2" s="250" t="s">
        <v>857</v>
      </c>
      <c r="L2" s="250" t="s">
        <v>856</v>
      </c>
      <c r="M2" s="250" t="s">
        <v>857</v>
      </c>
      <c r="N2" s="250" t="s">
        <v>856</v>
      </c>
      <c r="O2" s="250" t="s">
        <v>857</v>
      </c>
      <c r="P2" s="250" t="s">
        <v>856</v>
      </c>
      <c r="Q2" s="250" t="s">
        <v>857</v>
      </c>
      <c r="R2" s="9">
        <f>'Gas Capex History'!S4</f>
        <v>2024</v>
      </c>
      <c r="S2" s="9">
        <f>'Gas Capex History'!T4</f>
        <v>2025</v>
      </c>
      <c r="T2" s="9">
        <f>'Gas Capex History'!U4</f>
        <v>2026</v>
      </c>
      <c r="U2" s="9">
        <f>'Gas Capex History'!V4</f>
        <v>2027</v>
      </c>
      <c r="V2" s="9">
        <f>'Gas Capex History'!W4</f>
        <v>2028</v>
      </c>
      <c r="W2" s="10" t="s">
        <v>65</v>
      </c>
    </row>
    <row r="3" spans="1:23" s="11" customFormat="1" ht="14.25" customHeight="1" x14ac:dyDescent="0.35">
      <c r="A3" s="6"/>
      <c r="B3" s="17" t="s">
        <v>1604</v>
      </c>
      <c r="C3" s="437" t="s">
        <v>2236</v>
      </c>
      <c r="D3" s="17"/>
      <c r="E3" s="13" t="s">
        <v>395</v>
      </c>
      <c r="F3" s="252">
        <v>0</v>
      </c>
      <c r="G3" s="252">
        <v>0</v>
      </c>
      <c r="H3" s="252">
        <v>0</v>
      </c>
      <c r="I3" s="252">
        <v>0</v>
      </c>
      <c r="J3" s="252">
        <v>0</v>
      </c>
      <c r="K3" s="252">
        <v>0</v>
      </c>
      <c r="L3" s="252">
        <v>0</v>
      </c>
      <c r="M3" s="252">
        <v>0</v>
      </c>
      <c r="N3" s="252">
        <v>0</v>
      </c>
      <c r="O3" s="252">
        <v>0</v>
      </c>
      <c r="P3" s="252">
        <v>0</v>
      </c>
      <c r="Q3" s="252">
        <v>0</v>
      </c>
      <c r="R3" s="20">
        <v>140.00071998037569</v>
      </c>
      <c r="S3" s="20">
        <v>107.13916376698825</v>
      </c>
      <c r="T3" s="20">
        <v>111.39301768126656</v>
      </c>
      <c r="U3" s="20">
        <v>111.2140616360452</v>
      </c>
      <c r="V3" s="20">
        <v>122.99849707853673</v>
      </c>
      <c r="W3" s="20">
        <v>592.74546014321243</v>
      </c>
    </row>
    <row r="4" spans="1:23" s="11" customFormat="1" ht="14.25" customHeight="1" x14ac:dyDescent="0.35">
      <c r="A4" s="6"/>
      <c r="B4" s="17" t="s">
        <v>1604</v>
      </c>
      <c r="C4" s="437" t="s">
        <v>2237</v>
      </c>
      <c r="D4" s="17"/>
      <c r="E4" s="13" t="s">
        <v>396</v>
      </c>
      <c r="F4" s="252">
        <v>0</v>
      </c>
      <c r="G4" s="252">
        <v>0</v>
      </c>
      <c r="H4" s="252">
        <v>0</v>
      </c>
      <c r="I4" s="252">
        <v>0</v>
      </c>
      <c r="J4" s="252">
        <v>0</v>
      </c>
      <c r="K4" s="252">
        <v>0</v>
      </c>
      <c r="L4" s="252">
        <v>0</v>
      </c>
      <c r="M4" s="252">
        <v>0</v>
      </c>
      <c r="N4" s="252">
        <v>0</v>
      </c>
      <c r="O4" s="252">
        <v>0</v>
      </c>
      <c r="P4" s="252">
        <v>0</v>
      </c>
      <c r="Q4" s="252">
        <v>0</v>
      </c>
      <c r="R4" s="20">
        <v>140.00071998037569</v>
      </c>
      <c r="S4" s="20">
        <v>107.13916376698825</v>
      </c>
      <c r="T4" s="20">
        <v>111.39301768126656</v>
      </c>
      <c r="U4" s="20">
        <v>111.2140616360452</v>
      </c>
      <c r="V4" s="20">
        <v>122.99849707853673</v>
      </c>
      <c r="W4" s="20">
        <v>592.74546014321243</v>
      </c>
    </row>
    <row r="5" spans="1:23" s="11" customFormat="1" ht="14.25" customHeight="1" x14ac:dyDescent="0.35">
      <c r="A5" s="6"/>
      <c r="B5" s="17" t="s">
        <v>1604</v>
      </c>
      <c r="C5" s="437" t="s">
        <v>2238</v>
      </c>
      <c r="D5" s="17"/>
      <c r="E5" s="13" t="s">
        <v>397</v>
      </c>
      <c r="F5" s="252">
        <v>0</v>
      </c>
      <c r="G5" s="252">
        <v>0</v>
      </c>
      <c r="H5" s="252">
        <v>0</v>
      </c>
      <c r="I5" s="252">
        <v>0</v>
      </c>
      <c r="J5" s="252">
        <v>0</v>
      </c>
      <c r="K5" s="252">
        <v>0</v>
      </c>
      <c r="L5" s="252">
        <v>0</v>
      </c>
      <c r="M5" s="252">
        <v>0</v>
      </c>
      <c r="N5" s="252">
        <v>0</v>
      </c>
      <c r="O5" s="252">
        <v>0</v>
      </c>
      <c r="P5" s="252">
        <v>0</v>
      </c>
      <c r="Q5" s="252">
        <v>0</v>
      </c>
      <c r="R5" s="20">
        <v>140.00071998037569</v>
      </c>
      <c r="S5" s="20">
        <v>107.13916376698825</v>
      </c>
      <c r="T5" s="20">
        <v>111.39301768126656</v>
      </c>
      <c r="U5" s="20">
        <v>111.2140616360452</v>
      </c>
      <c r="V5" s="20">
        <v>122.99849707853673</v>
      </c>
      <c r="W5" s="20">
        <v>592.74546014321243</v>
      </c>
    </row>
    <row r="6" spans="1:23" s="11" customFormat="1" ht="14.25" customHeight="1" x14ac:dyDescent="0.35">
      <c r="A6" s="6"/>
      <c r="B6" s="17" t="s">
        <v>1604</v>
      </c>
      <c r="C6" s="437" t="s">
        <v>2239</v>
      </c>
      <c r="D6" s="17"/>
      <c r="E6" s="13" t="s">
        <v>398</v>
      </c>
      <c r="F6" s="252">
        <v>0</v>
      </c>
      <c r="G6" s="252">
        <v>0</v>
      </c>
      <c r="H6" s="252">
        <v>0</v>
      </c>
      <c r="I6" s="252">
        <v>0</v>
      </c>
      <c r="J6" s="252">
        <v>0</v>
      </c>
      <c r="K6" s="252">
        <v>0</v>
      </c>
      <c r="L6" s="252">
        <v>0</v>
      </c>
      <c r="M6" s="252">
        <v>0</v>
      </c>
      <c r="N6" s="252">
        <v>0</v>
      </c>
      <c r="O6" s="252">
        <v>0</v>
      </c>
      <c r="P6" s="252">
        <v>0</v>
      </c>
      <c r="Q6" s="252">
        <v>0</v>
      </c>
      <c r="R6" s="20">
        <v>697.56880477178493</v>
      </c>
      <c r="S6" s="20">
        <v>535.69581883494129</v>
      </c>
      <c r="T6" s="20">
        <v>556.96508840633282</v>
      </c>
      <c r="U6" s="20">
        <v>556.07030818022588</v>
      </c>
      <c r="V6" s="20">
        <v>614.99248539268365</v>
      </c>
      <c r="W6" s="20">
        <v>2961.2925055859687</v>
      </c>
    </row>
    <row r="7" spans="1:23" s="11" customFormat="1" ht="14.25" customHeight="1" x14ac:dyDescent="0.35">
      <c r="A7" s="6"/>
      <c r="B7" s="17" t="s">
        <v>1604</v>
      </c>
      <c r="C7" s="437" t="s">
        <v>2240</v>
      </c>
      <c r="D7" s="17"/>
      <c r="E7" s="13" t="s">
        <v>399</v>
      </c>
      <c r="F7" s="252">
        <v>0</v>
      </c>
      <c r="G7" s="252">
        <v>0</v>
      </c>
      <c r="H7" s="252">
        <v>0</v>
      </c>
      <c r="I7" s="252">
        <v>0</v>
      </c>
      <c r="J7" s="252">
        <v>0</v>
      </c>
      <c r="K7" s="252">
        <v>0</v>
      </c>
      <c r="L7" s="252">
        <v>0</v>
      </c>
      <c r="M7" s="252">
        <v>0</v>
      </c>
      <c r="N7" s="252">
        <v>0</v>
      </c>
      <c r="O7" s="252">
        <v>0</v>
      </c>
      <c r="P7" s="252">
        <v>0</v>
      </c>
      <c r="Q7" s="252">
        <v>0</v>
      </c>
      <c r="R7" s="20">
        <v>349.39310116841585</v>
      </c>
      <c r="S7" s="20">
        <v>267.84790941747065</v>
      </c>
      <c r="T7" s="20">
        <v>278.48254420316641</v>
      </c>
      <c r="U7" s="20">
        <v>278.03515409011294</v>
      </c>
      <c r="V7" s="20">
        <v>307.49624269634182</v>
      </c>
      <c r="W7" s="20">
        <v>1481.2549515755077</v>
      </c>
    </row>
    <row r="8" spans="1:23" s="11" customFormat="1" ht="14.25" customHeight="1" x14ac:dyDescent="0.35">
      <c r="A8" s="6"/>
      <c r="B8" s="17" t="s">
        <v>1604</v>
      </c>
      <c r="C8" s="437" t="s">
        <v>2241</v>
      </c>
      <c r="D8" s="17"/>
      <c r="E8" s="13" t="s">
        <v>400</v>
      </c>
      <c r="F8" s="252">
        <v>0</v>
      </c>
      <c r="G8" s="252">
        <v>0</v>
      </c>
      <c r="H8" s="252">
        <v>0</v>
      </c>
      <c r="I8" s="252">
        <v>0</v>
      </c>
      <c r="J8" s="252">
        <v>0</v>
      </c>
      <c r="K8" s="252">
        <v>0</v>
      </c>
      <c r="L8" s="252">
        <v>0</v>
      </c>
      <c r="M8" s="252">
        <v>0</v>
      </c>
      <c r="N8" s="252">
        <v>0</v>
      </c>
      <c r="O8" s="252">
        <v>0</v>
      </c>
      <c r="P8" s="252">
        <v>0</v>
      </c>
      <c r="Q8" s="252">
        <v>0</v>
      </c>
      <c r="R8" s="20">
        <v>90.087419813459135</v>
      </c>
      <c r="S8" s="20">
        <v>80.354372825241185</v>
      </c>
      <c r="T8" s="20">
        <v>83.544763260949921</v>
      </c>
      <c r="U8" s="20">
        <v>83.41054622703389</v>
      </c>
      <c r="V8" s="20">
        <v>87.85606934181196</v>
      </c>
      <c r="W8" s="20">
        <v>425.25317146849608</v>
      </c>
    </row>
    <row r="9" spans="1:23" s="11" customFormat="1" ht="14.25" customHeight="1" x14ac:dyDescent="0.35">
      <c r="A9" s="6"/>
      <c r="B9" s="17" t="s">
        <v>1604</v>
      </c>
      <c r="C9" s="437" t="s">
        <v>2349</v>
      </c>
      <c r="D9" s="17"/>
      <c r="E9" s="13" t="s">
        <v>401</v>
      </c>
      <c r="F9" s="252">
        <v>0</v>
      </c>
      <c r="G9" s="252">
        <v>0</v>
      </c>
      <c r="H9" s="252">
        <v>0</v>
      </c>
      <c r="I9" s="252">
        <v>0</v>
      </c>
      <c r="J9" s="252">
        <v>0</v>
      </c>
      <c r="K9" s="252">
        <v>0</v>
      </c>
      <c r="L9" s="252">
        <v>0</v>
      </c>
      <c r="M9" s="252">
        <v>0</v>
      </c>
      <c r="N9" s="252">
        <v>0</v>
      </c>
      <c r="O9" s="252">
        <v>0</v>
      </c>
      <c r="P9" s="252">
        <v>0</v>
      </c>
      <c r="Q9" s="252">
        <v>0</v>
      </c>
      <c r="R9" s="20">
        <v>30.434939126168629</v>
      </c>
      <c r="S9" s="20">
        <v>179.99379512854026</v>
      </c>
      <c r="T9" s="20">
        <v>1993.9350164946713</v>
      </c>
      <c r="U9" s="20">
        <v>657.275104269027</v>
      </c>
      <c r="V9" s="20">
        <v>188.597695520423</v>
      </c>
      <c r="W9" s="20">
        <v>3050.2365505388302</v>
      </c>
    </row>
    <row r="10" spans="1:23" s="11" customFormat="1" ht="14.25" customHeight="1" x14ac:dyDescent="0.35">
      <c r="A10" s="6"/>
      <c r="B10" s="17" t="s">
        <v>1604</v>
      </c>
      <c r="C10" s="437" t="s">
        <v>2242</v>
      </c>
      <c r="D10" s="17"/>
      <c r="E10" s="13" t="s">
        <v>402</v>
      </c>
      <c r="F10" s="252">
        <v>0</v>
      </c>
      <c r="G10" s="252">
        <v>0</v>
      </c>
      <c r="H10" s="252">
        <v>0</v>
      </c>
      <c r="I10" s="252">
        <v>0</v>
      </c>
      <c r="J10" s="252">
        <v>0</v>
      </c>
      <c r="K10" s="252">
        <v>0</v>
      </c>
      <c r="L10" s="252">
        <v>0</v>
      </c>
      <c r="M10" s="252">
        <v>0</v>
      </c>
      <c r="N10" s="252">
        <v>0</v>
      </c>
      <c r="O10" s="252">
        <v>0</v>
      </c>
      <c r="P10" s="252">
        <v>0</v>
      </c>
      <c r="Q10" s="252">
        <v>0</v>
      </c>
      <c r="R10" s="20">
        <v>349.39310116841585</v>
      </c>
      <c r="S10" s="20">
        <v>267.84790941747065</v>
      </c>
      <c r="T10" s="20">
        <v>278.48254420316641</v>
      </c>
      <c r="U10" s="20">
        <v>278.03515409011294</v>
      </c>
      <c r="V10" s="20">
        <v>307.49624269634182</v>
      </c>
      <c r="W10" s="20">
        <v>1481.2549515755077</v>
      </c>
    </row>
    <row r="11" spans="1:23" s="11" customFormat="1" ht="14.25" customHeight="1" x14ac:dyDescent="0.35">
      <c r="A11" s="6"/>
      <c r="B11" s="17" t="s">
        <v>1604</v>
      </c>
      <c r="C11" s="437" t="s">
        <v>2243</v>
      </c>
      <c r="D11" s="17"/>
      <c r="E11" s="13" t="s">
        <v>403</v>
      </c>
      <c r="F11" s="252">
        <v>0</v>
      </c>
      <c r="G11" s="252">
        <v>0</v>
      </c>
      <c r="H11" s="252">
        <v>0</v>
      </c>
      <c r="I11" s="252">
        <v>0</v>
      </c>
      <c r="J11" s="252">
        <v>0</v>
      </c>
      <c r="K11" s="252">
        <v>0</v>
      </c>
      <c r="L11" s="252">
        <v>0</v>
      </c>
      <c r="M11" s="252">
        <v>0</v>
      </c>
      <c r="N11" s="252">
        <v>0</v>
      </c>
      <c r="O11" s="252">
        <v>0</v>
      </c>
      <c r="P11" s="252">
        <v>0</v>
      </c>
      <c r="Q11" s="252">
        <v>0</v>
      </c>
      <c r="R11" s="20">
        <v>697.56880477178493</v>
      </c>
      <c r="S11" s="20">
        <v>535.69581883494129</v>
      </c>
      <c r="T11" s="20">
        <v>556.96508840633282</v>
      </c>
      <c r="U11" s="20">
        <v>556.07030818022588</v>
      </c>
      <c r="V11" s="20">
        <v>614.99248539268365</v>
      </c>
      <c r="W11" s="20">
        <v>2961.2925055859687</v>
      </c>
    </row>
    <row r="12" spans="1:23" s="11" customFormat="1" ht="14.25" customHeight="1" x14ac:dyDescent="0.35">
      <c r="A12" s="6"/>
      <c r="B12" s="17" t="s">
        <v>1604</v>
      </c>
      <c r="C12" s="437" t="s">
        <v>2244</v>
      </c>
      <c r="D12" s="17"/>
      <c r="E12" s="13" t="s">
        <v>404</v>
      </c>
      <c r="F12" s="252">
        <v>0</v>
      </c>
      <c r="G12" s="252">
        <v>0</v>
      </c>
      <c r="H12" s="252">
        <v>0</v>
      </c>
      <c r="I12" s="252">
        <v>0</v>
      </c>
      <c r="J12" s="252">
        <v>0</v>
      </c>
      <c r="K12" s="252">
        <v>0</v>
      </c>
      <c r="L12" s="252">
        <v>0</v>
      </c>
      <c r="M12" s="252">
        <v>0</v>
      </c>
      <c r="N12" s="252">
        <v>0</v>
      </c>
      <c r="O12" s="252">
        <v>0</v>
      </c>
      <c r="P12" s="252">
        <v>0</v>
      </c>
      <c r="Q12" s="252">
        <v>0</v>
      </c>
      <c r="R12" s="20">
        <v>4628.0457357459045</v>
      </c>
      <c r="S12" s="20">
        <v>0</v>
      </c>
      <c r="T12" s="20">
        <v>0</v>
      </c>
      <c r="U12" s="20">
        <v>0</v>
      </c>
      <c r="V12" s="20">
        <v>0</v>
      </c>
      <c r="W12" s="20">
        <v>4628.0457357459045</v>
      </c>
    </row>
    <row r="13" spans="1:23" s="11" customFormat="1" ht="12.75" customHeight="1" x14ac:dyDescent="0.35">
      <c r="A13" s="6"/>
      <c r="B13" s="17" t="s">
        <v>1604</v>
      </c>
      <c r="C13" s="437" t="s">
        <v>2245</v>
      </c>
      <c r="D13" s="17"/>
      <c r="E13" s="13" t="s">
        <v>405</v>
      </c>
      <c r="F13" s="252">
        <v>0</v>
      </c>
      <c r="G13" s="252">
        <v>0</v>
      </c>
      <c r="H13" s="252">
        <v>0</v>
      </c>
      <c r="I13" s="252">
        <v>0</v>
      </c>
      <c r="J13" s="252">
        <v>0</v>
      </c>
      <c r="K13" s="252">
        <v>0</v>
      </c>
      <c r="L13" s="252">
        <v>0</v>
      </c>
      <c r="M13" s="252">
        <v>0</v>
      </c>
      <c r="N13" s="252">
        <v>0</v>
      </c>
      <c r="O13" s="252">
        <v>0</v>
      </c>
      <c r="P13" s="252">
        <v>0</v>
      </c>
      <c r="Q13" s="252">
        <v>0</v>
      </c>
      <c r="R13" s="20">
        <v>1157.0114339364761</v>
      </c>
      <c r="S13" s="20">
        <v>0</v>
      </c>
      <c r="T13" s="20">
        <v>0</v>
      </c>
      <c r="U13" s="20">
        <v>0</v>
      </c>
      <c r="V13" s="20">
        <v>0</v>
      </c>
      <c r="W13" s="20">
        <v>1157.0114339364761</v>
      </c>
    </row>
    <row r="14" spans="1:23" ht="12" customHeight="1" x14ac:dyDescent="0.35">
      <c r="A14" s="6"/>
      <c r="B14" s="17" t="s">
        <v>1604</v>
      </c>
      <c r="C14" s="437" t="s">
        <v>2350</v>
      </c>
      <c r="D14" s="17"/>
      <c r="E14" s="13" t="s">
        <v>406</v>
      </c>
      <c r="F14" s="252">
        <v>0</v>
      </c>
      <c r="G14" s="252">
        <v>0</v>
      </c>
      <c r="H14" s="252">
        <v>0</v>
      </c>
      <c r="I14" s="252">
        <v>0</v>
      </c>
      <c r="J14" s="252">
        <v>0</v>
      </c>
      <c r="K14" s="252">
        <v>0</v>
      </c>
      <c r="L14" s="252">
        <v>0</v>
      </c>
      <c r="M14" s="252">
        <v>0</v>
      </c>
      <c r="N14" s="252">
        <v>0</v>
      </c>
      <c r="O14" s="252">
        <v>0</v>
      </c>
      <c r="P14" s="252">
        <v>0</v>
      </c>
      <c r="Q14" s="252">
        <v>0</v>
      </c>
      <c r="R14" s="20">
        <v>0</v>
      </c>
      <c r="S14" s="20">
        <v>0</v>
      </c>
      <c r="T14" s="20">
        <v>0</v>
      </c>
      <c r="U14" s="20">
        <v>8383.9630968555739</v>
      </c>
      <c r="V14" s="20">
        <v>16590.751913076296</v>
      </c>
      <c r="W14" s="20">
        <v>24974.715009931868</v>
      </c>
    </row>
    <row r="15" spans="1:23" x14ac:dyDescent="0.35">
      <c r="A15" s="6"/>
      <c r="B15" s="17" t="s">
        <v>1604</v>
      </c>
      <c r="C15" s="437" t="s">
        <v>2246</v>
      </c>
      <c r="D15" s="17"/>
      <c r="E15" s="13" t="s">
        <v>407</v>
      </c>
      <c r="F15" s="252">
        <v>0</v>
      </c>
      <c r="G15" s="252">
        <v>0</v>
      </c>
      <c r="H15" s="252">
        <v>0</v>
      </c>
      <c r="I15" s="252">
        <v>0</v>
      </c>
      <c r="J15" s="252">
        <v>0</v>
      </c>
      <c r="K15" s="252">
        <v>0</v>
      </c>
      <c r="L15" s="252">
        <v>0</v>
      </c>
      <c r="M15" s="252">
        <v>0</v>
      </c>
      <c r="N15" s="252">
        <v>0</v>
      </c>
      <c r="O15" s="252">
        <v>0</v>
      </c>
      <c r="P15" s="252">
        <v>0</v>
      </c>
      <c r="Q15" s="252">
        <v>0</v>
      </c>
      <c r="R15" s="20">
        <v>578.50571696823806</v>
      </c>
      <c r="S15" s="20">
        <v>9087.6367814692621</v>
      </c>
      <c r="T15" s="20">
        <v>10509.810445656021</v>
      </c>
      <c r="U15" s="20">
        <v>0</v>
      </c>
      <c r="V15" s="20">
        <v>0</v>
      </c>
      <c r="W15" s="20">
        <v>20175.952944093522</v>
      </c>
    </row>
    <row r="16" spans="1:23" x14ac:dyDescent="0.35">
      <c r="A16" s="6"/>
      <c r="B16" s="17" t="s">
        <v>1604</v>
      </c>
      <c r="C16" s="437" t="s">
        <v>2247</v>
      </c>
      <c r="D16" s="17"/>
      <c r="E16" s="13" t="s">
        <v>408</v>
      </c>
      <c r="F16" s="252">
        <v>0</v>
      </c>
      <c r="G16" s="252">
        <v>0</v>
      </c>
      <c r="H16" s="252">
        <v>0</v>
      </c>
      <c r="I16" s="252">
        <v>0</v>
      </c>
      <c r="J16" s="252">
        <v>0</v>
      </c>
      <c r="K16" s="252">
        <v>0</v>
      </c>
      <c r="L16" s="252">
        <v>0</v>
      </c>
      <c r="M16" s="252">
        <v>0</v>
      </c>
      <c r="N16" s="252">
        <v>0</v>
      </c>
      <c r="O16" s="252">
        <v>0</v>
      </c>
      <c r="P16" s="252">
        <v>0</v>
      </c>
      <c r="Q16" s="252">
        <v>0</v>
      </c>
      <c r="R16" s="20">
        <v>0</v>
      </c>
      <c r="S16" s="20">
        <v>0</v>
      </c>
      <c r="T16" s="20">
        <v>0</v>
      </c>
      <c r="U16" s="20">
        <v>523.99769355347337</v>
      </c>
      <c r="V16" s="20">
        <v>1935.5877231922348</v>
      </c>
      <c r="W16" s="20">
        <v>2459.5854167457082</v>
      </c>
    </row>
    <row r="17" spans="1:23" x14ac:dyDescent="0.35">
      <c r="A17" s="6"/>
      <c r="B17" s="17" t="s">
        <v>1604</v>
      </c>
      <c r="C17" s="437" t="s">
        <v>2248</v>
      </c>
      <c r="D17" s="17"/>
      <c r="E17" s="13" t="s">
        <v>409</v>
      </c>
      <c r="F17" s="252">
        <v>0</v>
      </c>
      <c r="G17" s="252">
        <v>0</v>
      </c>
      <c r="H17" s="252">
        <v>0</v>
      </c>
      <c r="I17" s="252">
        <v>0</v>
      </c>
      <c r="J17" s="252">
        <v>0</v>
      </c>
      <c r="K17" s="252">
        <v>0</v>
      </c>
      <c r="L17" s="252">
        <v>0</v>
      </c>
      <c r="M17" s="252">
        <v>0</v>
      </c>
      <c r="N17" s="252">
        <v>0</v>
      </c>
      <c r="O17" s="252">
        <v>0</v>
      </c>
      <c r="P17" s="252">
        <v>0</v>
      </c>
      <c r="Q17" s="252">
        <v>0</v>
      </c>
      <c r="R17" s="20">
        <v>0</v>
      </c>
      <c r="S17" s="20">
        <v>504.86871008162569</v>
      </c>
      <c r="T17" s="20">
        <v>4203.9241782624094</v>
      </c>
      <c r="U17" s="20">
        <v>0</v>
      </c>
      <c r="V17" s="20">
        <v>0</v>
      </c>
      <c r="W17" s="20">
        <v>4708.7928883440354</v>
      </c>
    </row>
    <row r="18" spans="1:23" x14ac:dyDescent="0.35">
      <c r="A18" s="6"/>
      <c r="B18" s="17" t="s">
        <v>1604</v>
      </c>
      <c r="C18" s="437" t="s">
        <v>2303</v>
      </c>
      <c r="D18" s="17"/>
      <c r="E18" s="13" t="s">
        <v>410</v>
      </c>
      <c r="F18" s="252">
        <v>0</v>
      </c>
      <c r="G18" s="252">
        <v>0</v>
      </c>
      <c r="H18" s="252">
        <v>0</v>
      </c>
      <c r="I18" s="252">
        <v>0</v>
      </c>
      <c r="J18" s="252">
        <v>0</v>
      </c>
      <c r="K18" s="252">
        <v>0</v>
      </c>
      <c r="L18" s="252">
        <v>0</v>
      </c>
      <c r="M18" s="252">
        <v>0</v>
      </c>
      <c r="N18" s="252">
        <v>0</v>
      </c>
      <c r="O18" s="252">
        <v>0</v>
      </c>
      <c r="P18" s="252">
        <v>0</v>
      </c>
      <c r="Q18" s="252">
        <v>0</v>
      </c>
      <c r="R18" s="20">
        <v>0</v>
      </c>
      <c r="S18" s="20">
        <v>504.86871008162569</v>
      </c>
      <c r="T18" s="20">
        <v>4203.9241782624094</v>
      </c>
      <c r="U18" s="20">
        <v>0</v>
      </c>
      <c r="V18" s="20">
        <v>0</v>
      </c>
      <c r="W18" s="20">
        <v>4708.7928883440354</v>
      </c>
    </row>
    <row r="19" spans="1:23" x14ac:dyDescent="0.35">
      <c r="A19" s="6"/>
      <c r="B19" s="17" t="s">
        <v>1604</v>
      </c>
      <c r="C19" s="437" t="s">
        <v>2351</v>
      </c>
      <c r="D19" s="17"/>
      <c r="E19" s="13" t="s">
        <v>411</v>
      </c>
      <c r="F19" s="252">
        <v>0</v>
      </c>
      <c r="G19" s="252">
        <v>0</v>
      </c>
      <c r="H19" s="252">
        <v>0</v>
      </c>
      <c r="I19" s="252">
        <v>0</v>
      </c>
      <c r="J19" s="252">
        <v>0</v>
      </c>
      <c r="K19" s="252">
        <v>0</v>
      </c>
      <c r="L19" s="252">
        <v>0</v>
      </c>
      <c r="M19" s="252">
        <v>0</v>
      </c>
      <c r="N19" s="252">
        <v>0</v>
      </c>
      <c r="O19" s="252">
        <v>0</v>
      </c>
      <c r="P19" s="252">
        <v>0</v>
      </c>
      <c r="Q19" s="252">
        <v>0</v>
      </c>
      <c r="R19" s="20">
        <v>1157.0114339364761</v>
      </c>
      <c r="S19" s="20">
        <v>3029.2122604897536</v>
      </c>
      <c r="T19" s="20">
        <v>0</v>
      </c>
      <c r="U19" s="20">
        <v>0</v>
      </c>
      <c r="V19" s="20">
        <v>0</v>
      </c>
      <c r="W19" s="20">
        <v>4186.2236944262295</v>
      </c>
    </row>
    <row r="20" spans="1:23" x14ac:dyDescent="0.35">
      <c r="A20" s="6"/>
      <c r="B20" s="17" t="s">
        <v>1604</v>
      </c>
      <c r="C20" s="437" t="s">
        <v>2352</v>
      </c>
      <c r="D20" s="17"/>
      <c r="E20" s="13" t="s">
        <v>412</v>
      </c>
      <c r="F20" s="252">
        <v>0</v>
      </c>
      <c r="G20" s="252">
        <v>0</v>
      </c>
      <c r="H20" s="252">
        <v>0</v>
      </c>
      <c r="I20" s="252">
        <v>0</v>
      </c>
      <c r="J20" s="252">
        <v>0</v>
      </c>
      <c r="K20" s="252">
        <v>0</v>
      </c>
      <c r="L20" s="252">
        <v>0</v>
      </c>
      <c r="M20" s="252">
        <v>0</v>
      </c>
      <c r="N20" s="252">
        <v>0</v>
      </c>
      <c r="O20" s="252">
        <v>0</v>
      </c>
      <c r="P20" s="252">
        <v>0</v>
      </c>
      <c r="Q20" s="252">
        <v>0</v>
      </c>
      <c r="R20" s="20">
        <v>0</v>
      </c>
      <c r="S20" s="20">
        <v>0</v>
      </c>
      <c r="T20" s="20">
        <v>0</v>
      </c>
      <c r="U20" s="20">
        <v>1047.9953871069467</v>
      </c>
      <c r="V20" s="20">
        <v>0</v>
      </c>
      <c r="W20" s="20">
        <v>1047.9953871069467</v>
      </c>
    </row>
    <row r="21" spans="1:23" ht="13.25" customHeight="1" x14ac:dyDescent="0.35">
      <c r="A21" s="6"/>
      <c r="B21" s="17" t="s">
        <v>1604</v>
      </c>
      <c r="C21" s="437" t="s">
        <v>2249</v>
      </c>
      <c r="D21" s="17"/>
      <c r="E21" s="13" t="s">
        <v>413</v>
      </c>
      <c r="F21" s="252">
        <v>0</v>
      </c>
      <c r="G21" s="252">
        <v>0</v>
      </c>
      <c r="H21" s="252">
        <v>0</v>
      </c>
      <c r="I21" s="252">
        <v>0</v>
      </c>
      <c r="J21" s="252">
        <v>0</v>
      </c>
      <c r="K21" s="252">
        <v>0</v>
      </c>
      <c r="L21" s="252">
        <v>0</v>
      </c>
      <c r="M21" s="252">
        <v>0</v>
      </c>
      <c r="N21" s="252">
        <v>0</v>
      </c>
      <c r="O21" s="252">
        <v>0</v>
      </c>
      <c r="P21" s="252">
        <v>0</v>
      </c>
      <c r="Q21" s="252">
        <v>0</v>
      </c>
      <c r="R21" s="20">
        <v>0</v>
      </c>
      <c r="S21" s="20">
        <v>75.730306512243843</v>
      </c>
      <c r="T21" s="20">
        <v>1156.0791490221623</v>
      </c>
      <c r="U21" s="20">
        <v>0</v>
      </c>
      <c r="V21" s="20">
        <v>0</v>
      </c>
      <c r="W21" s="20">
        <v>1231.8094555344062</v>
      </c>
    </row>
    <row r="22" spans="1:23" x14ac:dyDescent="0.35">
      <c r="A22" s="6"/>
      <c r="B22" s="17" t="s">
        <v>1604</v>
      </c>
      <c r="C22" s="437" t="s">
        <v>2353</v>
      </c>
      <c r="D22" s="17"/>
      <c r="E22" s="13" t="s">
        <v>414</v>
      </c>
      <c r="F22" s="252">
        <v>0</v>
      </c>
      <c r="G22" s="252">
        <v>0</v>
      </c>
      <c r="H22" s="252">
        <v>0</v>
      </c>
      <c r="I22" s="252">
        <v>0</v>
      </c>
      <c r="J22" s="252">
        <v>0</v>
      </c>
      <c r="K22" s="252">
        <v>0</v>
      </c>
      <c r="L22" s="252">
        <v>0</v>
      </c>
      <c r="M22" s="252">
        <v>0</v>
      </c>
      <c r="N22" s="252">
        <v>0</v>
      </c>
      <c r="O22" s="252">
        <v>0</v>
      </c>
      <c r="P22" s="252">
        <v>0</v>
      </c>
      <c r="Q22" s="252">
        <v>0</v>
      </c>
      <c r="R22" s="20">
        <v>1400.007199803757</v>
      </c>
      <c r="S22" s="20">
        <v>0</v>
      </c>
      <c r="T22" s="20">
        <v>0</v>
      </c>
      <c r="U22" s="20">
        <v>0</v>
      </c>
      <c r="V22" s="20">
        <v>0</v>
      </c>
      <c r="W22" s="20">
        <v>1400.007199803757</v>
      </c>
    </row>
    <row r="23" spans="1:23" x14ac:dyDescent="0.35">
      <c r="A23" s="6"/>
      <c r="B23" s="17" t="s">
        <v>1604</v>
      </c>
      <c r="C23" s="437" t="s">
        <v>2250</v>
      </c>
      <c r="D23" s="17"/>
      <c r="E23" s="13" t="s">
        <v>415</v>
      </c>
      <c r="F23" s="252">
        <v>0</v>
      </c>
      <c r="G23" s="252">
        <v>0</v>
      </c>
      <c r="H23" s="252">
        <v>0</v>
      </c>
      <c r="I23" s="252">
        <v>0</v>
      </c>
      <c r="J23" s="252">
        <v>0</v>
      </c>
      <c r="K23" s="252">
        <v>0</v>
      </c>
      <c r="L23" s="252">
        <v>0</v>
      </c>
      <c r="M23" s="252">
        <v>0</v>
      </c>
      <c r="N23" s="252">
        <v>0</v>
      </c>
      <c r="O23" s="252">
        <v>0</v>
      </c>
      <c r="P23" s="252">
        <v>0</v>
      </c>
      <c r="Q23" s="252">
        <v>0</v>
      </c>
      <c r="R23" s="20">
        <v>200.87059823271292</v>
      </c>
      <c r="S23" s="20">
        <v>0</v>
      </c>
      <c r="T23" s="20">
        <v>0</v>
      </c>
      <c r="U23" s="20">
        <v>0</v>
      </c>
      <c r="V23" s="20">
        <v>0</v>
      </c>
      <c r="W23" s="20">
        <v>200.87059823271292</v>
      </c>
    </row>
    <row r="24" spans="1:23" x14ac:dyDescent="0.35">
      <c r="A24" s="6"/>
      <c r="B24" s="17" t="s">
        <v>1604</v>
      </c>
      <c r="C24" s="437" t="s">
        <v>2251</v>
      </c>
      <c r="D24" s="17"/>
      <c r="E24" s="13" t="s">
        <v>416</v>
      </c>
      <c r="F24" s="252">
        <v>0</v>
      </c>
      <c r="G24" s="252">
        <v>0</v>
      </c>
      <c r="H24" s="252">
        <v>0</v>
      </c>
      <c r="I24" s="252">
        <v>0</v>
      </c>
      <c r="J24" s="252">
        <v>0</v>
      </c>
      <c r="K24" s="252">
        <v>0</v>
      </c>
      <c r="L24" s="252">
        <v>0</v>
      </c>
      <c r="M24" s="252">
        <v>0</v>
      </c>
      <c r="N24" s="252">
        <v>0</v>
      </c>
      <c r="O24" s="252">
        <v>0</v>
      </c>
      <c r="P24" s="252">
        <v>0</v>
      </c>
      <c r="Q24" s="252">
        <v>0</v>
      </c>
      <c r="R24" s="20">
        <v>36.521926951402357</v>
      </c>
      <c r="S24" s="20">
        <v>0</v>
      </c>
      <c r="T24" s="20">
        <v>0</v>
      </c>
      <c r="U24" s="20">
        <v>0</v>
      </c>
      <c r="V24" s="20">
        <v>0</v>
      </c>
      <c r="W24" s="20">
        <v>36.521926951402357</v>
      </c>
    </row>
    <row r="25" spans="1:23" x14ac:dyDescent="0.35">
      <c r="A25" s="6"/>
      <c r="B25" s="17" t="s">
        <v>1604</v>
      </c>
      <c r="C25" s="437" t="s">
        <v>2252</v>
      </c>
      <c r="D25" s="17"/>
      <c r="E25" s="13" t="s">
        <v>417</v>
      </c>
      <c r="F25" s="252">
        <v>0</v>
      </c>
      <c r="G25" s="252">
        <v>0</v>
      </c>
      <c r="H25" s="252">
        <v>0</v>
      </c>
      <c r="I25" s="252">
        <v>0</v>
      </c>
      <c r="J25" s="252">
        <v>0</v>
      </c>
      <c r="K25" s="252">
        <v>0</v>
      </c>
      <c r="L25" s="252">
        <v>0</v>
      </c>
      <c r="M25" s="252">
        <v>0</v>
      </c>
      <c r="N25" s="252">
        <v>0</v>
      </c>
      <c r="O25" s="252">
        <v>0</v>
      </c>
      <c r="P25" s="252">
        <v>0</v>
      </c>
      <c r="Q25" s="252">
        <v>0</v>
      </c>
      <c r="R25" s="20">
        <v>243.47951300934903</v>
      </c>
      <c r="S25" s="20">
        <v>0</v>
      </c>
      <c r="T25" s="20">
        <v>0</v>
      </c>
      <c r="U25" s="20">
        <v>0</v>
      </c>
      <c r="V25" s="20">
        <v>0</v>
      </c>
      <c r="W25" s="20">
        <v>243.47951300934903</v>
      </c>
    </row>
    <row r="26" spans="1:23" x14ac:dyDescent="0.35">
      <c r="A26" s="6"/>
      <c r="B26" s="17" t="s">
        <v>1604</v>
      </c>
      <c r="C26" s="437" t="s">
        <v>2304</v>
      </c>
      <c r="D26" s="17"/>
      <c r="E26" s="13" t="s">
        <v>418</v>
      </c>
      <c r="F26" s="252">
        <v>0</v>
      </c>
      <c r="G26" s="252">
        <v>0</v>
      </c>
      <c r="H26" s="252">
        <v>0</v>
      </c>
      <c r="I26" s="252">
        <v>0</v>
      </c>
      <c r="J26" s="252">
        <v>0</v>
      </c>
      <c r="K26" s="252">
        <v>0</v>
      </c>
      <c r="L26" s="252">
        <v>0</v>
      </c>
      <c r="M26" s="252">
        <v>0</v>
      </c>
      <c r="N26" s="252">
        <v>0</v>
      </c>
      <c r="O26" s="252">
        <v>0</v>
      </c>
      <c r="P26" s="252">
        <v>0</v>
      </c>
      <c r="Q26" s="252">
        <v>0</v>
      </c>
      <c r="R26" s="20">
        <v>133.91373215514199</v>
      </c>
      <c r="S26" s="20">
        <v>0</v>
      </c>
      <c r="T26" s="20">
        <v>0</v>
      </c>
      <c r="U26" s="20">
        <v>0</v>
      </c>
      <c r="V26" s="20">
        <v>0</v>
      </c>
      <c r="W26" s="20">
        <v>133.91373215514199</v>
      </c>
    </row>
    <row r="27" spans="1:23" x14ac:dyDescent="0.35">
      <c r="A27" s="6"/>
      <c r="B27" s="17" t="s">
        <v>1604</v>
      </c>
      <c r="C27" s="437" t="s">
        <v>2253</v>
      </c>
      <c r="D27" s="17"/>
      <c r="E27" s="13" t="s">
        <v>419</v>
      </c>
      <c r="F27" s="252">
        <v>0</v>
      </c>
      <c r="G27" s="252">
        <v>0</v>
      </c>
      <c r="H27" s="252">
        <v>0</v>
      </c>
      <c r="I27" s="252">
        <v>0</v>
      </c>
      <c r="J27" s="252">
        <v>0</v>
      </c>
      <c r="K27" s="252">
        <v>0</v>
      </c>
      <c r="L27" s="252">
        <v>0</v>
      </c>
      <c r="M27" s="252">
        <v>0</v>
      </c>
      <c r="N27" s="252">
        <v>0</v>
      </c>
      <c r="O27" s="252">
        <v>0</v>
      </c>
      <c r="P27" s="252">
        <v>0</v>
      </c>
      <c r="Q27" s="252">
        <v>0</v>
      </c>
      <c r="R27" s="20">
        <v>154.00079197841328</v>
      </c>
      <c r="S27" s="20">
        <v>0</v>
      </c>
      <c r="T27" s="20">
        <v>0</v>
      </c>
      <c r="U27" s="20">
        <v>0</v>
      </c>
      <c r="V27" s="20">
        <v>0</v>
      </c>
      <c r="W27" s="20">
        <v>154.00079197841328</v>
      </c>
    </row>
    <row r="28" spans="1:23" x14ac:dyDescent="0.35">
      <c r="A28" s="6"/>
      <c r="B28" s="17" t="s">
        <v>1604</v>
      </c>
      <c r="C28" s="437" t="s">
        <v>2354</v>
      </c>
      <c r="D28" s="17"/>
      <c r="E28" s="13" t="s">
        <v>420</v>
      </c>
      <c r="F28" s="252">
        <v>0</v>
      </c>
      <c r="G28" s="252">
        <v>0</v>
      </c>
      <c r="H28" s="252">
        <v>0</v>
      </c>
      <c r="I28" s="252">
        <v>0</v>
      </c>
      <c r="J28" s="252">
        <v>0</v>
      </c>
      <c r="K28" s="252">
        <v>0</v>
      </c>
      <c r="L28" s="252">
        <v>0</v>
      </c>
      <c r="M28" s="252">
        <v>0</v>
      </c>
      <c r="N28" s="252">
        <v>0</v>
      </c>
      <c r="O28" s="252">
        <v>0</v>
      </c>
      <c r="P28" s="252">
        <v>0</v>
      </c>
      <c r="Q28" s="252">
        <v>0</v>
      </c>
      <c r="R28" s="20">
        <v>237.39252518411533</v>
      </c>
      <c r="S28" s="20">
        <v>0</v>
      </c>
      <c r="T28" s="20">
        <v>0</v>
      </c>
      <c r="U28" s="20">
        <v>0</v>
      </c>
      <c r="V28" s="20">
        <v>0</v>
      </c>
      <c r="W28" s="58">
        <v>237.39252518411533</v>
      </c>
    </row>
    <row r="29" spans="1:23" x14ac:dyDescent="0.35">
      <c r="A29" s="6"/>
      <c r="B29" s="17" t="s">
        <v>1604</v>
      </c>
      <c r="C29" s="437" t="s">
        <v>2355</v>
      </c>
      <c r="D29" s="17"/>
      <c r="E29" s="13" t="s">
        <v>421</v>
      </c>
      <c r="F29" s="252">
        <v>0</v>
      </c>
      <c r="G29" s="252">
        <v>0</v>
      </c>
      <c r="H29" s="252">
        <v>0</v>
      </c>
      <c r="I29" s="252">
        <v>0</v>
      </c>
      <c r="J29" s="252">
        <v>0</v>
      </c>
      <c r="K29" s="252">
        <v>0</v>
      </c>
      <c r="L29" s="252">
        <v>0</v>
      </c>
      <c r="M29" s="252">
        <v>0</v>
      </c>
      <c r="N29" s="252">
        <v>0</v>
      </c>
      <c r="O29" s="252">
        <v>0</v>
      </c>
      <c r="P29" s="252">
        <v>0</v>
      </c>
      <c r="Q29" s="252">
        <v>0</v>
      </c>
      <c r="R29" s="20">
        <v>54.782890427103531</v>
      </c>
      <c r="S29" s="20">
        <v>0</v>
      </c>
      <c r="T29" s="20">
        <v>0</v>
      </c>
      <c r="U29" s="20">
        <v>0</v>
      </c>
      <c r="V29" s="20">
        <v>0</v>
      </c>
      <c r="W29" s="58">
        <v>54.782890427103531</v>
      </c>
    </row>
    <row r="30" spans="1:23" x14ac:dyDescent="0.35">
      <c r="A30" s="6"/>
      <c r="B30" s="17" t="s">
        <v>1604</v>
      </c>
      <c r="C30" s="437" t="s">
        <v>2356</v>
      </c>
      <c r="D30" s="17"/>
      <c r="E30" s="13" t="s">
        <v>422</v>
      </c>
      <c r="F30" s="252">
        <v>0</v>
      </c>
      <c r="G30" s="252">
        <v>0</v>
      </c>
      <c r="H30" s="252">
        <v>0</v>
      </c>
      <c r="I30" s="252">
        <v>0</v>
      </c>
      <c r="J30" s="252">
        <v>0</v>
      </c>
      <c r="K30" s="252">
        <v>0</v>
      </c>
      <c r="L30" s="252">
        <v>0</v>
      </c>
      <c r="M30" s="252">
        <v>0</v>
      </c>
      <c r="N30" s="252">
        <v>0</v>
      </c>
      <c r="O30" s="252">
        <v>0</v>
      </c>
      <c r="P30" s="252">
        <v>0</v>
      </c>
      <c r="Q30" s="252">
        <v>0</v>
      </c>
      <c r="R30" s="20">
        <v>234.34903127149846</v>
      </c>
      <c r="S30" s="20">
        <v>0</v>
      </c>
      <c r="T30" s="20">
        <v>0</v>
      </c>
      <c r="U30" s="20">
        <v>0</v>
      </c>
      <c r="V30" s="20">
        <v>0</v>
      </c>
      <c r="W30" s="58">
        <v>234.34903127149846</v>
      </c>
    </row>
    <row r="31" spans="1:23" x14ac:dyDescent="0.35">
      <c r="A31" s="6"/>
      <c r="B31" s="17" t="s">
        <v>1604</v>
      </c>
      <c r="C31" s="437" t="s">
        <v>2254</v>
      </c>
      <c r="D31" s="17"/>
      <c r="E31" s="13" t="s">
        <v>423</v>
      </c>
      <c r="F31" s="252">
        <v>0</v>
      </c>
      <c r="G31" s="252">
        <v>0</v>
      </c>
      <c r="H31" s="252">
        <v>0</v>
      </c>
      <c r="I31" s="252">
        <v>0</v>
      </c>
      <c r="J31" s="252">
        <v>0</v>
      </c>
      <c r="K31" s="252">
        <v>0</v>
      </c>
      <c r="L31" s="252">
        <v>0</v>
      </c>
      <c r="M31" s="252">
        <v>0</v>
      </c>
      <c r="N31" s="252">
        <v>0</v>
      </c>
      <c r="O31" s="252">
        <v>0</v>
      </c>
      <c r="P31" s="252">
        <v>0</v>
      </c>
      <c r="Q31" s="252">
        <v>0</v>
      </c>
      <c r="R31" s="20">
        <v>200.87059823271292</v>
      </c>
      <c r="S31" s="20">
        <v>0</v>
      </c>
      <c r="T31" s="20">
        <v>0</v>
      </c>
      <c r="U31" s="20">
        <v>0</v>
      </c>
      <c r="V31" s="20">
        <v>0</v>
      </c>
      <c r="W31" s="58">
        <v>200.87059823271292</v>
      </c>
    </row>
    <row r="32" spans="1:23" x14ac:dyDescent="0.35">
      <c r="A32" s="6"/>
      <c r="B32" s="17" t="s">
        <v>1604</v>
      </c>
      <c r="C32" s="437" t="s">
        <v>2305</v>
      </c>
      <c r="D32" s="17"/>
      <c r="E32" s="13" t="s">
        <v>424</v>
      </c>
      <c r="F32" s="252">
        <v>0</v>
      </c>
      <c r="G32" s="252">
        <v>0</v>
      </c>
      <c r="H32" s="252">
        <v>0</v>
      </c>
      <c r="I32" s="252">
        <v>0</v>
      </c>
      <c r="J32" s="252">
        <v>0</v>
      </c>
      <c r="K32" s="252">
        <v>0</v>
      </c>
      <c r="L32" s="252">
        <v>0</v>
      </c>
      <c r="M32" s="252">
        <v>0</v>
      </c>
      <c r="N32" s="252">
        <v>0</v>
      </c>
      <c r="O32" s="252">
        <v>0</v>
      </c>
      <c r="P32" s="252">
        <v>0</v>
      </c>
      <c r="Q32" s="252">
        <v>0</v>
      </c>
      <c r="R32" s="20">
        <v>100.43529911635646</v>
      </c>
      <c r="S32" s="20">
        <v>0</v>
      </c>
      <c r="T32" s="20">
        <v>0</v>
      </c>
      <c r="U32" s="20">
        <v>0</v>
      </c>
      <c r="V32" s="20">
        <v>0</v>
      </c>
      <c r="W32" s="58">
        <v>100.43529911635646</v>
      </c>
    </row>
    <row r="33" spans="1:23" x14ac:dyDescent="0.35">
      <c r="A33" s="6"/>
      <c r="B33" s="17" t="s">
        <v>1604</v>
      </c>
      <c r="C33" s="437" t="s">
        <v>2357</v>
      </c>
      <c r="D33" s="17"/>
      <c r="E33" s="13" t="s">
        <v>425</v>
      </c>
      <c r="F33" s="252">
        <v>0</v>
      </c>
      <c r="G33" s="252">
        <v>0</v>
      </c>
      <c r="H33" s="252">
        <v>0</v>
      </c>
      <c r="I33" s="252">
        <v>0</v>
      </c>
      <c r="J33" s="252">
        <v>0</v>
      </c>
      <c r="K33" s="252">
        <v>0</v>
      </c>
      <c r="L33" s="252">
        <v>0</v>
      </c>
      <c r="M33" s="252">
        <v>0</v>
      </c>
      <c r="N33" s="252">
        <v>0</v>
      </c>
      <c r="O33" s="252">
        <v>0</v>
      </c>
      <c r="P33" s="252">
        <v>0</v>
      </c>
      <c r="Q33" s="252">
        <v>0</v>
      </c>
      <c r="R33" s="20">
        <v>535.65492862056794</v>
      </c>
      <c r="S33" s="20">
        <v>0</v>
      </c>
      <c r="T33" s="20">
        <v>0</v>
      </c>
      <c r="U33" s="20">
        <v>0</v>
      </c>
      <c r="V33" s="20">
        <v>0</v>
      </c>
      <c r="W33" s="58">
        <v>535.65492862056794</v>
      </c>
    </row>
    <row r="34" spans="1:23" x14ac:dyDescent="0.35">
      <c r="A34" s="6"/>
      <c r="B34" s="17" t="s">
        <v>1604</v>
      </c>
      <c r="C34" s="437" t="s">
        <v>2358</v>
      </c>
      <c r="D34" s="17"/>
      <c r="E34" s="13" t="s">
        <v>426</v>
      </c>
      <c r="F34" s="252">
        <v>0</v>
      </c>
      <c r="G34" s="252">
        <v>0</v>
      </c>
      <c r="H34" s="252">
        <v>0</v>
      </c>
      <c r="I34" s="252">
        <v>0</v>
      </c>
      <c r="J34" s="252">
        <v>0</v>
      </c>
      <c r="K34" s="252">
        <v>0</v>
      </c>
      <c r="L34" s="252">
        <v>0</v>
      </c>
      <c r="M34" s="252">
        <v>0</v>
      </c>
      <c r="N34" s="252">
        <v>0</v>
      </c>
      <c r="O34" s="252">
        <v>0</v>
      </c>
      <c r="P34" s="252">
        <v>0</v>
      </c>
      <c r="Q34" s="252">
        <v>0</v>
      </c>
      <c r="R34" s="20">
        <v>91.304817378505888</v>
      </c>
      <c r="S34" s="20">
        <v>0</v>
      </c>
      <c r="T34" s="20">
        <v>0</v>
      </c>
      <c r="U34" s="20">
        <v>0</v>
      </c>
      <c r="V34" s="20">
        <v>0</v>
      </c>
      <c r="W34" s="58">
        <v>91.304817378505888</v>
      </c>
    </row>
    <row r="35" spans="1:23" x14ac:dyDescent="0.35">
      <c r="A35" s="6"/>
      <c r="B35" s="17" t="s">
        <v>1604</v>
      </c>
      <c r="C35" s="437" t="s">
        <v>2359</v>
      </c>
      <c r="D35" s="17"/>
      <c r="E35" s="13" t="s">
        <v>427</v>
      </c>
      <c r="F35" s="252">
        <v>0</v>
      </c>
      <c r="G35" s="252">
        <v>0</v>
      </c>
      <c r="H35" s="252">
        <v>0</v>
      </c>
      <c r="I35" s="252">
        <v>0</v>
      </c>
      <c r="J35" s="252">
        <v>0</v>
      </c>
      <c r="K35" s="252">
        <v>0</v>
      </c>
      <c r="L35" s="252">
        <v>0</v>
      </c>
      <c r="M35" s="252">
        <v>0</v>
      </c>
      <c r="N35" s="252">
        <v>0</v>
      </c>
      <c r="O35" s="252">
        <v>0</v>
      </c>
      <c r="P35" s="252">
        <v>0</v>
      </c>
      <c r="Q35" s="252">
        <v>0</v>
      </c>
      <c r="R35" s="20">
        <v>121.73975650467452</v>
      </c>
      <c r="S35" s="20">
        <v>0</v>
      </c>
      <c r="T35" s="20">
        <v>0</v>
      </c>
      <c r="U35" s="20">
        <v>0</v>
      </c>
      <c r="V35" s="20">
        <v>0</v>
      </c>
      <c r="W35" s="58">
        <v>121.73975650467452</v>
      </c>
    </row>
    <row r="36" spans="1:23" x14ac:dyDescent="0.35">
      <c r="A36" s="6"/>
      <c r="B36" s="17" t="s">
        <v>1604</v>
      </c>
      <c r="C36" s="437" t="s">
        <v>2255</v>
      </c>
      <c r="D36" s="17"/>
      <c r="E36" s="13" t="s">
        <v>428</v>
      </c>
      <c r="F36" s="252">
        <v>0</v>
      </c>
      <c r="G36" s="252">
        <v>0</v>
      </c>
      <c r="H36" s="252">
        <v>0</v>
      </c>
      <c r="I36" s="252">
        <v>0</v>
      </c>
      <c r="J36" s="252">
        <v>0</v>
      </c>
      <c r="K36" s="252">
        <v>0</v>
      </c>
      <c r="L36" s="252">
        <v>0</v>
      </c>
      <c r="M36" s="252">
        <v>0</v>
      </c>
      <c r="N36" s="252">
        <v>0</v>
      </c>
      <c r="O36" s="252">
        <v>0</v>
      </c>
      <c r="P36" s="252">
        <v>0</v>
      </c>
      <c r="Q36" s="252">
        <v>0</v>
      </c>
      <c r="R36" s="20">
        <v>486.95902601869807</v>
      </c>
      <c r="S36" s="20">
        <v>0</v>
      </c>
      <c r="T36" s="20">
        <v>0</v>
      </c>
      <c r="U36" s="20">
        <v>0</v>
      </c>
      <c r="V36" s="20">
        <v>0</v>
      </c>
      <c r="W36" s="58">
        <v>486.95902601869807</v>
      </c>
    </row>
    <row r="37" spans="1:23" x14ac:dyDescent="0.35">
      <c r="A37" s="6"/>
      <c r="B37" s="17" t="s">
        <v>1604</v>
      </c>
      <c r="C37" s="437" t="s">
        <v>2360</v>
      </c>
      <c r="D37" s="17"/>
      <c r="E37" s="13" t="s">
        <v>429</v>
      </c>
      <c r="F37" s="252">
        <v>0</v>
      </c>
      <c r="G37" s="252">
        <v>0</v>
      </c>
      <c r="H37" s="252">
        <v>0</v>
      </c>
      <c r="I37" s="252">
        <v>0</v>
      </c>
      <c r="J37" s="252">
        <v>0</v>
      </c>
      <c r="K37" s="252">
        <v>0</v>
      </c>
      <c r="L37" s="252">
        <v>0</v>
      </c>
      <c r="M37" s="252">
        <v>0</v>
      </c>
      <c r="N37" s="252">
        <v>0</v>
      </c>
      <c r="O37" s="252">
        <v>0</v>
      </c>
      <c r="P37" s="252">
        <v>0</v>
      </c>
      <c r="Q37" s="252">
        <v>0</v>
      </c>
      <c r="R37" s="20">
        <v>365.21926951402355</v>
      </c>
      <c r="S37" s="20">
        <v>0</v>
      </c>
      <c r="T37" s="20">
        <v>0</v>
      </c>
      <c r="U37" s="20">
        <v>0</v>
      </c>
      <c r="V37" s="20">
        <v>0</v>
      </c>
      <c r="W37" s="58">
        <v>365.21926951402355</v>
      </c>
    </row>
    <row r="38" spans="1:23" x14ac:dyDescent="0.35">
      <c r="A38" s="6"/>
      <c r="B38" s="17" t="s">
        <v>1604</v>
      </c>
      <c r="C38" s="437" t="s">
        <v>2361</v>
      </c>
      <c r="D38" s="17"/>
      <c r="E38" s="13" t="s">
        <v>430</v>
      </c>
      <c r="F38" s="252">
        <v>0</v>
      </c>
      <c r="G38" s="252">
        <v>0</v>
      </c>
      <c r="H38" s="252">
        <v>0</v>
      </c>
      <c r="I38" s="252">
        <v>0</v>
      </c>
      <c r="J38" s="252">
        <v>0</v>
      </c>
      <c r="K38" s="252">
        <v>0</v>
      </c>
      <c r="L38" s="252">
        <v>0</v>
      </c>
      <c r="M38" s="252">
        <v>0</v>
      </c>
      <c r="N38" s="252">
        <v>0</v>
      </c>
      <c r="O38" s="252">
        <v>0</v>
      </c>
      <c r="P38" s="252">
        <v>0</v>
      </c>
      <c r="Q38" s="252">
        <v>0</v>
      </c>
      <c r="R38" s="20">
        <v>304.34939126168626</v>
      </c>
      <c r="S38" s="20">
        <v>0</v>
      </c>
      <c r="T38" s="20">
        <v>0</v>
      </c>
      <c r="U38" s="20">
        <v>0</v>
      </c>
      <c r="V38" s="20">
        <v>0</v>
      </c>
      <c r="W38" s="58">
        <v>304.34939126168626</v>
      </c>
    </row>
    <row r="39" spans="1:23" x14ac:dyDescent="0.35">
      <c r="A39" s="6"/>
      <c r="B39" s="17" t="s">
        <v>1604</v>
      </c>
      <c r="C39" s="437" t="s">
        <v>2362</v>
      </c>
      <c r="D39" s="17"/>
      <c r="E39" s="13" t="s">
        <v>431</v>
      </c>
      <c r="F39" s="252">
        <v>0</v>
      </c>
      <c r="G39" s="252">
        <v>0</v>
      </c>
      <c r="H39" s="252">
        <v>0</v>
      </c>
      <c r="I39" s="252">
        <v>0</v>
      </c>
      <c r="J39" s="252">
        <v>0</v>
      </c>
      <c r="K39" s="252">
        <v>0</v>
      </c>
      <c r="L39" s="252">
        <v>0</v>
      </c>
      <c r="M39" s="252">
        <v>0</v>
      </c>
      <c r="N39" s="252">
        <v>0</v>
      </c>
      <c r="O39" s="252">
        <v>0</v>
      </c>
      <c r="P39" s="252">
        <v>0</v>
      </c>
      <c r="Q39" s="252">
        <v>0</v>
      </c>
      <c r="R39" s="20">
        <v>608.69878252337253</v>
      </c>
      <c r="S39" s="20">
        <v>0</v>
      </c>
      <c r="T39" s="20">
        <v>0</v>
      </c>
      <c r="U39" s="20">
        <v>0</v>
      </c>
      <c r="V39" s="20">
        <v>0</v>
      </c>
      <c r="W39" s="58">
        <v>608.69878252337253</v>
      </c>
    </row>
    <row r="40" spans="1:23" x14ac:dyDescent="0.35">
      <c r="A40" s="6"/>
      <c r="B40" s="17" t="s">
        <v>1604</v>
      </c>
      <c r="C40" s="437" t="s">
        <v>2256</v>
      </c>
      <c r="D40" s="17"/>
      <c r="E40" s="13" t="s">
        <v>432</v>
      </c>
      <c r="F40" s="252">
        <v>0</v>
      </c>
      <c r="G40" s="252">
        <v>0</v>
      </c>
      <c r="H40" s="252">
        <v>0</v>
      </c>
      <c r="I40" s="252">
        <v>0</v>
      </c>
      <c r="J40" s="252">
        <v>0</v>
      </c>
      <c r="K40" s="252">
        <v>0</v>
      </c>
      <c r="L40" s="252">
        <v>0</v>
      </c>
      <c r="M40" s="252">
        <v>0</v>
      </c>
      <c r="N40" s="252">
        <v>0</v>
      </c>
      <c r="O40" s="252">
        <v>0</v>
      </c>
      <c r="P40" s="252">
        <v>0</v>
      </c>
      <c r="Q40" s="252">
        <v>0</v>
      </c>
      <c r="R40" s="20">
        <v>140.00071998037569</v>
      </c>
      <c r="S40" s="20">
        <v>0</v>
      </c>
      <c r="T40" s="20">
        <v>0</v>
      </c>
      <c r="U40" s="20">
        <v>0</v>
      </c>
      <c r="V40" s="20">
        <v>0</v>
      </c>
      <c r="W40" s="58">
        <v>140.00071998037569</v>
      </c>
    </row>
    <row r="41" spans="1:23" x14ac:dyDescent="0.35">
      <c r="A41" s="6"/>
      <c r="B41" s="17" t="s">
        <v>1604</v>
      </c>
      <c r="C41" s="437" t="s">
        <v>2257</v>
      </c>
      <c r="D41" s="17"/>
      <c r="E41" s="13" t="s">
        <v>433</v>
      </c>
      <c r="F41" s="252">
        <v>0</v>
      </c>
      <c r="G41" s="252">
        <v>0</v>
      </c>
      <c r="H41" s="252">
        <v>0</v>
      </c>
      <c r="I41" s="252">
        <v>0</v>
      </c>
      <c r="J41" s="252">
        <v>0</v>
      </c>
      <c r="K41" s="252">
        <v>0</v>
      </c>
      <c r="L41" s="252">
        <v>0</v>
      </c>
      <c r="M41" s="252">
        <v>0</v>
      </c>
      <c r="N41" s="252">
        <v>0</v>
      </c>
      <c r="O41" s="252">
        <v>0</v>
      </c>
      <c r="P41" s="252">
        <v>0</v>
      </c>
      <c r="Q41" s="252">
        <v>0</v>
      </c>
      <c r="R41" s="20">
        <v>60.869878252337259</v>
      </c>
      <c r="S41" s="20">
        <v>0</v>
      </c>
      <c r="T41" s="20">
        <v>0</v>
      </c>
      <c r="U41" s="20">
        <v>0</v>
      </c>
      <c r="V41" s="20">
        <v>0</v>
      </c>
      <c r="W41" s="58">
        <v>60.869878252337259</v>
      </c>
    </row>
    <row r="42" spans="1:23" x14ac:dyDescent="0.35">
      <c r="A42" s="6"/>
      <c r="B42" s="17" t="s">
        <v>1604</v>
      </c>
      <c r="C42" s="437" t="s">
        <v>2363</v>
      </c>
      <c r="D42" s="17"/>
      <c r="E42" s="13" t="s">
        <v>434</v>
      </c>
      <c r="F42" s="252">
        <v>0</v>
      </c>
      <c r="G42" s="252">
        <v>0</v>
      </c>
      <c r="H42" s="252">
        <v>0</v>
      </c>
      <c r="I42" s="252">
        <v>0</v>
      </c>
      <c r="J42" s="252">
        <v>0</v>
      </c>
      <c r="K42" s="252">
        <v>0</v>
      </c>
      <c r="L42" s="252">
        <v>0</v>
      </c>
      <c r="M42" s="252">
        <v>0</v>
      </c>
      <c r="N42" s="252">
        <v>0</v>
      </c>
      <c r="O42" s="252">
        <v>0</v>
      </c>
      <c r="P42" s="252">
        <v>0</v>
      </c>
      <c r="Q42" s="252">
        <v>0</v>
      </c>
      <c r="R42" s="20">
        <v>213.04457388318039</v>
      </c>
      <c r="S42" s="20">
        <v>0</v>
      </c>
      <c r="T42" s="20">
        <v>0</v>
      </c>
      <c r="U42" s="20">
        <v>0</v>
      </c>
      <c r="V42" s="20">
        <v>0</v>
      </c>
      <c r="W42" s="58">
        <v>213.04457388318039</v>
      </c>
    </row>
    <row r="43" spans="1:23" x14ac:dyDescent="0.35">
      <c r="A43" s="6"/>
      <c r="B43" s="17" t="s">
        <v>1604</v>
      </c>
      <c r="C43" s="437" t="s">
        <v>2258</v>
      </c>
      <c r="D43" s="17"/>
      <c r="E43" s="13" t="s">
        <v>435</v>
      </c>
      <c r="F43" s="252">
        <v>0</v>
      </c>
      <c r="G43" s="252">
        <v>0</v>
      </c>
      <c r="H43" s="252">
        <v>0</v>
      </c>
      <c r="I43" s="252">
        <v>0</v>
      </c>
      <c r="J43" s="252">
        <v>0</v>
      </c>
      <c r="K43" s="252">
        <v>0</v>
      </c>
      <c r="L43" s="252">
        <v>0</v>
      </c>
      <c r="M43" s="252">
        <v>0</v>
      </c>
      <c r="N43" s="252">
        <v>0</v>
      </c>
      <c r="O43" s="252">
        <v>0</v>
      </c>
      <c r="P43" s="252">
        <v>0</v>
      </c>
      <c r="Q43" s="252">
        <v>0</v>
      </c>
      <c r="R43" s="20">
        <v>182.60963475701178</v>
      </c>
      <c r="S43" s="20">
        <v>0</v>
      </c>
      <c r="T43" s="20">
        <v>0</v>
      </c>
      <c r="U43" s="20">
        <v>0</v>
      </c>
      <c r="V43" s="20">
        <v>0</v>
      </c>
      <c r="W43" s="58">
        <v>182.60963475701178</v>
      </c>
    </row>
    <row r="44" spans="1:23" x14ac:dyDescent="0.35">
      <c r="A44" s="6"/>
      <c r="B44" s="17" t="s">
        <v>1604</v>
      </c>
      <c r="C44" s="437" t="s">
        <v>2364</v>
      </c>
      <c r="D44" s="17"/>
      <c r="E44" s="13" t="s">
        <v>436</v>
      </c>
      <c r="F44" s="252">
        <v>0</v>
      </c>
      <c r="G44" s="252">
        <v>0</v>
      </c>
      <c r="H44" s="252">
        <v>0</v>
      </c>
      <c r="I44" s="252">
        <v>0</v>
      </c>
      <c r="J44" s="252">
        <v>0</v>
      </c>
      <c r="K44" s="252">
        <v>0</v>
      </c>
      <c r="L44" s="252">
        <v>0</v>
      </c>
      <c r="M44" s="252">
        <v>0</v>
      </c>
      <c r="N44" s="252">
        <v>0</v>
      </c>
      <c r="O44" s="252">
        <v>0</v>
      </c>
      <c r="P44" s="252">
        <v>0</v>
      </c>
      <c r="Q44" s="252">
        <v>0</v>
      </c>
      <c r="R44" s="20">
        <v>121.73975650467452</v>
      </c>
      <c r="S44" s="20">
        <v>0</v>
      </c>
      <c r="T44" s="20">
        <v>0</v>
      </c>
      <c r="U44" s="20">
        <v>0</v>
      </c>
      <c r="V44" s="20">
        <v>0</v>
      </c>
      <c r="W44" s="58">
        <v>121.73975650467452</v>
      </c>
    </row>
    <row r="45" spans="1:23" x14ac:dyDescent="0.35">
      <c r="A45" s="6"/>
      <c r="B45" s="17" t="s">
        <v>1604</v>
      </c>
      <c r="C45" s="437" t="s">
        <v>2365</v>
      </c>
      <c r="D45" s="17"/>
      <c r="E45" s="13" t="s">
        <v>437</v>
      </c>
      <c r="F45" s="252">
        <v>0</v>
      </c>
      <c r="G45" s="252">
        <v>0</v>
      </c>
      <c r="H45" s="252">
        <v>0</v>
      </c>
      <c r="I45" s="252">
        <v>0</v>
      </c>
      <c r="J45" s="252">
        <v>0</v>
      </c>
      <c r="K45" s="252">
        <v>0</v>
      </c>
      <c r="L45" s="252">
        <v>0</v>
      </c>
      <c r="M45" s="252">
        <v>0</v>
      </c>
      <c r="N45" s="252">
        <v>0</v>
      </c>
      <c r="O45" s="252">
        <v>0</v>
      </c>
      <c r="P45" s="252">
        <v>0</v>
      </c>
      <c r="Q45" s="252">
        <v>0</v>
      </c>
      <c r="R45" s="20">
        <v>213.04457388318039</v>
      </c>
      <c r="S45" s="20">
        <v>0</v>
      </c>
      <c r="T45" s="20">
        <v>0</v>
      </c>
      <c r="U45" s="20">
        <v>0</v>
      </c>
      <c r="V45" s="20">
        <v>0</v>
      </c>
      <c r="W45" s="58">
        <v>213.04457388318039</v>
      </c>
    </row>
    <row r="46" spans="1:23" x14ac:dyDescent="0.35">
      <c r="A46" s="6"/>
      <c r="B46" s="17" t="s">
        <v>1604</v>
      </c>
      <c r="C46" s="437" t="s">
        <v>2366</v>
      </c>
      <c r="D46" s="17"/>
      <c r="E46" s="13" t="s">
        <v>438</v>
      </c>
      <c r="F46" s="252">
        <v>0</v>
      </c>
      <c r="G46" s="252">
        <v>0</v>
      </c>
      <c r="H46" s="252">
        <v>0</v>
      </c>
      <c r="I46" s="252">
        <v>0</v>
      </c>
      <c r="J46" s="252">
        <v>0</v>
      </c>
      <c r="K46" s="252">
        <v>0</v>
      </c>
      <c r="L46" s="252">
        <v>0</v>
      </c>
      <c r="M46" s="252">
        <v>0</v>
      </c>
      <c r="N46" s="252">
        <v>0</v>
      </c>
      <c r="O46" s="252">
        <v>0</v>
      </c>
      <c r="P46" s="252">
        <v>0</v>
      </c>
      <c r="Q46" s="252">
        <v>0</v>
      </c>
      <c r="R46" s="20">
        <v>486.95902601869807</v>
      </c>
      <c r="S46" s="20">
        <v>0</v>
      </c>
      <c r="T46" s="20">
        <v>0</v>
      </c>
      <c r="U46" s="20">
        <v>0</v>
      </c>
      <c r="V46" s="20">
        <v>0</v>
      </c>
      <c r="W46" s="58">
        <v>486.95902601869807</v>
      </c>
    </row>
    <row r="47" spans="1:23" x14ac:dyDescent="0.35">
      <c r="A47" s="6"/>
      <c r="B47" s="17" t="s">
        <v>1604</v>
      </c>
      <c r="C47" s="437" t="s">
        <v>2367</v>
      </c>
      <c r="D47" s="17"/>
      <c r="E47" s="13" t="s">
        <v>439</v>
      </c>
      <c r="F47" s="252">
        <v>0</v>
      </c>
      <c r="G47" s="252">
        <v>0</v>
      </c>
      <c r="H47" s="252">
        <v>0</v>
      </c>
      <c r="I47" s="252">
        <v>0</v>
      </c>
      <c r="J47" s="252">
        <v>0</v>
      </c>
      <c r="K47" s="252">
        <v>0</v>
      </c>
      <c r="L47" s="252">
        <v>0</v>
      </c>
      <c r="M47" s="252">
        <v>0</v>
      </c>
      <c r="N47" s="252">
        <v>0</v>
      </c>
      <c r="O47" s="252">
        <v>0</v>
      </c>
      <c r="P47" s="252">
        <v>0</v>
      </c>
      <c r="Q47" s="252">
        <v>0</v>
      </c>
      <c r="R47" s="20">
        <v>395.65420864019211</v>
      </c>
      <c r="S47" s="20">
        <v>0</v>
      </c>
      <c r="T47" s="20">
        <v>0</v>
      </c>
      <c r="U47" s="20">
        <v>0</v>
      </c>
      <c r="V47" s="20">
        <v>0</v>
      </c>
      <c r="W47" s="58">
        <v>395.65420864019211</v>
      </c>
    </row>
    <row r="48" spans="1:23" x14ac:dyDescent="0.35">
      <c r="A48" s="6"/>
      <c r="B48" s="17" t="s">
        <v>1604</v>
      </c>
      <c r="C48" s="437" t="s">
        <v>2259</v>
      </c>
      <c r="D48" s="17"/>
      <c r="E48" s="13" t="s">
        <v>440</v>
      </c>
      <c r="F48" s="252">
        <v>0</v>
      </c>
      <c r="G48" s="252">
        <v>0</v>
      </c>
      <c r="H48" s="252">
        <v>0</v>
      </c>
      <c r="I48" s="252">
        <v>0</v>
      </c>
      <c r="J48" s="252">
        <v>0</v>
      </c>
      <c r="K48" s="252">
        <v>0</v>
      </c>
      <c r="L48" s="252">
        <v>0</v>
      </c>
      <c r="M48" s="252">
        <v>0</v>
      </c>
      <c r="N48" s="252">
        <v>0</v>
      </c>
      <c r="O48" s="252">
        <v>0</v>
      </c>
      <c r="P48" s="252">
        <v>0</v>
      </c>
      <c r="Q48" s="252">
        <v>0</v>
      </c>
      <c r="R48" s="20">
        <v>0</v>
      </c>
      <c r="S48" s="20">
        <v>107.13916376698825</v>
      </c>
      <c r="T48" s="20">
        <v>0</v>
      </c>
      <c r="U48" s="20">
        <v>0</v>
      </c>
      <c r="V48" s="20">
        <v>0</v>
      </c>
      <c r="W48" s="58">
        <v>107.13916376698825</v>
      </c>
    </row>
    <row r="49" spans="1:23" x14ac:dyDescent="0.35">
      <c r="A49" s="6"/>
      <c r="B49" s="17" t="s">
        <v>1604</v>
      </c>
      <c r="C49" s="437" t="s">
        <v>2260</v>
      </c>
      <c r="D49" s="17"/>
      <c r="E49" s="13" t="s">
        <v>441</v>
      </c>
      <c r="F49" s="252">
        <v>0</v>
      </c>
      <c r="G49" s="252">
        <v>0</v>
      </c>
      <c r="H49" s="252">
        <v>0</v>
      </c>
      <c r="I49" s="252">
        <v>0</v>
      </c>
      <c r="J49" s="252">
        <v>0</v>
      </c>
      <c r="K49" s="252">
        <v>0</v>
      </c>
      <c r="L49" s="252">
        <v>0</v>
      </c>
      <c r="M49" s="252">
        <v>0</v>
      </c>
      <c r="N49" s="252">
        <v>0</v>
      </c>
      <c r="O49" s="252">
        <v>0</v>
      </c>
      <c r="P49" s="252">
        <v>0</v>
      </c>
      <c r="Q49" s="252">
        <v>0</v>
      </c>
      <c r="R49" s="20">
        <v>0</v>
      </c>
      <c r="S49" s="20">
        <v>203.5644111572777</v>
      </c>
      <c r="T49" s="20">
        <v>0</v>
      </c>
      <c r="U49" s="20">
        <v>0</v>
      </c>
      <c r="V49" s="20">
        <v>0</v>
      </c>
      <c r="W49" s="58">
        <v>203.5644111572777</v>
      </c>
    </row>
    <row r="50" spans="1:23" x14ac:dyDescent="0.35">
      <c r="A50" s="6"/>
      <c r="B50" s="17" t="s">
        <v>1604</v>
      </c>
      <c r="C50" s="437" t="s">
        <v>2368</v>
      </c>
      <c r="D50" s="17"/>
      <c r="E50" s="13" t="s">
        <v>442</v>
      </c>
      <c r="F50" s="252">
        <v>0</v>
      </c>
      <c r="G50" s="252">
        <v>0</v>
      </c>
      <c r="H50" s="252">
        <v>0</v>
      </c>
      <c r="I50" s="252">
        <v>0</v>
      </c>
      <c r="J50" s="252">
        <v>0</v>
      </c>
      <c r="K50" s="252">
        <v>0</v>
      </c>
      <c r="L50" s="252">
        <v>0</v>
      </c>
      <c r="M50" s="252">
        <v>0</v>
      </c>
      <c r="N50" s="252">
        <v>0</v>
      </c>
      <c r="O50" s="252">
        <v>0</v>
      </c>
      <c r="P50" s="252">
        <v>0</v>
      </c>
      <c r="Q50" s="252">
        <v>0</v>
      </c>
      <c r="R50" s="20">
        <v>0</v>
      </c>
      <c r="S50" s="20">
        <v>589.26540071843544</v>
      </c>
      <c r="T50" s="20">
        <v>0</v>
      </c>
      <c r="U50" s="20">
        <v>0</v>
      </c>
      <c r="V50" s="20">
        <v>0</v>
      </c>
      <c r="W50" s="58">
        <v>589.26540071843544</v>
      </c>
    </row>
    <row r="51" spans="1:23" x14ac:dyDescent="0.35">
      <c r="A51" s="6"/>
      <c r="B51" s="17" t="s">
        <v>1604</v>
      </c>
      <c r="C51" s="437" t="s">
        <v>2369</v>
      </c>
      <c r="D51" s="17"/>
      <c r="E51" s="13" t="s">
        <v>443</v>
      </c>
      <c r="F51" s="252">
        <v>0</v>
      </c>
      <c r="G51" s="252">
        <v>0</v>
      </c>
      <c r="H51" s="252">
        <v>0</v>
      </c>
      <c r="I51" s="252">
        <v>0</v>
      </c>
      <c r="J51" s="252">
        <v>0</v>
      </c>
      <c r="K51" s="252">
        <v>0</v>
      </c>
      <c r="L51" s="252">
        <v>0</v>
      </c>
      <c r="M51" s="252">
        <v>0</v>
      </c>
      <c r="N51" s="252">
        <v>0</v>
      </c>
      <c r="O51" s="252">
        <v>0</v>
      </c>
      <c r="P51" s="252">
        <v>0</v>
      </c>
      <c r="Q51" s="252">
        <v>0</v>
      </c>
      <c r="R51" s="20">
        <v>0</v>
      </c>
      <c r="S51" s="20">
        <v>53.569581883494124</v>
      </c>
      <c r="T51" s="20">
        <v>0</v>
      </c>
      <c r="U51" s="20">
        <v>0</v>
      </c>
      <c r="V51" s="20">
        <v>0</v>
      </c>
      <c r="W51" s="58">
        <v>53.569581883494124</v>
      </c>
    </row>
    <row r="52" spans="1:23" x14ac:dyDescent="0.35">
      <c r="A52" s="6"/>
      <c r="B52" s="17" t="s">
        <v>1604</v>
      </c>
      <c r="C52" s="437" t="s">
        <v>2253</v>
      </c>
      <c r="D52" s="17"/>
      <c r="E52" s="13" t="s">
        <v>444</v>
      </c>
      <c r="F52" s="252">
        <v>0</v>
      </c>
      <c r="G52" s="252">
        <v>0</v>
      </c>
      <c r="H52" s="252">
        <v>0</v>
      </c>
      <c r="I52" s="252">
        <v>0</v>
      </c>
      <c r="J52" s="252">
        <v>0</v>
      </c>
      <c r="K52" s="252">
        <v>0</v>
      </c>
      <c r="L52" s="252">
        <v>0</v>
      </c>
      <c r="M52" s="252">
        <v>0</v>
      </c>
      <c r="N52" s="252">
        <v>0</v>
      </c>
      <c r="O52" s="252">
        <v>0</v>
      </c>
      <c r="P52" s="252">
        <v>0</v>
      </c>
      <c r="Q52" s="252">
        <v>0</v>
      </c>
      <c r="R52" s="20">
        <v>0</v>
      </c>
      <c r="S52" s="20">
        <v>160.70874565048237</v>
      </c>
      <c r="T52" s="20">
        <v>0</v>
      </c>
      <c r="U52" s="20">
        <v>0</v>
      </c>
      <c r="V52" s="20">
        <v>0</v>
      </c>
      <c r="W52" s="58">
        <v>160.70874565048237</v>
      </c>
    </row>
    <row r="53" spans="1:23" x14ac:dyDescent="0.35">
      <c r="A53" s="6"/>
      <c r="B53" s="17" t="s">
        <v>1604</v>
      </c>
      <c r="C53" s="437" t="s">
        <v>2261</v>
      </c>
      <c r="D53" s="17"/>
      <c r="E53" s="13" t="s">
        <v>445</v>
      </c>
      <c r="F53" s="252">
        <v>0</v>
      </c>
      <c r="G53" s="252">
        <v>0</v>
      </c>
      <c r="H53" s="252">
        <v>0</v>
      </c>
      <c r="I53" s="252">
        <v>0</v>
      </c>
      <c r="J53" s="252">
        <v>0</v>
      </c>
      <c r="K53" s="252">
        <v>0</v>
      </c>
      <c r="L53" s="252">
        <v>0</v>
      </c>
      <c r="M53" s="252">
        <v>0</v>
      </c>
      <c r="N53" s="252">
        <v>0</v>
      </c>
      <c r="O53" s="252">
        <v>0</v>
      </c>
      <c r="P53" s="252">
        <v>0</v>
      </c>
      <c r="Q53" s="252">
        <v>0</v>
      </c>
      <c r="R53" s="20">
        <v>0</v>
      </c>
      <c r="S53" s="20">
        <v>535.69581883494129</v>
      </c>
      <c r="T53" s="20">
        <v>0</v>
      </c>
      <c r="U53" s="20">
        <v>0</v>
      </c>
      <c r="V53" s="20">
        <v>0</v>
      </c>
      <c r="W53" s="58">
        <v>535.69581883494129</v>
      </c>
    </row>
    <row r="54" spans="1:23" x14ac:dyDescent="0.35">
      <c r="A54" s="6"/>
      <c r="B54" s="17" t="s">
        <v>1604</v>
      </c>
      <c r="C54" s="437" t="s">
        <v>2262</v>
      </c>
      <c r="D54" s="17"/>
      <c r="E54" s="13" t="s">
        <v>446</v>
      </c>
      <c r="F54" s="252">
        <v>0</v>
      </c>
      <c r="G54" s="252">
        <v>0</v>
      </c>
      <c r="H54" s="252">
        <v>0</v>
      </c>
      <c r="I54" s="252">
        <v>0</v>
      </c>
      <c r="J54" s="252">
        <v>0</v>
      </c>
      <c r="K54" s="252">
        <v>0</v>
      </c>
      <c r="L54" s="252">
        <v>0</v>
      </c>
      <c r="M54" s="252">
        <v>0</v>
      </c>
      <c r="N54" s="252">
        <v>0</v>
      </c>
      <c r="O54" s="252">
        <v>0</v>
      </c>
      <c r="P54" s="252">
        <v>0</v>
      </c>
      <c r="Q54" s="252">
        <v>0</v>
      </c>
      <c r="R54" s="20">
        <v>0</v>
      </c>
      <c r="S54" s="20">
        <v>53.569581883494124</v>
      </c>
      <c r="T54" s="20">
        <v>0</v>
      </c>
      <c r="U54" s="20">
        <v>0</v>
      </c>
      <c r="V54" s="20">
        <v>0</v>
      </c>
      <c r="W54" s="58">
        <v>53.569581883494124</v>
      </c>
    </row>
    <row r="55" spans="1:23" x14ac:dyDescent="0.35">
      <c r="A55" s="6"/>
      <c r="B55" s="17" t="s">
        <v>1604</v>
      </c>
      <c r="C55" s="437" t="s">
        <v>2370</v>
      </c>
      <c r="D55" s="17"/>
      <c r="E55" s="13" t="s">
        <v>447</v>
      </c>
      <c r="F55" s="252">
        <v>0</v>
      </c>
      <c r="G55" s="252">
        <v>0</v>
      </c>
      <c r="H55" s="252">
        <v>0</v>
      </c>
      <c r="I55" s="252">
        <v>0</v>
      </c>
      <c r="J55" s="252">
        <v>0</v>
      </c>
      <c r="K55" s="252">
        <v>0</v>
      </c>
      <c r="L55" s="252">
        <v>0</v>
      </c>
      <c r="M55" s="252">
        <v>0</v>
      </c>
      <c r="N55" s="252">
        <v>0</v>
      </c>
      <c r="O55" s="252">
        <v>0</v>
      </c>
      <c r="P55" s="252">
        <v>0</v>
      </c>
      <c r="Q55" s="252">
        <v>0</v>
      </c>
      <c r="R55" s="20">
        <v>0</v>
      </c>
      <c r="S55" s="20">
        <v>160.70874565048237</v>
      </c>
      <c r="T55" s="20">
        <v>0</v>
      </c>
      <c r="U55" s="20">
        <v>0</v>
      </c>
      <c r="V55" s="20">
        <v>0</v>
      </c>
      <c r="W55" s="58">
        <v>160.70874565048237</v>
      </c>
    </row>
    <row r="56" spans="1:23" x14ac:dyDescent="0.35">
      <c r="A56" s="6"/>
      <c r="B56" s="17" t="s">
        <v>1604</v>
      </c>
      <c r="C56" s="437" t="s">
        <v>2403</v>
      </c>
      <c r="D56" s="17"/>
      <c r="E56" s="13" t="s">
        <v>448</v>
      </c>
      <c r="F56" s="252">
        <v>0</v>
      </c>
      <c r="G56" s="252">
        <v>0</v>
      </c>
      <c r="H56" s="252">
        <v>0</v>
      </c>
      <c r="I56" s="252">
        <v>0</v>
      </c>
      <c r="J56" s="252">
        <v>0</v>
      </c>
      <c r="K56" s="252">
        <v>0</v>
      </c>
      <c r="L56" s="252">
        <v>0</v>
      </c>
      <c r="M56" s="252">
        <v>0</v>
      </c>
      <c r="N56" s="252">
        <v>0</v>
      </c>
      <c r="O56" s="252">
        <v>0</v>
      </c>
      <c r="P56" s="252">
        <v>0</v>
      </c>
      <c r="Q56" s="252">
        <v>0</v>
      </c>
      <c r="R56" s="20">
        <v>0</v>
      </c>
      <c r="S56" s="20">
        <v>64.283498260192957</v>
      </c>
      <c r="T56" s="20">
        <v>0</v>
      </c>
      <c r="U56" s="20">
        <v>0</v>
      </c>
      <c r="V56" s="20">
        <v>0</v>
      </c>
      <c r="W56" s="58">
        <v>64.283498260192957</v>
      </c>
    </row>
    <row r="57" spans="1:23" x14ac:dyDescent="0.35">
      <c r="A57" s="6"/>
      <c r="B57" s="17" t="s">
        <v>1604</v>
      </c>
      <c r="C57" s="437" t="s">
        <v>2263</v>
      </c>
      <c r="D57" s="17"/>
      <c r="E57" s="13" t="s">
        <v>449</v>
      </c>
      <c r="F57" s="252">
        <v>0</v>
      </c>
      <c r="G57" s="252">
        <v>0</v>
      </c>
      <c r="H57" s="252">
        <v>0</v>
      </c>
      <c r="I57" s="252">
        <v>0</v>
      </c>
      <c r="J57" s="252">
        <v>0</v>
      </c>
      <c r="K57" s="252">
        <v>0</v>
      </c>
      <c r="L57" s="252">
        <v>0</v>
      </c>
      <c r="M57" s="252">
        <v>0</v>
      </c>
      <c r="N57" s="252">
        <v>0</v>
      </c>
      <c r="O57" s="252">
        <v>0</v>
      </c>
      <c r="P57" s="252">
        <v>0</v>
      </c>
      <c r="Q57" s="252">
        <v>0</v>
      </c>
      <c r="R57" s="20">
        <v>0</v>
      </c>
      <c r="S57" s="20">
        <v>85.711331013590595</v>
      </c>
      <c r="T57" s="20">
        <v>0</v>
      </c>
      <c r="U57" s="20">
        <v>0</v>
      </c>
      <c r="V57" s="20">
        <v>0</v>
      </c>
      <c r="W57" s="58">
        <v>85.711331013590595</v>
      </c>
    </row>
    <row r="58" spans="1:23" x14ac:dyDescent="0.35">
      <c r="A58" s="6"/>
      <c r="B58" s="17" t="s">
        <v>1604</v>
      </c>
      <c r="C58" s="437" t="s">
        <v>2371</v>
      </c>
      <c r="D58" s="17"/>
      <c r="E58" s="13" t="s">
        <v>450</v>
      </c>
      <c r="F58" s="252">
        <v>0</v>
      </c>
      <c r="G58" s="252">
        <v>0</v>
      </c>
      <c r="H58" s="252">
        <v>0</v>
      </c>
      <c r="I58" s="252">
        <v>0</v>
      </c>
      <c r="J58" s="252">
        <v>0</v>
      </c>
      <c r="K58" s="252">
        <v>0</v>
      </c>
      <c r="L58" s="252">
        <v>0</v>
      </c>
      <c r="M58" s="252">
        <v>0</v>
      </c>
      <c r="N58" s="252">
        <v>0</v>
      </c>
      <c r="O58" s="252">
        <v>0</v>
      </c>
      <c r="P58" s="252">
        <v>0</v>
      </c>
      <c r="Q58" s="252">
        <v>0</v>
      </c>
      <c r="R58" s="20">
        <v>0</v>
      </c>
      <c r="S58" s="20">
        <v>160.70874565048237</v>
      </c>
      <c r="T58" s="20">
        <v>0</v>
      </c>
      <c r="U58" s="20">
        <v>0</v>
      </c>
      <c r="V58" s="20">
        <v>0</v>
      </c>
      <c r="W58" s="58">
        <v>160.70874565048237</v>
      </c>
    </row>
    <row r="59" spans="1:23" x14ac:dyDescent="0.35">
      <c r="A59" s="6"/>
      <c r="B59" s="17" t="s">
        <v>1604</v>
      </c>
      <c r="C59" s="437" t="s">
        <v>2264</v>
      </c>
      <c r="D59" s="17"/>
      <c r="E59" s="13" t="s">
        <v>451</v>
      </c>
      <c r="F59" s="252">
        <v>0</v>
      </c>
      <c r="G59" s="252">
        <v>0</v>
      </c>
      <c r="H59" s="252">
        <v>0</v>
      </c>
      <c r="I59" s="252">
        <v>0</v>
      </c>
      <c r="J59" s="252">
        <v>0</v>
      </c>
      <c r="K59" s="252">
        <v>0</v>
      </c>
      <c r="L59" s="252">
        <v>0</v>
      </c>
      <c r="M59" s="252">
        <v>0</v>
      </c>
      <c r="N59" s="252">
        <v>0</v>
      </c>
      <c r="O59" s="252">
        <v>0</v>
      </c>
      <c r="P59" s="252">
        <v>0</v>
      </c>
      <c r="Q59" s="252">
        <v>0</v>
      </c>
      <c r="R59" s="20">
        <v>0</v>
      </c>
      <c r="S59" s="20">
        <v>107.13916376698825</v>
      </c>
      <c r="T59" s="20">
        <v>0</v>
      </c>
      <c r="U59" s="20">
        <v>0</v>
      </c>
      <c r="V59" s="20">
        <v>0</v>
      </c>
      <c r="W59" s="58">
        <v>107.13916376698825</v>
      </c>
    </row>
    <row r="60" spans="1:23" x14ac:dyDescent="0.35">
      <c r="A60" s="6"/>
      <c r="B60" s="17" t="s">
        <v>1604</v>
      </c>
      <c r="C60" s="437" t="s">
        <v>2265</v>
      </c>
      <c r="D60" s="17"/>
      <c r="E60" s="13" t="s">
        <v>452</v>
      </c>
      <c r="F60" s="252">
        <v>0</v>
      </c>
      <c r="G60" s="252">
        <v>0</v>
      </c>
      <c r="H60" s="252">
        <v>0</v>
      </c>
      <c r="I60" s="252">
        <v>0</v>
      </c>
      <c r="J60" s="252">
        <v>0</v>
      </c>
      <c r="K60" s="252">
        <v>0</v>
      </c>
      <c r="L60" s="252">
        <v>0</v>
      </c>
      <c r="M60" s="252">
        <v>0</v>
      </c>
      <c r="N60" s="252">
        <v>0</v>
      </c>
      <c r="O60" s="252">
        <v>0</v>
      </c>
      <c r="P60" s="252">
        <v>0</v>
      </c>
      <c r="Q60" s="252">
        <v>0</v>
      </c>
      <c r="R60" s="20">
        <v>0</v>
      </c>
      <c r="S60" s="20">
        <v>160.70874565048237</v>
      </c>
      <c r="T60" s="20">
        <v>0</v>
      </c>
      <c r="U60" s="20">
        <v>0</v>
      </c>
      <c r="V60" s="20">
        <v>0</v>
      </c>
      <c r="W60" s="58">
        <v>160.70874565048237</v>
      </c>
    </row>
    <row r="61" spans="1:23" x14ac:dyDescent="0.35">
      <c r="A61" s="6"/>
      <c r="B61" s="17" t="s">
        <v>1604</v>
      </c>
      <c r="C61" s="437" t="s">
        <v>2305</v>
      </c>
      <c r="D61" s="17"/>
      <c r="E61" s="13" t="s">
        <v>453</v>
      </c>
      <c r="F61" s="252">
        <v>0</v>
      </c>
      <c r="G61" s="252">
        <v>0</v>
      </c>
      <c r="H61" s="252">
        <v>0</v>
      </c>
      <c r="I61" s="252">
        <v>0</v>
      </c>
      <c r="J61" s="252">
        <v>0</v>
      </c>
      <c r="K61" s="252">
        <v>0</v>
      </c>
      <c r="L61" s="252">
        <v>0</v>
      </c>
      <c r="M61" s="252">
        <v>0</v>
      </c>
      <c r="N61" s="252">
        <v>0</v>
      </c>
      <c r="O61" s="252">
        <v>0</v>
      </c>
      <c r="P61" s="252">
        <v>0</v>
      </c>
      <c r="Q61" s="252">
        <v>0</v>
      </c>
      <c r="R61" s="20">
        <v>0</v>
      </c>
      <c r="S61" s="20">
        <v>160.70874565048237</v>
      </c>
      <c r="T61" s="20">
        <v>0</v>
      </c>
      <c r="U61" s="20">
        <v>0</v>
      </c>
      <c r="V61" s="20">
        <v>0</v>
      </c>
      <c r="W61" s="58">
        <v>160.70874565048237</v>
      </c>
    </row>
    <row r="62" spans="1:23" x14ac:dyDescent="0.35">
      <c r="A62" s="6"/>
      <c r="B62" s="17" t="s">
        <v>1604</v>
      </c>
      <c r="C62" s="437" t="s">
        <v>2266</v>
      </c>
      <c r="D62" s="17"/>
      <c r="E62" s="13" t="s">
        <v>454</v>
      </c>
      <c r="F62" s="252">
        <v>0</v>
      </c>
      <c r="G62" s="252">
        <v>0</v>
      </c>
      <c r="H62" s="252">
        <v>0</v>
      </c>
      <c r="I62" s="252">
        <v>0</v>
      </c>
      <c r="J62" s="252">
        <v>0</v>
      </c>
      <c r="K62" s="252">
        <v>0</v>
      </c>
      <c r="L62" s="252">
        <v>0</v>
      </c>
      <c r="M62" s="252">
        <v>0</v>
      </c>
      <c r="N62" s="252">
        <v>0</v>
      </c>
      <c r="O62" s="252">
        <v>0</v>
      </c>
      <c r="P62" s="252">
        <v>0</v>
      </c>
      <c r="Q62" s="252">
        <v>0</v>
      </c>
      <c r="R62" s="20">
        <v>0</v>
      </c>
      <c r="S62" s="20">
        <v>80.354372825241185</v>
      </c>
      <c r="T62" s="20">
        <v>0</v>
      </c>
      <c r="U62" s="20">
        <v>0</v>
      </c>
      <c r="V62" s="20">
        <v>0</v>
      </c>
      <c r="W62" s="58">
        <v>80.354372825241185</v>
      </c>
    </row>
    <row r="63" spans="1:23" x14ac:dyDescent="0.35">
      <c r="A63" s="6"/>
      <c r="B63" s="17" t="s">
        <v>1604</v>
      </c>
      <c r="C63" s="437" t="s">
        <v>2372</v>
      </c>
      <c r="D63" s="17"/>
      <c r="E63" s="13" t="s">
        <v>455</v>
      </c>
      <c r="F63" s="252">
        <v>0</v>
      </c>
      <c r="G63" s="252">
        <v>0</v>
      </c>
      <c r="H63" s="252">
        <v>0</v>
      </c>
      <c r="I63" s="252">
        <v>0</v>
      </c>
      <c r="J63" s="252">
        <v>0</v>
      </c>
      <c r="K63" s="252">
        <v>0</v>
      </c>
      <c r="L63" s="252">
        <v>0</v>
      </c>
      <c r="M63" s="252">
        <v>0</v>
      </c>
      <c r="N63" s="252">
        <v>0</v>
      </c>
      <c r="O63" s="252">
        <v>0</v>
      </c>
      <c r="P63" s="252">
        <v>0</v>
      </c>
      <c r="Q63" s="252">
        <v>0</v>
      </c>
      <c r="R63" s="20">
        <v>0</v>
      </c>
      <c r="S63" s="20">
        <v>160.70874565048237</v>
      </c>
      <c r="T63" s="20">
        <v>0</v>
      </c>
      <c r="U63" s="20">
        <v>0</v>
      </c>
      <c r="V63" s="20">
        <v>0</v>
      </c>
      <c r="W63" s="58">
        <v>160.70874565048237</v>
      </c>
    </row>
    <row r="64" spans="1:23" x14ac:dyDescent="0.35">
      <c r="A64" s="6"/>
      <c r="B64" s="17" t="s">
        <v>1604</v>
      </c>
      <c r="C64" s="437" t="s">
        <v>2267</v>
      </c>
      <c r="D64" s="17"/>
      <c r="E64" s="13" t="s">
        <v>456</v>
      </c>
      <c r="F64" s="252">
        <v>0</v>
      </c>
      <c r="G64" s="252">
        <v>0</v>
      </c>
      <c r="H64" s="252">
        <v>0</v>
      </c>
      <c r="I64" s="252">
        <v>0</v>
      </c>
      <c r="J64" s="252">
        <v>0</v>
      </c>
      <c r="K64" s="252">
        <v>0</v>
      </c>
      <c r="L64" s="252">
        <v>0</v>
      </c>
      <c r="M64" s="252">
        <v>0</v>
      </c>
      <c r="N64" s="252">
        <v>0</v>
      </c>
      <c r="O64" s="252">
        <v>0</v>
      </c>
      <c r="P64" s="252">
        <v>0</v>
      </c>
      <c r="Q64" s="252">
        <v>0</v>
      </c>
      <c r="R64" s="20">
        <v>0</v>
      </c>
      <c r="S64" s="20">
        <v>160.70874565048237</v>
      </c>
      <c r="T64" s="20">
        <v>0</v>
      </c>
      <c r="U64" s="20">
        <v>0</v>
      </c>
      <c r="V64" s="20">
        <v>0</v>
      </c>
      <c r="W64" s="58">
        <v>160.70874565048237</v>
      </c>
    </row>
    <row r="65" spans="1:23" x14ac:dyDescent="0.35">
      <c r="A65" s="6"/>
      <c r="B65" s="17" t="s">
        <v>1604</v>
      </c>
      <c r="C65" s="437" t="s">
        <v>2306</v>
      </c>
      <c r="D65" s="17"/>
      <c r="E65" s="13" t="s">
        <v>457</v>
      </c>
      <c r="F65" s="252">
        <v>0</v>
      </c>
      <c r="G65" s="252">
        <v>0</v>
      </c>
      <c r="H65" s="252">
        <v>0</v>
      </c>
      <c r="I65" s="252">
        <v>0</v>
      </c>
      <c r="J65" s="252">
        <v>0</v>
      </c>
      <c r="K65" s="252">
        <v>0</v>
      </c>
      <c r="L65" s="252">
        <v>0</v>
      </c>
      <c r="M65" s="252">
        <v>0</v>
      </c>
      <c r="N65" s="252">
        <v>0</v>
      </c>
      <c r="O65" s="252">
        <v>0</v>
      </c>
      <c r="P65" s="252">
        <v>0</v>
      </c>
      <c r="Q65" s="252">
        <v>0</v>
      </c>
      <c r="R65" s="20">
        <v>0</v>
      </c>
      <c r="S65" s="20">
        <v>321.41749130096474</v>
      </c>
      <c r="T65" s="20">
        <v>0</v>
      </c>
      <c r="U65" s="20">
        <v>0</v>
      </c>
      <c r="V65" s="20">
        <v>0</v>
      </c>
      <c r="W65" s="58">
        <v>321.41749130096474</v>
      </c>
    </row>
    <row r="66" spans="1:23" x14ac:dyDescent="0.35">
      <c r="A66" s="6"/>
      <c r="B66" s="17" t="s">
        <v>1604</v>
      </c>
      <c r="C66" s="437" t="s">
        <v>2268</v>
      </c>
      <c r="D66" s="17"/>
      <c r="E66" s="13" t="s">
        <v>458</v>
      </c>
      <c r="F66" s="252">
        <v>0</v>
      </c>
      <c r="G66" s="252">
        <v>0</v>
      </c>
      <c r="H66" s="252">
        <v>0</v>
      </c>
      <c r="I66" s="252">
        <v>0</v>
      </c>
      <c r="J66" s="252">
        <v>0</v>
      </c>
      <c r="K66" s="252">
        <v>0</v>
      </c>
      <c r="L66" s="252">
        <v>0</v>
      </c>
      <c r="M66" s="252">
        <v>0</v>
      </c>
      <c r="N66" s="252">
        <v>0</v>
      </c>
      <c r="O66" s="252">
        <v>0</v>
      </c>
      <c r="P66" s="252">
        <v>0</v>
      </c>
      <c r="Q66" s="252">
        <v>0</v>
      </c>
      <c r="R66" s="20">
        <v>0</v>
      </c>
      <c r="S66" s="20">
        <v>64.283498260192957</v>
      </c>
      <c r="T66" s="20">
        <v>0</v>
      </c>
      <c r="U66" s="20">
        <v>0</v>
      </c>
      <c r="V66" s="20">
        <v>0</v>
      </c>
      <c r="W66" s="58">
        <v>64.283498260192957</v>
      </c>
    </row>
    <row r="67" spans="1:23" x14ac:dyDescent="0.35">
      <c r="A67" s="6"/>
      <c r="B67" s="17" t="s">
        <v>1604</v>
      </c>
      <c r="C67" s="437" t="s">
        <v>2373</v>
      </c>
      <c r="D67" s="17"/>
      <c r="E67" s="13" t="s">
        <v>459</v>
      </c>
      <c r="F67" s="252">
        <v>0</v>
      </c>
      <c r="G67" s="252">
        <v>0</v>
      </c>
      <c r="H67" s="252">
        <v>0</v>
      </c>
      <c r="I67" s="252">
        <v>0</v>
      </c>
      <c r="J67" s="252">
        <v>0</v>
      </c>
      <c r="K67" s="252">
        <v>0</v>
      </c>
      <c r="L67" s="252">
        <v>0</v>
      </c>
      <c r="M67" s="252">
        <v>0</v>
      </c>
      <c r="N67" s="252">
        <v>0</v>
      </c>
      <c r="O67" s="252">
        <v>0</v>
      </c>
      <c r="P67" s="252">
        <v>0</v>
      </c>
      <c r="Q67" s="252">
        <v>0</v>
      </c>
      <c r="R67" s="20">
        <v>0</v>
      </c>
      <c r="S67" s="20">
        <v>267.84790941747065</v>
      </c>
      <c r="T67" s="20">
        <v>0</v>
      </c>
      <c r="U67" s="20">
        <v>0</v>
      </c>
      <c r="V67" s="20">
        <v>0</v>
      </c>
      <c r="W67" s="58">
        <v>267.84790941747065</v>
      </c>
    </row>
    <row r="68" spans="1:23" x14ac:dyDescent="0.35">
      <c r="A68" s="6"/>
      <c r="B68" s="17" t="s">
        <v>1604</v>
      </c>
      <c r="C68" s="437" t="s">
        <v>2374</v>
      </c>
      <c r="D68" s="17"/>
      <c r="E68" s="13" t="s">
        <v>460</v>
      </c>
      <c r="F68" s="252">
        <v>0</v>
      </c>
      <c r="G68" s="252">
        <v>0</v>
      </c>
      <c r="H68" s="252">
        <v>0</v>
      </c>
      <c r="I68" s="252">
        <v>0</v>
      </c>
      <c r="J68" s="252">
        <v>0</v>
      </c>
      <c r="K68" s="252">
        <v>0</v>
      </c>
      <c r="L68" s="252">
        <v>0</v>
      </c>
      <c r="M68" s="252">
        <v>0</v>
      </c>
      <c r="N68" s="252">
        <v>0</v>
      </c>
      <c r="O68" s="252">
        <v>0</v>
      </c>
      <c r="P68" s="252">
        <v>0</v>
      </c>
      <c r="Q68" s="252">
        <v>0</v>
      </c>
      <c r="R68" s="20">
        <v>0</v>
      </c>
      <c r="S68" s="20">
        <v>214.27832753397649</v>
      </c>
      <c r="T68" s="20">
        <v>0</v>
      </c>
      <c r="U68" s="20">
        <v>0</v>
      </c>
      <c r="V68" s="20">
        <v>0</v>
      </c>
      <c r="W68" s="58">
        <v>214.27832753397649</v>
      </c>
    </row>
    <row r="69" spans="1:23" x14ac:dyDescent="0.35">
      <c r="A69" s="6"/>
      <c r="B69" s="17" t="s">
        <v>1604</v>
      </c>
      <c r="C69" s="437" t="s">
        <v>2375</v>
      </c>
      <c r="D69" s="17"/>
      <c r="E69" s="13" t="s">
        <v>461</v>
      </c>
      <c r="F69" s="252">
        <v>0</v>
      </c>
      <c r="G69" s="252">
        <v>0</v>
      </c>
      <c r="H69" s="252">
        <v>0</v>
      </c>
      <c r="I69" s="252">
        <v>0</v>
      </c>
      <c r="J69" s="252">
        <v>0</v>
      </c>
      <c r="K69" s="252">
        <v>0</v>
      </c>
      <c r="L69" s="252">
        <v>0</v>
      </c>
      <c r="M69" s="252">
        <v>0</v>
      </c>
      <c r="N69" s="252">
        <v>0</v>
      </c>
      <c r="O69" s="252">
        <v>0</v>
      </c>
      <c r="P69" s="252">
        <v>0</v>
      </c>
      <c r="Q69" s="252">
        <v>0</v>
      </c>
      <c r="R69" s="20">
        <v>0</v>
      </c>
      <c r="S69" s="20">
        <v>107.13916376698825</v>
      </c>
      <c r="T69" s="20">
        <v>0</v>
      </c>
      <c r="U69" s="20">
        <v>0</v>
      </c>
      <c r="V69" s="20">
        <v>0</v>
      </c>
      <c r="W69" s="58">
        <v>107.13916376698825</v>
      </c>
    </row>
    <row r="70" spans="1:23" x14ac:dyDescent="0.35">
      <c r="A70" s="6"/>
      <c r="B70" s="17" t="s">
        <v>1604</v>
      </c>
      <c r="C70" s="437" t="s">
        <v>2269</v>
      </c>
      <c r="D70" s="17"/>
      <c r="E70" s="13" t="s">
        <v>462</v>
      </c>
      <c r="F70" s="252">
        <v>0</v>
      </c>
      <c r="G70" s="252">
        <v>0</v>
      </c>
      <c r="H70" s="252">
        <v>0</v>
      </c>
      <c r="I70" s="252">
        <v>0</v>
      </c>
      <c r="J70" s="252">
        <v>0</v>
      </c>
      <c r="K70" s="252">
        <v>0</v>
      </c>
      <c r="L70" s="252">
        <v>0</v>
      </c>
      <c r="M70" s="252">
        <v>0</v>
      </c>
      <c r="N70" s="252">
        <v>0</v>
      </c>
      <c r="O70" s="252">
        <v>0</v>
      </c>
      <c r="P70" s="252">
        <v>0</v>
      </c>
      <c r="Q70" s="252">
        <v>0</v>
      </c>
      <c r="R70" s="20">
        <v>0</v>
      </c>
      <c r="S70" s="20">
        <v>160.70874565048237</v>
      </c>
      <c r="T70" s="20">
        <v>0</v>
      </c>
      <c r="U70" s="20">
        <v>0</v>
      </c>
      <c r="V70" s="20">
        <v>0</v>
      </c>
      <c r="W70" s="58">
        <v>160.70874565048237</v>
      </c>
    </row>
    <row r="71" spans="1:23" x14ac:dyDescent="0.35">
      <c r="A71" s="6"/>
      <c r="B71" s="17" t="s">
        <v>1604</v>
      </c>
      <c r="C71" s="437" t="s">
        <v>2376</v>
      </c>
      <c r="D71" s="17"/>
      <c r="E71" s="13" t="s">
        <v>463</v>
      </c>
      <c r="F71" s="252">
        <v>0</v>
      </c>
      <c r="G71" s="252">
        <v>0</v>
      </c>
      <c r="H71" s="252">
        <v>0</v>
      </c>
      <c r="I71" s="252">
        <v>0</v>
      </c>
      <c r="J71" s="252">
        <v>0</v>
      </c>
      <c r="K71" s="252">
        <v>0</v>
      </c>
      <c r="L71" s="252">
        <v>0</v>
      </c>
      <c r="M71" s="252">
        <v>0</v>
      </c>
      <c r="N71" s="252">
        <v>0</v>
      </c>
      <c r="O71" s="252">
        <v>0</v>
      </c>
      <c r="P71" s="252">
        <v>0</v>
      </c>
      <c r="Q71" s="252">
        <v>0</v>
      </c>
      <c r="R71" s="20">
        <v>0</v>
      </c>
      <c r="S71" s="20">
        <v>2142.7832753397652</v>
      </c>
      <c r="T71" s="20">
        <v>0</v>
      </c>
      <c r="U71" s="20">
        <v>0</v>
      </c>
      <c r="V71" s="20">
        <v>0</v>
      </c>
      <c r="W71" s="58">
        <v>2142.7832753397652</v>
      </c>
    </row>
    <row r="72" spans="1:23" x14ac:dyDescent="0.35">
      <c r="A72" s="6"/>
      <c r="B72" s="17" t="s">
        <v>1604</v>
      </c>
      <c r="C72" s="437" t="s">
        <v>2377</v>
      </c>
      <c r="D72" s="17"/>
      <c r="E72" s="13" t="s">
        <v>464</v>
      </c>
      <c r="F72" s="252">
        <v>0</v>
      </c>
      <c r="G72" s="252">
        <v>0</v>
      </c>
      <c r="H72" s="252">
        <v>0</v>
      </c>
      <c r="I72" s="252">
        <v>0</v>
      </c>
      <c r="J72" s="252">
        <v>0</v>
      </c>
      <c r="K72" s="252">
        <v>0</v>
      </c>
      <c r="L72" s="252">
        <v>0</v>
      </c>
      <c r="M72" s="252">
        <v>0</v>
      </c>
      <c r="N72" s="252">
        <v>0</v>
      </c>
      <c r="O72" s="252">
        <v>0</v>
      </c>
      <c r="P72" s="252">
        <v>0</v>
      </c>
      <c r="Q72" s="252">
        <v>0</v>
      </c>
      <c r="R72" s="20">
        <v>0</v>
      </c>
      <c r="S72" s="20">
        <v>267.84790941747065</v>
      </c>
      <c r="T72" s="20">
        <v>0</v>
      </c>
      <c r="U72" s="20">
        <v>0</v>
      </c>
      <c r="V72" s="20">
        <v>0</v>
      </c>
      <c r="W72" s="58">
        <v>267.84790941747065</v>
      </c>
    </row>
    <row r="73" spans="1:23" x14ac:dyDescent="0.35">
      <c r="A73" s="6"/>
      <c r="B73" s="17" t="s">
        <v>1604</v>
      </c>
      <c r="C73" s="437" t="s">
        <v>2270</v>
      </c>
      <c r="D73" s="17"/>
      <c r="E73" s="13" t="s">
        <v>465</v>
      </c>
      <c r="F73" s="252">
        <v>0</v>
      </c>
      <c r="G73" s="252">
        <v>0</v>
      </c>
      <c r="H73" s="252">
        <v>0</v>
      </c>
      <c r="I73" s="252">
        <v>0</v>
      </c>
      <c r="J73" s="252">
        <v>0</v>
      </c>
      <c r="K73" s="252">
        <v>0</v>
      </c>
      <c r="L73" s="252">
        <v>0</v>
      </c>
      <c r="M73" s="252">
        <v>0</v>
      </c>
      <c r="N73" s="252">
        <v>0</v>
      </c>
      <c r="O73" s="252">
        <v>0</v>
      </c>
      <c r="P73" s="252">
        <v>0</v>
      </c>
      <c r="Q73" s="252">
        <v>0</v>
      </c>
      <c r="R73" s="20">
        <v>0</v>
      </c>
      <c r="S73" s="20">
        <v>53.569581883494124</v>
      </c>
      <c r="T73" s="20">
        <v>0</v>
      </c>
      <c r="U73" s="20">
        <v>0</v>
      </c>
      <c r="V73" s="20">
        <v>0</v>
      </c>
      <c r="W73" s="58">
        <v>53.569581883494124</v>
      </c>
    </row>
    <row r="74" spans="1:23" x14ac:dyDescent="0.35">
      <c r="A74" s="6"/>
      <c r="B74" s="17" t="s">
        <v>1604</v>
      </c>
      <c r="C74" s="437" t="s">
        <v>2271</v>
      </c>
      <c r="D74" s="17"/>
      <c r="E74" s="13" t="s">
        <v>466</v>
      </c>
      <c r="F74" s="252">
        <v>0</v>
      </c>
      <c r="G74" s="252">
        <v>0</v>
      </c>
      <c r="H74" s="252">
        <v>0</v>
      </c>
      <c r="I74" s="252">
        <v>0</v>
      </c>
      <c r="J74" s="252">
        <v>0</v>
      </c>
      <c r="K74" s="252">
        <v>0</v>
      </c>
      <c r="L74" s="252">
        <v>0</v>
      </c>
      <c r="M74" s="252">
        <v>0</v>
      </c>
      <c r="N74" s="252">
        <v>0</v>
      </c>
      <c r="O74" s="252">
        <v>0</v>
      </c>
      <c r="P74" s="252">
        <v>0</v>
      </c>
      <c r="Q74" s="252">
        <v>0</v>
      </c>
      <c r="R74" s="20">
        <v>0</v>
      </c>
      <c r="S74" s="20">
        <v>0</v>
      </c>
      <c r="T74" s="20">
        <v>111.39301768126656</v>
      </c>
      <c r="U74" s="20">
        <v>0</v>
      </c>
      <c r="V74" s="20">
        <v>0</v>
      </c>
      <c r="W74" s="58">
        <v>111.39301768126656</v>
      </c>
    </row>
    <row r="75" spans="1:23" x14ac:dyDescent="0.35">
      <c r="A75" s="6"/>
      <c r="B75" s="17" t="s">
        <v>1604</v>
      </c>
      <c r="C75" s="437" t="s">
        <v>2272</v>
      </c>
      <c r="D75" s="17"/>
      <c r="E75" s="13" t="s">
        <v>467</v>
      </c>
      <c r="F75" s="252">
        <v>0</v>
      </c>
      <c r="G75" s="252">
        <v>0</v>
      </c>
      <c r="H75" s="252">
        <v>0</v>
      </c>
      <c r="I75" s="252">
        <v>0</v>
      </c>
      <c r="J75" s="252">
        <v>0</v>
      </c>
      <c r="K75" s="252">
        <v>0</v>
      </c>
      <c r="L75" s="252">
        <v>0</v>
      </c>
      <c r="M75" s="252">
        <v>0</v>
      </c>
      <c r="N75" s="252">
        <v>0</v>
      </c>
      <c r="O75" s="252">
        <v>0</v>
      </c>
      <c r="P75" s="252">
        <v>0</v>
      </c>
      <c r="Q75" s="252">
        <v>0</v>
      </c>
      <c r="R75" s="20">
        <v>0</v>
      </c>
      <c r="S75" s="20">
        <v>0</v>
      </c>
      <c r="T75" s="20">
        <v>167.08952652189984</v>
      </c>
      <c r="U75" s="20">
        <v>0</v>
      </c>
      <c r="V75" s="20">
        <v>0</v>
      </c>
      <c r="W75" s="58">
        <v>167.08952652189984</v>
      </c>
    </row>
    <row r="76" spans="1:23" x14ac:dyDescent="0.35">
      <c r="A76" s="6"/>
      <c r="B76" s="17" t="s">
        <v>1604</v>
      </c>
      <c r="C76" s="437" t="s">
        <v>2378</v>
      </c>
      <c r="D76" s="17"/>
      <c r="E76" s="13" t="s">
        <v>468</v>
      </c>
      <c r="F76" s="252">
        <v>0</v>
      </c>
      <c r="G76" s="252">
        <v>0</v>
      </c>
      <c r="H76" s="252">
        <v>0</v>
      </c>
      <c r="I76" s="252">
        <v>0</v>
      </c>
      <c r="J76" s="252">
        <v>0</v>
      </c>
      <c r="K76" s="252">
        <v>0</v>
      </c>
      <c r="L76" s="252">
        <v>0</v>
      </c>
      <c r="M76" s="252">
        <v>0</v>
      </c>
      <c r="N76" s="252">
        <v>0</v>
      </c>
      <c r="O76" s="252">
        <v>0</v>
      </c>
      <c r="P76" s="252">
        <v>0</v>
      </c>
      <c r="Q76" s="252">
        <v>0</v>
      </c>
      <c r="R76" s="20">
        <v>0</v>
      </c>
      <c r="S76" s="20">
        <v>0</v>
      </c>
      <c r="T76" s="20">
        <v>222.78603536253311</v>
      </c>
      <c r="U76" s="20">
        <v>0</v>
      </c>
      <c r="V76" s="20">
        <v>0</v>
      </c>
      <c r="W76" s="58">
        <v>222.78603536253311</v>
      </c>
    </row>
    <row r="77" spans="1:23" x14ac:dyDescent="0.35">
      <c r="A77" s="6"/>
      <c r="B77" s="17" t="s">
        <v>1604</v>
      </c>
      <c r="C77" s="437" t="s">
        <v>2273</v>
      </c>
      <c r="D77" s="17"/>
      <c r="E77" s="13" t="s">
        <v>469</v>
      </c>
      <c r="F77" s="252">
        <v>0</v>
      </c>
      <c r="G77" s="252">
        <v>0</v>
      </c>
      <c r="H77" s="252">
        <v>0</v>
      </c>
      <c r="I77" s="252">
        <v>0</v>
      </c>
      <c r="J77" s="252">
        <v>0</v>
      </c>
      <c r="K77" s="252">
        <v>0</v>
      </c>
      <c r="L77" s="252">
        <v>0</v>
      </c>
      <c r="M77" s="252">
        <v>0</v>
      </c>
      <c r="N77" s="252">
        <v>0</v>
      </c>
      <c r="O77" s="252">
        <v>0</v>
      </c>
      <c r="P77" s="252">
        <v>0</v>
      </c>
      <c r="Q77" s="252">
        <v>0</v>
      </c>
      <c r="R77" s="20">
        <v>0</v>
      </c>
      <c r="S77" s="20">
        <v>0</v>
      </c>
      <c r="T77" s="20">
        <v>278.48254420316641</v>
      </c>
      <c r="U77" s="20">
        <v>0</v>
      </c>
      <c r="V77" s="20">
        <v>0</v>
      </c>
      <c r="W77" s="58">
        <v>278.48254420316641</v>
      </c>
    </row>
    <row r="78" spans="1:23" x14ac:dyDescent="0.35">
      <c r="A78" s="6"/>
      <c r="B78" s="17" t="s">
        <v>1604</v>
      </c>
      <c r="C78" s="437" t="s">
        <v>2379</v>
      </c>
      <c r="D78" s="17"/>
      <c r="E78" s="13" t="s">
        <v>470</v>
      </c>
      <c r="F78" s="252">
        <v>0</v>
      </c>
      <c r="G78" s="252">
        <v>0</v>
      </c>
      <c r="H78" s="252">
        <v>0</v>
      </c>
      <c r="I78" s="252">
        <v>0</v>
      </c>
      <c r="J78" s="252">
        <v>0</v>
      </c>
      <c r="K78" s="252">
        <v>0</v>
      </c>
      <c r="L78" s="252">
        <v>0</v>
      </c>
      <c r="M78" s="252">
        <v>0</v>
      </c>
      <c r="N78" s="252">
        <v>0</v>
      </c>
      <c r="O78" s="252">
        <v>0</v>
      </c>
      <c r="P78" s="252">
        <v>0</v>
      </c>
      <c r="Q78" s="252">
        <v>0</v>
      </c>
      <c r="R78" s="20">
        <v>0</v>
      </c>
      <c r="S78" s="20">
        <v>0</v>
      </c>
      <c r="T78" s="20">
        <v>334.17905304379968</v>
      </c>
      <c r="U78" s="20">
        <v>0</v>
      </c>
      <c r="V78" s="20">
        <v>0</v>
      </c>
      <c r="W78" s="58">
        <v>334.17905304379968</v>
      </c>
    </row>
    <row r="79" spans="1:23" x14ac:dyDescent="0.35">
      <c r="A79" s="6"/>
      <c r="B79" s="17" t="s">
        <v>1604</v>
      </c>
      <c r="C79" s="437" t="s">
        <v>2307</v>
      </c>
      <c r="D79" s="17"/>
      <c r="E79" s="13" t="s">
        <v>471</v>
      </c>
      <c r="F79" s="252">
        <v>0</v>
      </c>
      <c r="G79" s="252">
        <v>0</v>
      </c>
      <c r="H79" s="252">
        <v>0</v>
      </c>
      <c r="I79" s="252">
        <v>0</v>
      </c>
      <c r="J79" s="252">
        <v>0</v>
      </c>
      <c r="K79" s="252">
        <v>0</v>
      </c>
      <c r="L79" s="252">
        <v>0</v>
      </c>
      <c r="M79" s="252">
        <v>0</v>
      </c>
      <c r="N79" s="252">
        <v>0</v>
      </c>
      <c r="O79" s="252">
        <v>0</v>
      </c>
      <c r="P79" s="252">
        <v>0</v>
      </c>
      <c r="Q79" s="252">
        <v>0</v>
      </c>
      <c r="R79" s="20">
        <v>0</v>
      </c>
      <c r="S79" s="20">
        <v>0</v>
      </c>
      <c r="T79" s="20">
        <v>278.48254420316641</v>
      </c>
      <c r="U79" s="20">
        <v>0</v>
      </c>
      <c r="V79" s="20">
        <v>0</v>
      </c>
      <c r="W79" s="58">
        <v>278.48254420316641</v>
      </c>
    </row>
    <row r="80" spans="1:23" x14ac:dyDescent="0.35">
      <c r="A80" s="6"/>
      <c r="B80" s="17" t="s">
        <v>1604</v>
      </c>
      <c r="C80" s="437" t="s">
        <v>2274</v>
      </c>
      <c r="D80" s="17"/>
      <c r="E80" s="13" t="s">
        <v>472</v>
      </c>
      <c r="F80" s="252">
        <v>0</v>
      </c>
      <c r="G80" s="252">
        <v>0</v>
      </c>
      <c r="H80" s="252">
        <v>0</v>
      </c>
      <c r="I80" s="252">
        <v>0</v>
      </c>
      <c r="J80" s="252">
        <v>0</v>
      </c>
      <c r="K80" s="252">
        <v>0</v>
      </c>
      <c r="L80" s="252">
        <v>0</v>
      </c>
      <c r="M80" s="252">
        <v>0</v>
      </c>
      <c r="N80" s="252">
        <v>0</v>
      </c>
      <c r="O80" s="252">
        <v>0</v>
      </c>
      <c r="P80" s="252">
        <v>0</v>
      </c>
      <c r="Q80" s="252">
        <v>0</v>
      </c>
      <c r="R80" s="20">
        <v>0</v>
      </c>
      <c r="S80" s="20">
        <v>0</v>
      </c>
      <c r="T80" s="20">
        <v>111.39301768126656</v>
      </c>
      <c r="U80" s="20">
        <v>0</v>
      </c>
      <c r="V80" s="20">
        <v>0</v>
      </c>
      <c r="W80" s="58">
        <v>111.39301768126656</v>
      </c>
    </row>
    <row r="81" spans="1:23" x14ac:dyDescent="0.35">
      <c r="A81" s="6"/>
      <c r="B81" s="17" t="s">
        <v>1604</v>
      </c>
      <c r="C81" s="437" t="s">
        <v>2275</v>
      </c>
      <c r="D81" s="17"/>
      <c r="E81" s="13" t="s">
        <v>473</v>
      </c>
      <c r="F81" s="252">
        <v>0</v>
      </c>
      <c r="G81" s="252">
        <v>0</v>
      </c>
      <c r="H81" s="252">
        <v>0</v>
      </c>
      <c r="I81" s="252">
        <v>0</v>
      </c>
      <c r="J81" s="252">
        <v>0</v>
      </c>
      <c r="K81" s="252">
        <v>0</v>
      </c>
      <c r="L81" s="252">
        <v>0</v>
      </c>
      <c r="M81" s="252">
        <v>0</v>
      </c>
      <c r="N81" s="252">
        <v>0</v>
      </c>
      <c r="O81" s="252">
        <v>0</v>
      </c>
      <c r="P81" s="252">
        <v>0</v>
      </c>
      <c r="Q81" s="252">
        <v>0</v>
      </c>
      <c r="R81" s="20">
        <v>0</v>
      </c>
      <c r="S81" s="20">
        <v>0</v>
      </c>
      <c r="T81" s="20">
        <v>206.07708271034312</v>
      </c>
      <c r="U81" s="20">
        <v>0</v>
      </c>
      <c r="V81" s="20">
        <v>0</v>
      </c>
      <c r="W81" s="58">
        <v>206.07708271034312</v>
      </c>
    </row>
    <row r="82" spans="1:23" x14ac:dyDescent="0.35">
      <c r="A82" s="6"/>
      <c r="B82" s="17" t="s">
        <v>1604</v>
      </c>
      <c r="C82" s="437" t="s">
        <v>2276</v>
      </c>
      <c r="D82" s="17"/>
      <c r="E82" s="13" t="s">
        <v>474</v>
      </c>
      <c r="F82" s="252">
        <v>0</v>
      </c>
      <c r="G82" s="252">
        <v>0</v>
      </c>
      <c r="H82" s="252">
        <v>0</v>
      </c>
      <c r="I82" s="252">
        <v>0</v>
      </c>
      <c r="J82" s="252">
        <v>0</v>
      </c>
      <c r="K82" s="252">
        <v>0</v>
      </c>
      <c r="L82" s="252">
        <v>0</v>
      </c>
      <c r="M82" s="252">
        <v>0</v>
      </c>
      <c r="N82" s="252">
        <v>0</v>
      </c>
      <c r="O82" s="252">
        <v>0</v>
      </c>
      <c r="P82" s="252">
        <v>0</v>
      </c>
      <c r="Q82" s="252">
        <v>0</v>
      </c>
      <c r="R82" s="20">
        <v>0</v>
      </c>
      <c r="S82" s="20">
        <v>0</v>
      </c>
      <c r="T82" s="20">
        <v>445.57207072506623</v>
      </c>
      <c r="U82" s="20">
        <v>0</v>
      </c>
      <c r="V82" s="20">
        <v>0</v>
      </c>
      <c r="W82" s="58">
        <v>445.57207072506623</v>
      </c>
    </row>
    <row r="83" spans="1:23" x14ac:dyDescent="0.35">
      <c r="A83" s="6"/>
      <c r="B83" s="17" t="s">
        <v>1604</v>
      </c>
      <c r="C83" s="437" t="s">
        <v>2380</v>
      </c>
      <c r="D83" s="17"/>
      <c r="E83" s="13" t="s">
        <v>475</v>
      </c>
      <c r="F83" s="252">
        <v>0</v>
      </c>
      <c r="G83" s="252">
        <v>0</v>
      </c>
      <c r="H83" s="252">
        <v>0</v>
      </c>
      <c r="I83" s="252">
        <v>0</v>
      </c>
      <c r="J83" s="252">
        <v>0</v>
      </c>
      <c r="K83" s="252">
        <v>0</v>
      </c>
      <c r="L83" s="252">
        <v>0</v>
      </c>
      <c r="M83" s="252">
        <v>0</v>
      </c>
      <c r="N83" s="252">
        <v>0</v>
      </c>
      <c r="O83" s="252">
        <v>0</v>
      </c>
      <c r="P83" s="252">
        <v>0</v>
      </c>
      <c r="Q83" s="252">
        <v>0</v>
      </c>
      <c r="R83" s="20">
        <v>0</v>
      </c>
      <c r="S83" s="20">
        <v>0</v>
      </c>
      <c r="T83" s="20">
        <v>445.57207072506623</v>
      </c>
      <c r="U83" s="20">
        <v>0</v>
      </c>
      <c r="V83" s="20">
        <v>0</v>
      </c>
      <c r="W83" s="58">
        <v>445.57207072506623</v>
      </c>
    </row>
    <row r="84" spans="1:23" x14ac:dyDescent="0.35">
      <c r="A84" s="6"/>
      <c r="B84" s="17" t="s">
        <v>1604</v>
      </c>
      <c r="C84" s="437" t="s">
        <v>2381</v>
      </c>
      <c r="D84" s="17"/>
      <c r="E84" s="13" t="s">
        <v>476</v>
      </c>
      <c r="F84" s="252">
        <v>0</v>
      </c>
      <c r="G84" s="252">
        <v>0</v>
      </c>
      <c r="H84" s="252">
        <v>0</v>
      </c>
      <c r="I84" s="252">
        <v>0</v>
      </c>
      <c r="J84" s="252">
        <v>0</v>
      </c>
      <c r="K84" s="252">
        <v>0</v>
      </c>
      <c r="L84" s="252">
        <v>0</v>
      </c>
      <c r="M84" s="252">
        <v>0</v>
      </c>
      <c r="N84" s="252">
        <v>0</v>
      </c>
      <c r="O84" s="252">
        <v>0</v>
      </c>
      <c r="P84" s="252">
        <v>0</v>
      </c>
      <c r="Q84" s="252">
        <v>0</v>
      </c>
      <c r="R84" s="20">
        <v>0</v>
      </c>
      <c r="S84" s="20">
        <v>0</v>
      </c>
      <c r="T84" s="20">
        <v>250.63428978284972</v>
      </c>
      <c r="U84" s="20">
        <v>0</v>
      </c>
      <c r="V84" s="20">
        <v>0</v>
      </c>
      <c r="W84" s="58">
        <v>250.63428978284972</v>
      </c>
    </row>
    <row r="85" spans="1:23" x14ac:dyDescent="0.35">
      <c r="A85" s="6"/>
      <c r="B85" s="17" t="s">
        <v>1604</v>
      </c>
      <c r="C85" s="437" t="s">
        <v>2277</v>
      </c>
      <c r="D85" s="17"/>
      <c r="E85" s="13" t="s">
        <v>477</v>
      </c>
      <c r="F85" s="252">
        <v>0</v>
      </c>
      <c r="G85" s="252">
        <v>0</v>
      </c>
      <c r="H85" s="252">
        <v>0</v>
      </c>
      <c r="I85" s="252">
        <v>0</v>
      </c>
      <c r="J85" s="252">
        <v>0</v>
      </c>
      <c r="K85" s="252">
        <v>0</v>
      </c>
      <c r="L85" s="252">
        <v>0</v>
      </c>
      <c r="M85" s="252">
        <v>0</v>
      </c>
      <c r="N85" s="252">
        <v>0</v>
      </c>
      <c r="O85" s="252">
        <v>0</v>
      </c>
      <c r="P85" s="252">
        <v>0</v>
      </c>
      <c r="Q85" s="252">
        <v>0</v>
      </c>
      <c r="R85" s="20">
        <v>0</v>
      </c>
      <c r="S85" s="20">
        <v>0</v>
      </c>
      <c r="T85" s="20">
        <v>167.08952652189984</v>
      </c>
      <c r="U85" s="20">
        <v>0</v>
      </c>
      <c r="V85" s="20">
        <v>0</v>
      </c>
      <c r="W85" s="58">
        <v>167.08952652189984</v>
      </c>
    </row>
    <row r="86" spans="1:23" x14ac:dyDescent="0.35">
      <c r="A86" s="6"/>
      <c r="B86" s="17" t="s">
        <v>1604</v>
      </c>
      <c r="C86" s="437" t="s">
        <v>2278</v>
      </c>
      <c r="D86" s="17"/>
      <c r="E86" s="13" t="s">
        <v>478</v>
      </c>
      <c r="F86" s="252">
        <v>0</v>
      </c>
      <c r="G86" s="252">
        <v>0</v>
      </c>
      <c r="H86" s="252">
        <v>0</v>
      </c>
      <c r="I86" s="252">
        <v>0</v>
      </c>
      <c r="J86" s="252">
        <v>0</v>
      </c>
      <c r="K86" s="252">
        <v>0</v>
      </c>
      <c r="L86" s="252">
        <v>0</v>
      </c>
      <c r="M86" s="252">
        <v>0</v>
      </c>
      <c r="N86" s="252">
        <v>0</v>
      </c>
      <c r="O86" s="252">
        <v>0</v>
      </c>
      <c r="P86" s="252">
        <v>0</v>
      </c>
      <c r="Q86" s="252">
        <v>0</v>
      </c>
      <c r="R86" s="20">
        <v>0</v>
      </c>
      <c r="S86" s="20">
        <v>0</v>
      </c>
      <c r="T86" s="20">
        <v>167.08952652189984</v>
      </c>
      <c r="U86" s="20">
        <v>0</v>
      </c>
      <c r="V86" s="20">
        <v>0</v>
      </c>
      <c r="W86" s="58">
        <v>167.08952652189984</v>
      </c>
    </row>
    <row r="87" spans="1:23" x14ac:dyDescent="0.35">
      <c r="A87" s="6"/>
      <c r="B87" s="17" t="s">
        <v>1604</v>
      </c>
      <c r="C87" s="437" t="s">
        <v>2279</v>
      </c>
      <c r="D87" s="17"/>
      <c r="E87" s="13" t="s">
        <v>479</v>
      </c>
      <c r="F87" s="252">
        <v>0</v>
      </c>
      <c r="G87" s="252">
        <v>0</v>
      </c>
      <c r="H87" s="252">
        <v>0</v>
      </c>
      <c r="I87" s="252">
        <v>0</v>
      </c>
      <c r="J87" s="252">
        <v>0</v>
      </c>
      <c r="K87" s="252">
        <v>0</v>
      </c>
      <c r="L87" s="252">
        <v>0</v>
      </c>
      <c r="M87" s="252">
        <v>0</v>
      </c>
      <c r="N87" s="252">
        <v>0</v>
      </c>
      <c r="O87" s="252">
        <v>0</v>
      </c>
      <c r="P87" s="252">
        <v>0</v>
      </c>
      <c r="Q87" s="252">
        <v>0</v>
      </c>
      <c r="R87" s="20">
        <v>0</v>
      </c>
      <c r="S87" s="20">
        <v>0</v>
      </c>
      <c r="T87" s="20">
        <v>111.39301768126656</v>
      </c>
      <c r="U87" s="20">
        <v>0</v>
      </c>
      <c r="V87" s="20">
        <v>0</v>
      </c>
      <c r="W87" s="58">
        <v>111.39301768126656</v>
      </c>
    </row>
    <row r="88" spans="1:23" x14ac:dyDescent="0.35">
      <c r="A88" s="6"/>
      <c r="B88" s="17" t="s">
        <v>1604</v>
      </c>
      <c r="C88" s="437" t="s">
        <v>2382</v>
      </c>
      <c r="D88" s="17"/>
      <c r="E88" s="13" t="s">
        <v>480</v>
      </c>
      <c r="F88" s="252">
        <v>0</v>
      </c>
      <c r="G88" s="252">
        <v>0</v>
      </c>
      <c r="H88" s="252">
        <v>0</v>
      </c>
      <c r="I88" s="252">
        <v>0</v>
      </c>
      <c r="J88" s="252">
        <v>0</v>
      </c>
      <c r="K88" s="252">
        <v>0</v>
      </c>
      <c r="L88" s="252">
        <v>0</v>
      </c>
      <c r="M88" s="252">
        <v>0</v>
      </c>
      <c r="N88" s="252">
        <v>0</v>
      </c>
      <c r="O88" s="252">
        <v>0</v>
      </c>
      <c r="P88" s="252">
        <v>0</v>
      </c>
      <c r="Q88" s="252">
        <v>0</v>
      </c>
      <c r="R88" s="20">
        <v>0</v>
      </c>
      <c r="S88" s="20">
        <v>0</v>
      </c>
      <c r="T88" s="20">
        <v>306.33079862348302</v>
      </c>
      <c r="U88" s="20">
        <v>0</v>
      </c>
      <c r="V88" s="20">
        <v>0</v>
      </c>
      <c r="W88" s="58">
        <v>306.33079862348302</v>
      </c>
    </row>
    <row r="89" spans="1:23" x14ac:dyDescent="0.35">
      <c r="A89" s="6"/>
      <c r="B89" s="17" t="s">
        <v>1604</v>
      </c>
      <c r="C89" s="437" t="s">
        <v>2383</v>
      </c>
      <c r="D89" s="17"/>
      <c r="E89" s="13" t="s">
        <v>481</v>
      </c>
      <c r="F89" s="252">
        <v>0</v>
      </c>
      <c r="G89" s="252">
        <v>0</v>
      </c>
      <c r="H89" s="252">
        <v>0</v>
      </c>
      <c r="I89" s="252">
        <v>0</v>
      </c>
      <c r="J89" s="252">
        <v>0</v>
      </c>
      <c r="K89" s="252">
        <v>0</v>
      </c>
      <c r="L89" s="252">
        <v>0</v>
      </c>
      <c r="M89" s="252">
        <v>0</v>
      </c>
      <c r="N89" s="252">
        <v>0</v>
      </c>
      <c r="O89" s="252">
        <v>0</v>
      </c>
      <c r="P89" s="252">
        <v>0</v>
      </c>
      <c r="Q89" s="252">
        <v>0</v>
      </c>
      <c r="R89" s="20">
        <v>0</v>
      </c>
      <c r="S89" s="20">
        <v>0</v>
      </c>
      <c r="T89" s="20">
        <v>445.57207072506623</v>
      </c>
      <c r="U89" s="20">
        <v>0</v>
      </c>
      <c r="V89" s="20">
        <v>0</v>
      </c>
      <c r="W89" s="58">
        <v>445.57207072506623</v>
      </c>
    </row>
    <row r="90" spans="1:23" x14ac:dyDescent="0.35">
      <c r="A90" s="6"/>
      <c r="B90" s="17" t="s">
        <v>1604</v>
      </c>
      <c r="C90" s="437" t="s">
        <v>2280</v>
      </c>
      <c r="D90" s="17"/>
      <c r="E90" s="13" t="s">
        <v>482</v>
      </c>
      <c r="F90" s="252">
        <v>0</v>
      </c>
      <c r="G90" s="252">
        <v>0</v>
      </c>
      <c r="H90" s="252">
        <v>0</v>
      </c>
      <c r="I90" s="252">
        <v>0</v>
      </c>
      <c r="J90" s="252">
        <v>0</v>
      </c>
      <c r="K90" s="252">
        <v>0</v>
      </c>
      <c r="L90" s="252">
        <v>0</v>
      </c>
      <c r="M90" s="252">
        <v>0</v>
      </c>
      <c r="N90" s="252">
        <v>0</v>
      </c>
      <c r="O90" s="252">
        <v>0</v>
      </c>
      <c r="P90" s="252">
        <v>0</v>
      </c>
      <c r="Q90" s="252">
        <v>0</v>
      </c>
      <c r="R90" s="20">
        <v>0</v>
      </c>
      <c r="S90" s="20">
        <v>0</v>
      </c>
      <c r="T90" s="20">
        <v>445.57207072506623</v>
      </c>
      <c r="U90" s="20">
        <v>0</v>
      </c>
      <c r="V90" s="20">
        <v>0</v>
      </c>
      <c r="W90" s="58">
        <v>445.57207072506623</v>
      </c>
    </row>
    <row r="91" spans="1:23" x14ac:dyDescent="0.35">
      <c r="A91" s="6"/>
      <c r="B91" s="17" t="s">
        <v>1604</v>
      </c>
      <c r="C91" s="437" t="s">
        <v>2384</v>
      </c>
      <c r="D91" s="17"/>
      <c r="E91" s="13" t="s">
        <v>483</v>
      </c>
      <c r="F91" s="252">
        <v>0</v>
      </c>
      <c r="G91" s="252">
        <v>0</v>
      </c>
      <c r="H91" s="252">
        <v>0</v>
      </c>
      <c r="I91" s="252">
        <v>0</v>
      </c>
      <c r="J91" s="252">
        <v>0</v>
      </c>
      <c r="K91" s="252">
        <v>0</v>
      </c>
      <c r="L91" s="252">
        <v>0</v>
      </c>
      <c r="M91" s="252">
        <v>0</v>
      </c>
      <c r="N91" s="252">
        <v>0</v>
      </c>
      <c r="O91" s="252">
        <v>0</v>
      </c>
      <c r="P91" s="252">
        <v>0</v>
      </c>
      <c r="Q91" s="252">
        <v>0</v>
      </c>
      <c r="R91" s="20">
        <v>0</v>
      </c>
      <c r="S91" s="20">
        <v>0</v>
      </c>
      <c r="T91" s="20">
        <v>111.39301768126656</v>
      </c>
      <c r="U91" s="20">
        <v>0</v>
      </c>
      <c r="V91" s="20">
        <v>0</v>
      </c>
      <c r="W91" s="58">
        <v>111.39301768126656</v>
      </c>
    </row>
    <row r="92" spans="1:23" x14ac:dyDescent="0.35">
      <c r="A92" s="6"/>
      <c r="B92" s="17" t="s">
        <v>1604</v>
      </c>
      <c r="C92" s="437" t="s">
        <v>2308</v>
      </c>
      <c r="D92" s="17"/>
      <c r="E92" s="13" t="s">
        <v>484</v>
      </c>
      <c r="F92" s="252">
        <v>0</v>
      </c>
      <c r="G92" s="252">
        <v>0</v>
      </c>
      <c r="H92" s="252">
        <v>0</v>
      </c>
      <c r="I92" s="252">
        <v>0</v>
      </c>
      <c r="J92" s="252">
        <v>0</v>
      </c>
      <c r="K92" s="252">
        <v>0</v>
      </c>
      <c r="L92" s="252">
        <v>0</v>
      </c>
      <c r="M92" s="252">
        <v>0</v>
      </c>
      <c r="N92" s="252">
        <v>0</v>
      </c>
      <c r="O92" s="252">
        <v>0</v>
      </c>
      <c r="P92" s="252">
        <v>0</v>
      </c>
      <c r="Q92" s="252">
        <v>0</v>
      </c>
      <c r="R92" s="20">
        <v>0</v>
      </c>
      <c r="S92" s="20">
        <v>0</v>
      </c>
      <c r="T92" s="20">
        <v>389.87556188443295</v>
      </c>
      <c r="U92" s="20">
        <v>0</v>
      </c>
      <c r="V92" s="20">
        <v>0</v>
      </c>
      <c r="W92" s="58">
        <v>389.87556188443295</v>
      </c>
    </row>
    <row r="93" spans="1:23" x14ac:dyDescent="0.35">
      <c r="A93" s="6"/>
      <c r="B93" s="17" t="s">
        <v>1604</v>
      </c>
      <c r="C93" s="437" t="s">
        <v>2281</v>
      </c>
      <c r="D93" s="17"/>
      <c r="E93" s="13" t="s">
        <v>485</v>
      </c>
      <c r="F93" s="252">
        <v>0</v>
      </c>
      <c r="G93" s="252">
        <v>0</v>
      </c>
      <c r="H93" s="252">
        <v>0</v>
      </c>
      <c r="I93" s="252">
        <v>0</v>
      </c>
      <c r="J93" s="252">
        <v>0</v>
      </c>
      <c r="K93" s="252">
        <v>0</v>
      </c>
      <c r="L93" s="252">
        <v>0</v>
      </c>
      <c r="M93" s="252">
        <v>0</v>
      </c>
      <c r="N93" s="252">
        <v>0</v>
      </c>
      <c r="O93" s="252">
        <v>0</v>
      </c>
      <c r="P93" s="252">
        <v>0</v>
      </c>
      <c r="Q93" s="252">
        <v>0</v>
      </c>
      <c r="R93" s="20">
        <v>0</v>
      </c>
      <c r="S93" s="20">
        <v>0</v>
      </c>
      <c r="T93" s="20">
        <v>111.39301768126656</v>
      </c>
      <c r="U93" s="20">
        <v>0</v>
      </c>
      <c r="V93" s="20">
        <v>0</v>
      </c>
      <c r="W93" s="58">
        <v>111.39301768126656</v>
      </c>
    </row>
    <row r="94" spans="1:23" x14ac:dyDescent="0.35">
      <c r="A94" s="6"/>
      <c r="B94" s="17" t="s">
        <v>1604</v>
      </c>
      <c r="C94" s="437" t="s">
        <v>2385</v>
      </c>
      <c r="D94" s="17"/>
      <c r="E94" s="13" t="s">
        <v>486</v>
      </c>
      <c r="F94" s="252">
        <v>0</v>
      </c>
      <c r="G94" s="252">
        <v>0</v>
      </c>
      <c r="H94" s="252">
        <v>0</v>
      </c>
      <c r="I94" s="252">
        <v>0</v>
      </c>
      <c r="J94" s="252">
        <v>0</v>
      </c>
      <c r="K94" s="252">
        <v>0</v>
      </c>
      <c r="L94" s="252">
        <v>0</v>
      </c>
      <c r="M94" s="252">
        <v>0</v>
      </c>
      <c r="N94" s="252">
        <v>0</v>
      </c>
      <c r="O94" s="252">
        <v>0</v>
      </c>
      <c r="P94" s="252">
        <v>0</v>
      </c>
      <c r="Q94" s="252">
        <v>0</v>
      </c>
      <c r="R94" s="20">
        <v>0</v>
      </c>
      <c r="S94" s="20">
        <v>0</v>
      </c>
      <c r="T94" s="20">
        <v>222.78603536253311</v>
      </c>
      <c r="U94" s="20">
        <v>0</v>
      </c>
      <c r="V94" s="20">
        <v>0</v>
      </c>
      <c r="W94" s="58">
        <v>222.78603536253311</v>
      </c>
    </row>
    <row r="95" spans="1:23" x14ac:dyDescent="0.35">
      <c r="A95" s="6"/>
      <c r="B95" s="17" t="s">
        <v>1604</v>
      </c>
      <c r="C95" s="437" t="s">
        <v>2385</v>
      </c>
      <c r="D95" s="17"/>
      <c r="E95" s="13" t="s">
        <v>487</v>
      </c>
      <c r="F95" s="252">
        <v>0</v>
      </c>
      <c r="G95" s="252">
        <v>0</v>
      </c>
      <c r="H95" s="252">
        <v>0</v>
      </c>
      <c r="I95" s="252">
        <v>0</v>
      </c>
      <c r="J95" s="252">
        <v>0</v>
      </c>
      <c r="K95" s="252">
        <v>0</v>
      </c>
      <c r="L95" s="252">
        <v>0</v>
      </c>
      <c r="M95" s="252">
        <v>0</v>
      </c>
      <c r="N95" s="252">
        <v>0</v>
      </c>
      <c r="O95" s="252">
        <v>0</v>
      </c>
      <c r="P95" s="252">
        <v>0</v>
      </c>
      <c r="Q95" s="252">
        <v>0</v>
      </c>
      <c r="R95" s="20">
        <v>0</v>
      </c>
      <c r="S95" s="20">
        <v>0</v>
      </c>
      <c r="T95" s="20">
        <v>278.48254420316641</v>
      </c>
      <c r="U95" s="20">
        <v>0</v>
      </c>
      <c r="V95" s="20">
        <v>0</v>
      </c>
      <c r="W95" s="58">
        <v>278.48254420316641</v>
      </c>
    </row>
    <row r="96" spans="1:23" x14ac:dyDescent="0.35">
      <c r="A96" s="6"/>
      <c r="B96" s="17" t="s">
        <v>1604</v>
      </c>
      <c r="C96" s="437" t="s">
        <v>2386</v>
      </c>
      <c r="D96" s="17"/>
      <c r="E96" s="13" t="s">
        <v>488</v>
      </c>
      <c r="F96" s="252">
        <v>0</v>
      </c>
      <c r="G96" s="252">
        <v>0</v>
      </c>
      <c r="H96" s="252">
        <v>0</v>
      </c>
      <c r="I96" s="252">
        <v>0</v>
      </c>
      <c r="J96" s="252">
        <v>0</v>
      </c>
      <c r="K96" s="252">
        <v>0</v>
      </c>
      <c r="L96" s="252">
        <v>0</v>
      </c>
      <c r="M96" s="252">
        <v>0</v>
      </c>
      <c r="N96" s="252">
        <v>0</v>
      </c>
      <c r="O96" s="252">
        <v>0</v>
      </c>
      <c r="P96" s="252">
        <v>0</v>
      </c>
      <c r="Q96" s="252">
        <v>0</v>
      </c>
      <c r="R96" s="20">
        <v>0</v>
      </c>
      <c r="S96" s="20">
        <v>0</v>
      </c>
      <c r="T96" s="20">
        <v>779.75112376886591</v>
      </c>
      <c r="U96" s="20">
        <v>0</v>
      </c>
      <c r="V96" s="20">
        <v>0</v>
      </c>
      <c r="W96" s="58">
        <v>779.75112376886591</v>
      </c>
    </row>
    <row r="97" spans="1:23" x14ac:dyDescent="0.35">
      <c r="A97" s="6"/>
      <c r="B97" s="17" t="s">
        <v>1604</v>
      </c>
      <c r="C97" s="437" t="s">
        <v>2282</v>
      </c>
      <c r="D97" s="17"/>
      <c r="E97" s="13" t="s">
        <v>489</v>
      </c>
      <c r="F97" s="252">
        <v>0</v>
      </c>
      <c r="G97" s="252">
        <v>0</v>
      </c>
      <c r="H97" s="252">
        <v>0</v>
      </c>
      <c r="I97" s="252">
        <v>0</v>
      </c>
      <c r="J97" s="252">
        <v>0</v>
      </c>
      <c r="K97" s="252">
        <v>0</v>
      </c>
      <c r="L97" s="252">
        <v>0</v>
      </c>
      <c r="M97" s="252">
        <v>0</v>
      </c>
      <c r="N97" s="252">
        <v>0</v>
      </c>
      <c r="O97" s="252">
        <v>0</v>
      </c>
      <c r="P97" s="252">
        <v>0</v>
      </c>
      <c r="Q97" s="252">
        <v>0</v>
      </c>
      <c r="R97" s="20">
        <v>0</v>
      </c>
      <c r="S97" s="20">
        <v>0</v>
      </c>
      <c r="T97" s="20">
        <v>83.544763260949921</v>
      </c>
      <c r="U97" s="20">
        <v>0</v>
      </c>
      <c r="V97" s="20">
        <v>0</v>
      </c>
      <c r="W97" s="58">
        <v>83.544763260949921</v>
      </c>
    </row>
    <row r="98" spans="1:23" x14ac:dyDescent="0.35">
      <c r="A98" s="6"/>
      <c r="B98" s="17" t="s">
        <v>1604</v>
      </c>
      <c r="C98" s="437" t="s">
        <v>2283</v>
      </c>
      <c r="D98" s="17"/>
      <c r="E98" s="13" t="s">
        <v>490</v>
      </c>
      <c r="F98" s="252">
        <v>0</v>
      </c>
      <c r="G98" s="252">
        <v>0</v>
      </c>
      <c r="H98" s="252">
        <v>0</v>
      </c>
      <c r="I98" s="252">
        <v>0</v>
      </c>
      <c r="J98" s="252">
        <v>0</v>
      </c>
      <c r="K98" s="252">
        <v>0</v>
      </c>
      <c r="L98" s="252">
        <v>0</v>
      </c>
      <c r="M98" s="252">
        <v>0</v>
      </c>
      <c r="N98" s="252">
        <v>0</v>
      </c>
      <c r="O98" s="252">
        <v>0</v>
      </c>
      <c r="P98" s="252">
        <v>0</v>
      </c>
      <c r="Q98" s="252">
        <v>0</v>
      </c>
      <c r="R98" s="20">
        <v>0</v>
      </c>
      <c r="S98" s="20">
        <v>0</v>
      </c>
      <c r="T98" s="20">
        <v>0</v>
      </c>
      <c r="U98" s="20">
        <v>444.85624654418081</v>
      </c>
      <c r="V98" s="20">
        <v>0</v>
      </c>
      <c r="W98" s="58">
        <v>444.85624654418081</v>
      </c>
    </row>
    <row r="99" spans="1:23" x14ac:dyDescent="0.35">
      <c r="A99" s="6"/>
      <c r="B99" s="17" t="s">
        <v>1604</v>
      </c>
      <c r="C99" s="437" t="s">
        <v>2387</v>
      </c>
      <c r="D99" s="17"/>
      <c r="E99" s="13" t="s">
        <v>491</v>
      </c>
      <c r="F99" s="252">
        <v>0</v>
      </c>
      <c r="G99" s="252">
        <v>0</v>
      </c>
      <c r="H99" s="252">
        <v>0</v>
      </c>
      <c r="I99" s="252">
        <v>0</v>
      </c>
      <c r="J99" s="252">
        <v>0</v>
      </c>
      <c r="K99" s="252">
        <v>0</v>
      </c>
      <c r="L99" s="252">
        <v>0</v>
      </c>
      <c r="M99" s="252">
        <v>0</v>
      </c>
      <c r="N99" s="252">
        <v>0</v>
      </c>
      <c r="O99" s="252">
        <v>0</v>
      </c>
      <c r="P99" s="252">
        <v>0</v>
      </c>
      <c r="Q99" s="252">
        <v>0</v>
      </c>
      <c r="R99" s="20">
        <v>0</v>
      </c>
      <c r="S99" s="20">
        <v>0</v>
      </c>
      <c r="T99" s="20">
        <v>0</v>
      </c>
      <c r="U99" s="20">
        <v>83.41054622703389</v>
      </c>
      <c r="V99" s="20">
        <v>0</v>
      </c>
      <c r="W99" s="58">
        <v>83.41054622703389</v>
      </c>
    </row>
    <row r="100" spans="1:23" x14ac:dyDescent="0.35">
      <c r="A100" s="6"/>
      <c r="B100" s="17" t="s">
        <v>1604</v>
      </c>
      <c r="C100" s="437" t="s">
        <v>2284</v>
      </c>
      <c r="D100" s="17"/>
      <c r="E100" s="13" t="s">
        <v>492</v>
      </c>
      <c r="F100" s="252">
        <v>0</v>
      </c>
      <c r="G100" s="252">
        <v>0</v>
      </c>
      <c r="H100" s="252">
        <v>0</v>
      </c>
      <c r="I100" s="252">
        <v>0</v>
      </c>
      <c r="J100" s="252">
        <v>0</v>
      </c>
      <c r="K100" s="252">
        <v>0</v>
      </c>
      <c r="L100" s="252">
        <v>0</v>
      </c>
      <c r="M100" s="252">
        <v>0</v>
      </c>
      <c r="N100" s="252">
        <v>0</v>
      </c>
      <c r="O100" s="252">
        <v>0</v>
      </c>
      <c r="P100" s="252">
        <v>0</v>
      </c>
      <c r="Q100" s="252">
        <v>0</v>
      </c>
      <c r="R100" s="20">
        <v>0</v>
      </c>
      <c r="S100" s="20">
        <v>0</v>
      </c>
      <c r="T100" s="20">
        <v>0</v>
      </c>
      <c r="U100" s="20">
        <v>166.82109245406778</v>
      </c>
      <c r="V100" s="20">
        <v>0</v>
      </c>
      <c r="W100" s="58">
        <v>166.82109245406778</v>
      </c>
    </row>
    <row r="101" spans="1:23" x14ac:dyDescent="0.35">
      <c r="A101" s="6"/>
      <c r="B101" s="17" t="s">
        <v>1604</v>
      </c>
      <c r="C101" s="437" t="s">
        <v>2285</v>
      </c>
      <c r="D101" s="17"/>
      <c r="E101" s="13" t="s">
        <v>493</v>
      </c>
      <c r="F101" s="252">
        <v>0</v>
      </c>
      <c r="G101" s="252">
        <v>0</v>
      </c>
      <c r="H101" s="252">
        <v>0</v>
      </c>
      <c r="I101" s="252">
        <v>0</v>
      </c>
      <c r="J101" s="252">
        <v>0</v>
      </c>
      <c r="K101" s="252">
        <v>0</v>
      </c>
      <c r="L101" s="252">
        <v>0</v>
      </c>
      <c r="M101" s="252">
        <v>0</v>
      </c>
      <c r="N101" s="252">
        <v>0</v>
      </c>
      <c r="O101" s="252">
        <v>0</v>
      </c>
      <c r="P101" s="252">
        <v>0</v>
      </c>
      <c r="Q101" s="252">
        <v>0</v>
      </c>
      <c r="R101" s="20">
        <v>0</v>
      </c>
      <c r="S101" s="20">
        <v>0</v>
      </c>
      <c r="T101" s="20">
        <v>0</v>
      </c>
      <c r="U101" s="20">
        <v>194.62460786307909</v>
      </c>
      <c r="V101" s="20">
        <v>0</v>
      </c>
      <c r="W101" s="58">
        <v>194.62460786307909</v>
      </c>
    </row>
    <row r="102" spans="1:23" x14ac:dyDescent="0.35">
      <c r="A102" s="6"/>
      <c r="B102" s="17" t="s">
        <v>1604</v>
      </c>
      <c r="C102" s="437" t="s">
        <v>2286</v>
      </c>
      <c r="D102" s="17"/>
      <c r="E102" s="13" t="s">
        <v>494</v>
      </c>
      <c r="F102" s="252">
        <v>0</v>
      </c>
      <c r="G102" s="252">
        <v>0</v>
      </c>
      <c r="H102" s="252">
        <v>0</v>
      </c>
      <c r="I102" s="252">
        <v>0</v>
      </c>
      <c r="J102" s="252">
        <v>0</v>
      </c>
      <c r="K102" s="252">
        <v>0</v>
      </c>
      <c r="L102" s="252">
        <v>0</v>
      </c>
      <c r="M102" s="252">
        <v>0</v>
      </c>
      <c r="N102" s="252">
        <v>0</v>
      </c>
      <c r="O102" s="252">
        <v>0</v>
      </c>
      <c r="P102" s="252">
        <v>0</v>
      </c>
      <c r="Q102" s="252">
        <v>0</v>
      </c>
      <c r="R102" s="20">
        <v>0</v>
      </c>
      <c r="S102" s="20">
        <v>0</v>
      </c>
      <c r="T102" s="20">
        <v>0</v>
      </c>
      <c r="U102" s="20">
        <v>222.4281232720904</v>
      </c>
      <c r="V102" s="20">
        <v>0</v>
      </c>
      <c r="W102" s="58">
        <v>222.4281232720904</v>
      </c>
    </row>
    <row r="103" spans="1:23" x14ac:dyDescent="0.35">
      <c r="A103" s="6"/>
      <c r="B103" s="17" t="s">
        <v>1604</v>
      </c>
      <c r="C103" s="437" t="s">
        <v>2287</v>
      </c>
      <c r="D103" s="17"/>
      <c r="E103" s="13" t="s">
        <v>495</v>
      </c>
      <c r="F103" s="252">
        <v>0</v>
      </c>
      <c r="G103" s="252">
        <v>0</v>
      </c>
      <c r="H103" s="252">
        <v>0</v>
      </c>
      <c r="I103" s="252">
        <v>0</v>
      </c>
      <c r="J103" s="252">
        <v>0</v>
      </c>
      <c r="K103" s="252">
        <v>0</v>
      </c>
      <c r="L103" s="252">
        <v>0</v>
      </c>
      <c r="M103" s="252">
        <v>0</v>
      </c>
      <c r="N103" s="252">
        <v>0</v>
      </c>
      <c r="O103" s="252">
        <v>0</v>
      </c>
      <c r="P103" s="252">
        <v>0</v>
      </c>
      <c r="Q103" s="252">
        <v>0</v>
      </c>
      <c r="R103" s="20">
        <v>0</v>
      </c>
      <c r="S103" s="20">
        <v>0</v>
      </c>
      <c r="T103" s="20">
        <v>0</v>
      </c>
      <c r="U103" s="20">
        <v>278.03515409011294</v>
      </c>
      <c r="V103" s="20">
        <v>0</v>
      </c>
      <c r="W103" s="58">
        <v>278.03515409011294</v>
      </c>
    </row>
    <row r="104" spans="1:23" x14ac:dyDescent="0.35">
      <c r="A104" s="6"/>
      <c r="B104" s="17" t="s">
        <v>1604</v>
      </c>
      <c r="C104" s="437" t="s">
        <v>2288</v>
      </c>
      <c r="D104" s="17"/>
      <c r="E104" s="13" t="s">
        <v>496</v>
      </c>
      <c r="F104" s="252">
        <v>0</v>
      </c>
      <c r="G104" s="252">
        <v>0</v>
      </c>
      <c r="H104" s="252">
        <v>0</v>
      </c>
      <c r="I104" s="252">
        <v>0</v>
      </c>
      <c r="J104" s="252">
        <v>0</v>
      </c>
      <c r="K104" s="252">
        <v>0</v>
      </c>
      <c r="L104" s="252">
        <v>0</v>
      </c>
      <c r="M104" s="252">
        <v>0</v>
      </c>
      <c r="N104" s="252">
        <v>0</v>
      </c>
      <c r="O104" s="252">
        <v>0</v>
      </c>
      <c r="P104" s="252">
        <v>0</v>
      </c>
      <c r="Q104" s="252">
        <v>0</v>
      </c>
      <c r="R104" s="20">
        <v>0</v>
      </c>
      <c r="S104" s="20">
        <v>0</v>
      </c>
      <c r="T104" s="20">
        <v>0</v>
      </c>
      <c r="U104" s="20">
        <v>278.03515409011294</v>
      </c>
      <c r="V104" s="20">
        <v>0</v>
      </c>
      <c r="W104" s="58">
        <v>278.03515409011294</v>
      </c>
    </row>
    <row r="105" spans="1:23" x14ac:dyDescent="0.35">
      <c r="A105" s="6"/>
      <c r="B105" s="17" t="s">
        <v>1604</v>
      </c>
      <c r="C105" s="437" t="s">
        <v>2252</v>
      </c>
      <c r="D105" s="17"/>
      <c r="E105" s="13" t="s">
        <v>497</v>
      </c>
      <c r="F105" s="252">
        <v>0</v>
      </c>
      <c r="G105" s="252">
        <v>0</v>
      </c>
      <c r="H105" s="252">
        <v>0</v>
      </c>
      <c r="I105" s="252">
        <v>0</v>
      </c>
      <c r="J105" s="252">
        <v>0</v>
      </c>
      <c r="K105" s="252">
        <v>0</v>
      </c>
      <c r="L105" s="252">
        <v>0</v>
      </c>
      <c r="M105" s="252">
        <v>0</v>
      </c>
      <c r="N105" s="252">
        <v>0</v>
      </c>
      <c r="O105" s="252">
        <v>0</v>
      </c>
      <c r="P105" s="252">
        <v>0</v>
      </c>
      <c r="Q105" s="252">
        <v>0</v>
      </c>
      <c r="R105" s="20">
        <v>0</v>
      </c>
      <c r="S105" s="20">
        <v>0</v>
      </c>
      <c r="T105" s="20">
        <v>0</v>
      </c>
      <c r="U105" s="20">
        <v>111.2140616360452</v>
      </c>
      <c r="V105" s="20">
        <v>0</v>
      </c>
      <c r="W105" s="58">
        <v>111.2140616360452</v>
      </c>
    </row>
    <row r="106" spans="1:23" x14ac:dyDescent="0.35">
      <c r="A106" s="6"/>
      <c r="B106" s="17" t="s">
        <v>1604</v>
      </c>
      <c r="C106" s="437" t="s">
        <v>2289</v>
      </c>
      <c r="D106" s="17"/>
      <c r="E106" s="13" t="s">
        <v>498</v>
      </c>
      <c r="F106" s="252">
        <v>0</v>
      </c>
      <c r="G106" s="252">
        <v>0</v>
      </c>
      <c r="H106" s="252">
        <v>0</v>
      </c>
      <c r="I106" s="252">
        <v>0</v>
      </c>
      <c r="J106" s="252">
        <v>0</v>
      </c>
      <c r="K106" s="252">
        <v>0</v>
      </c>
      <c r="L106" s="252">
        <v>0</v>
      </c>
      <c r="M106" s="252">
        <v>0</v>
      </c>
      <c r="N106" s="252">
        <v>0</v>
      </c>
      <c r="O106" s="252">
        <v>0</v>
      </c>
      <c r="P106" s="252">
        <v>0</v>
      </c>
      <c r="Q106" s="252">
        <v>0</v>
      </c>
      <c r="R106" s="20">
        <v>0</v>
      </c>
      <c r="S106" s="20">
        <v>0</v>
      </c>
      <c r="T106" s="20">
        <v>0</v>
      </c>
      <c r="U106" s="20">
        <v>61.167733899824846</v>
      </c>
      <c r="V106" s="20">
        <v>0</v>
      </c>
      <c r="W106" s="58">
        <v>61.167733899824846</v>
      </c>
    </row>
    <row r="107" spans="1:23" x14ac:dyDescent="0.35">
      <c r="A107" s="6"/>
      <c r="B107" s="17" t="s">
        <v>1604</v>
      </c>
      <c r="C107" s="437" t="s">
        <v>2388</v>
      </c>
      <c r="D107" s="17"/>
      <c r="E107" s="13" t="s">
        <v>499</v>
      </c>
      <c r="F107" s="252">
        <v>0</v>
      </c>
      <c r="G107" s="252">
        <v>0</v>
      </c>
      <c r="H107" s="252">
        <v>0</v>
      </c>
      <c r="I107" s="252">
        <v>0</v>
      </c>
      <c r="J107" s="252">
        <v>0</v>
      </c>
      <c r="K107" s="252">
        <v>0</v>
      </c>
      <c r="L107" s="252">
        <v>0</v>
      </c>
      <c r="M107" s="252">
        <v>0</v>
      </c>
      <c r="N107" s="252">
        <v>0</v>
      </c>
      <c r="O107" s="252">
        <v>0</v>
      </c>
      <c r="P107" s="252">
        <v>0</v>
      </c>
      <c r="Q107" s="252">
        <v>0</v>
      </c>
      <c r="R107" s="20">
        <v>0</v>
      </c>
      <c r="S107" s="20">
        <v>0</v>
      </c>
      <c r="T107" s="20">
        <v>0</v>
      </c>
      <c r="U107" s="20">
        <v>305.83866949912431</v>
      </c>
      <c r="V107" s="20">
        <v>0</v>
      </c>
      <c r="W107" s="58">
        <v>305.83866949912431</v>
      </c>
    </row>
    <row r="108" spans="1:23" x14ac:dyDescent="0.35">
      <c r="A108" s="6"/>
      <c r="B108" s="17" t="s">
        <v>1604</v>
      </c>
      <c r="C108" s="437" t="s">
        <v>2389</v>
      </c>
      <c r="D108" s="17"/>
      <c r="E108" s="13" t="s">
        <v>500</v>
      </c>
      <c r="F108" s="252">
        <v>0</v>
      </c>
      <c r="G108" s="252">
        <v>0</v>
      </c>
      <c r="H108" s="252">
        <v>0</v>
      </c>
      <c r="I108" s="252">
        <v>0</v>
      </c>
      <c r="J108" s="252">
        <v>0</v>
      </c>
      <c r="K108" s="252">
        <v>0</v>
      </c>
      <c r="L108" s="252">
        <v>0</v>
      </c>
      <c r="M108" s="252">
        <v>0</v>
      </c>
      <c r="N108" s="252">
        <v>0</v>
      </c>
      <c r="O108" s="252">
        <v>0</v>
      </c>
      <c r="P108" s="252">
        <v>0</v>
      </c>
      <c r="Q108" s="252">
        <v>0</v>
      </c>
      <c r="R108" s="20">
        <v>0</v>
      </c>
      <c r="S108" s="20">
        <v>0</v>
      </c>
      <c r="T108" s="20">
        <v>0</v>
      </c>
      <c r="U108" s="20">
        <v>389.24921572615818</v>
      </c>
      <c r="V108" s="20">
        <v>0</v>
      </c>
      <c r="W108" s="58">
        <v>389.24921572615818</v>
      </c>
    </row>
    <row r="109" spans="1:23" x14ac:dyDescent="0.35">
      <c r="A109" s="6"/>
      <c r="B109" s="17" t="s">
        <v>1604</v>
      </c>
      <c r="C109" s="437" t="s">
        <v>2390</v>
      </c>
      <c r="D109" s="17"/>
      <c r="E109" s="13" t="s">
        <v>501</v>
      </c>
      <c r="F109" s="252">
        <v>0</v>
      </c>
      <c r="G109" s="252">
        <v>0</v>
      </c>
      <c r="H109" s="252">
        <v>0</v>
      </c>
      <c r="I109" s="252">
        <v>0</v>
      </c>
      <c r="J109" s="252">
        <v>0</v>
      </c>
      <c r="K109" s="252">
        <v>0</v>
      </c>
      <c r="L109" s="252">
        <v>0</v>
      </c>
      <c r="M109" s="252">
        <v>0</v>
      </c>
      <c r="N109" s="252">
        <v>0</v>
      </c>
      <c r="O109" s="252">
        <v>0</v>
      </c>
      <c r="P109" s="252">
        <v>0</v>
      </c>
      <c r="Q109" s="252">
        <v>0</v>
      </c>
      <c r="R109" s="20">
        <v>0</v>
      </c>
      <c r="S109" s="20">
        <v>0</v>
      </c>
      <c r="T109" s="20">
        <v>0</v>
      </c>
      <c r="U109" s="20">
        <v>194.62460786307909</v>
      </c>
      <c r="V109" s="20">
        <v>0</v>
      </c>
      <c r="W109" s="58">
        <v>194.62460786307909</v>
      </c>
    </row>
    <row r="110" spans="1:23" x14ac:dyDescent="0.35">
      <c r="A110" s="6"/>
      <c r="B110" s="17" t="s">
        <v>1604</v>
      </c>
      <c r="C110" s="437" t="s">
        <v>2290</v>
      </c>
      <c r="D110" s="17"/>
      <c r="E110" s="13" t="s">
        <v>502</v>
      </c>
      <c r="F110" s="252">
        <v>0</v>
      </c>
      <c r="G110" s="252">
        <v>0</v>
      </c>
      <c r="H110" s="252">
        <v>0</v>
      </c>
      <c r="I110" s="252">
        <v>0</v>
      </c>
      <c r="J110" s="252">
        <v>0</v>
      </c>
      <c r="K110" s="252">
        <v>0</v>
      </c>
      <c r="L110" s="252">
        <v>0</v>
      </c>
      <c r="M110" s="252">
        <v>0</v>
      </c>
      <c r="N110" s="252">
        <v>0</v>
      </c>
      <c r="O110" s="252">
        <v>0</v>
      </c>
      <c r="P110" s="252">
        <v>0</v>
      </c>
      <c r="Q110" s="252">
        <v>0</v>
      </c>
      <c r="R110" s="20">
        <v>0</v>
      </c>
      <c r="S110" s="20">
        <v>0</v>
      </c>
      <c r="T110" s="20">
        <v>0</v>
      </c>
      <c r="U110" s="20">
        <v>472.65976195319206</v>
      </c>
      <c r="V110" s="20">
        <v>0</v>
      </c>
      <c r="W110" s="58">
        <v>472.65976195319206</v>
      </c>
    </row>
    <row r="111" spans="1:23" x14ac:dyDescent="0.35">
      <c r="A111" s="6"/>
      <c r="B111" s="17" t="s">
        <v>1604</v>
      </c>
      <c r="C111" s="437" t="s">
        <v>2391</v>
      </c>
      <c r="D111" s="17"/>
      <c r="E111" s="13" t="s">
        <v>503</v>
      </c>
      <c r="F111" s="252">
        <v>0</v>
      </c>
      <c r="G111" s="252">
        <v>0</v>
      </c>
      <c r="H111" s="252">
        <v>0</v>
      </c>
      <c r="I111" s="252">
        <v>0</v>
      </c>
      <c r="J111" s="252">
        <v>0</v>
      </c>
      <c r="K111" s="252">
        <v>0</v>
      </c>
      <c r="L111" s="252">
        <v>0</v>
      </c>
      <c r="M111" s="252">
        <v>0</v>
      </c>
      <c r="N111" s="252">
        <v>0</v>
      </c>
      <c r="O111" s="252">
        <v>0</v>
      </c>
      <c r="P111" s="252">
        <v>0</v>
      </c>
      <c r="Q111" s="252">
        <v>0</v>
      </c>
      <c r="R111" s="20">
        <v>0</v>
      </c>
      <c r="S111" s="20">
        <v>0</v>
      </c>
      <c r="T111" s="20">
        <v>0</v>
      </c>
      <c r="U111" s="20">
        <v>278.03515409011294</v>
      </c>
      <c r="V111" s="20">
        <v>0</v>
      </c>
      <c r="W111" s="58">
        <v>278.03515409011294</v>
      </c>
    </row>
    <row r="112" spans="1:23" x14ac:dyDescent="0.35">
      <c r="A112" s="6"/>
      <c r="B112" s="17" t="s">
        <v>1604</v>
      </c>
      <c r="C112" s="437" t="s">
        <v>2392</v>
      </c>
      <c r="D112" s="17"/>
      <c r="E112" s="13" t="s">
        <v>504</v>
      </c>
      <c r="F112" s="252">
        <v>0</v>
      </c>
      <c r="G112" s="252">
        <v>0</v>
      </c>
      <c r="H112" s="252">
        <v>0</v>
      </c>
      <c r="I112" s="252">
        <v>0</v>
      </c>
      <c r="J112" s="252">
        <v>0</v>
      </c>
      <c r="K112" s="252">
        <v>0</v>
      </c>
      <c r="L112" s="252">
        <v>0</v>
      </c>
      <c r="M112" s="252">
        <v>0</v>
      </c>
      <c r="N112" s="252">
        <v>0</v>
      </c>
      <c r="O112" s="252">
        <v>0</v>
      </c>
      <c r="P112" s="252">
        <v>0</v>
      </c>
      <c r="Q112" s="252">
        <v>0</v>
      </c>
      <c r="R112" s="20">
        <v>0</v>
      </c>
      <c r="S112" s="20">
        <v>0</v>
      </c>
      <c r="T112" s="20">
        <v>0</v>
      </c>
      <c r="U112" s="20">
        <v>278.03515409011294</v>
      </c>
      <c r="V112" s="20">
        <v>0</v>
      </c>
      <c r="W112" s="58">
        <v>278.03515409011294</v>
      </c>
    </row>
    <row r="113" spans="1:23" x14ac:dyDescent="0.35">
      <c r="A113" s="6"/>
      <c r="B113" s="17" t="s">
        <v>1604</v>
      </c>
      <c r="C113" s="437" t="s">
        <v>2393</v>
      </c>
      <c r="D113" s="17"/>
      <c r="E113" s="13" t="s">
        <v>505</v>
      </c>
      <c r="F113" s="252">
        <v>0</v>
      </c>
      <c r="G113" s="252">
        <v>0</v>
      </c>
      <c r="H113" s="252">
        <v>0</v>
      </c>
      <c r="I113" s="252">
        <v>0</v>
      </c>
      <c r="J113" s="252">
        <v>0</v>
      </c>
      <c r="K113" s="252">
        <v>0</v>
      </c>
      <c r="L113" s="252">
        <v>0</v>
      </c>
      <c r="M113" s="252">
        <v>0</v>
      </c>
      <c r="N113" s="252">
        <v>0</v>
      </c>
      <c r="O113" s="252">
        <v>0</v>
      </c>
      <c r="P113" s="252">
        <v>0</v>
      </c>
      <c r="Q113" s="252">
        <v>0</v>
      </c>
      <c r="R113" s="20">
        <v>0</v>
      </c>
      <c r="S113" s="20">
        <v>0</v>
      </c>
      <c r="T113" s="20">
        <v>0</v>
      </c>
      <c r="U113" s="20">
        <v>333.64218490813556</v>
      </c>
      <c r="V113" s="20">
        <v>0</v>
      </c>
      <c r="W113" s="58">
        <v>333.64218490813556</v>
      </c>
    </row>
    <row r="114" spans="1:23" x14ac:dyDescent="0.35">
      <c r="A114" s="6"/>
      <c r="B114" s="17" t="s">
        <v>1604</v>
      </c>
      <c r="C114" s="437" t="s">
        <v>2394</v>
      </c>
      <c r="D114" s="17"/>
      <c r="E114" s="13" t="s">
        <v>506</v>
      </c>
      <c r="F114" s="252">
        <v>0</v>
      </c>
      <c r="G114" s="252">
        <v>0</v>
      </c>
      <c r="H114" s="252">
        <v>0</v>
      </c>
      <c r="I114" s="252">
        <v>0</v>
      </c>
      <c r="J114" s="252">
        <v>0</v>
      </c>
      <c r="K114" s="252">
        <v>0</v>
      </c>
      <c r="L114" s="252">
        <v>0</v>
      </c>
      <c r="M114" s="252">
        <v>0</v>
      </c>
      <c r="N114" s="252">
        <v>0</v>
      </c>
      <c r="O114" s="252">
        <v>0</v>
      </c>
      <c r="P114" s="252">
        <v>0</v>
      </c>
      <c r="Q114" s="252">
        <v>0</v>
      </c>
      <c r="R114" s="20">
        <v>0</v>
      </c>
      <c r="S114" s="20">
        <v>0</v>
      </c>
      <c r="T114" s="20">
        <v>0</v>
      </c>
      <c r="U114" s="20">
        <v>389.24921572615818</v>
      </c>
      <c r="V114" s="20">
        <v>0</v>
      </c>
      <c r="W114" s="58">
        <v>389.24921572615818</v>
      </c>
    </row>
    <row r="115" spans="1:23" x14ac:dyDescent="0.35">
      <c r="A115" s="6"/>
      <c r="B115" s="17" t="s">
        <v>1604</v>
      </c>
      <c r="C115" s="437" t="s">
        <v>2395</v>
      </c>
      <c r="D115" s="17"/>
      <c r="E115" s="13" t="s">
        <v>507</v>
      </c>
      <c r="F115" s="252">
        <v>0</v>
      </c>
      <c r="G115" s="252">
        <v>0</v>
      </c>
      <c r="H115" s="252">
        <v>0</v>
      </c>
      <c r="I115" s="252">
        <v>0</v>
      </c>
      <c r="J115" s="252">
        <v>0</v>
      </c>
      <c r="K115" s="252">
        <v>0</v>
      </c>
      <c r="L115" s="252">
        <v>0</v>
      </c>
      <c r="M115" s="252">
        <v>0</v>
      </c>
      <c r="N115" s="252">
        <v>0</v>
      </c>
      <c r="O115" s="252">
        <v>0</v>
      </c>
      <c r="P115" s="252">
        <v>0</v>
      </c>
      <c r="Q115" s="252">
        <v>0</v>
      </c>
      <c r="R115" s="20">
        <v>0</v>
      </c>
      <c r="S115" s="20">
        <v>0</v>
      </c>
      <c r="T115" s="20">
        <v>0</v>
      </c>
      <c r="U115" s="20">
        <v>27.8035154090113</v>
      </c>
      <c r="V115" s="20">
        <v>0</v>
      </c>
      <c r="W115" s="58">
        <v>27.8035154090113</v>
      </c>
    </row>
    <row r="116" spans="1:23" x14ac:dyDescent="0.35">
      <c r="A116" s="6"/>
      <c r="B116" s="17" t="s">
        <v>1604</v>
      </c>
      <c r="C116" s="437" t="s">
        <v>2396</v>
      </c>
      <c r="D116" s="17"/>
      <c r="E116" s="13" t="s">
        <v>508</v>
      </c>
      <c r="F116" s="252">
        <v>0</v>
      </c>
      <c r="G116" s="252">
        <v>0</v>
      </c>
      <c r="H116" s="252">
        <v>0</v>
      </c>
      <c r="I116" s="252">
        <v>0</v>
      </c>
      <c r="J116" s="252">
        <v>0</v>
      </c>
      <c r="K116" s="252">
        <v>0</v>
      </c>
      <c r="L116" s="252">
        <v>0</v>
      </c>
      <c r="M116" s="252">
        <v>0</v>
      </c>
      <c r="N116" s="252">
        <v>0</v>
      </c>
      <c r="O116" s="252">
        <v>0</v>
      </c>
      <c r="P116" s="252">
        <v>0</v>
      </c>
      <c r="Q116" s="252">
        <v>0</v>
      </c>
      <c r="R116" s="20">
        <v>0</v>
      </c>
      <c r="S116" s="20">
        <v>0</v>
      </c>
      <c r="T116" s="20">
        <v>0</v>
      </c>
      <c r="U116" s="20">
        <v>83.41054622703389</v>
      </c>
      <c r="V116" s="20">
        <v>0</v>
      </c>
      <c r="W116" s="58">
        <v>83.41054622703389</v>
      </c>
    </row>
    <row r="117" spans="1:23" x14ac:dyDescent="0.35">
      <c r="A117" s="6"/>
      <c r="B117" s="17" t="s">
        <v>1604</v>
      </c>
      <c r="C117" s="437" t="s">
        <v>2397</v>
      </c>
      <c r="D117" s="17"/>
      <c r="E117" s="13" t="s">
        <v>509</v>
      </c>
      <c r="F117" s="252">
        <v>0</v>
      </c>
      <c r="G117" s="252">
        <v>0</v>
      </c>
      <c r="H117" s="252">
        <v>0</v>
      </c>
      <c r="I117" s="252">
        <v>0</v>
      </c>
      <c r="J117" s="252">
        <v>0</v>
      </c>
      <c r="K117" s="252">
        <v>0</v>
      </c>
      <c r="L117" s="252">
        <v>0</v>
      </c>
      <c r="M117" s="252">
        <v>0</v>
      </c>
      <c r="N117" s="252">
        <v>0</v>
      </c>
      <c r="O117" s="252">
        <v>0</v>
      </c>
      <c r="P117" s="252">
        <v>0</v>
      </c>
      <c r="Q117" s="252">
        <v>0</v>
      </c>
      <c r="R117" s="20">
        <v>0</v>
      </c>
      <c r="S117" s="20">
        <v>0</v>
      </c>
      <c r="T117" s="20">
        <v>0</v>
      </c>
      <c r="U117" s="20">
        <v>83.41054622703389</v>
      </c>
      <c r="V117" s="20">
        <v>0</v>
      </c>
      <c r="W117" s="58">
        <v>83.41054622703389</v>
      </c>
    </row>
    <row r="118" spans="1:23" x14ac:dyDescent="0.35">
      <c r="A118" s="6"/>
      <c r="B118" s="17" t="s">
        <v>1604</v>
      </c>
      <c r="C118" s="437" t="s">
        <v>2398</v>
      </c>
      <c r="D118" s="17"/>
      <c r="E118" s="13" t="s">
        <v>510</v>
      </c>
      <c r="F118" s="252">
        <v>0</v>
      </c>
      <c r="G118" s="252">
        <v>0</v>
      </c>
      <c r="H118" s="252">
        <v>0</v>
      </c>
      <c r="I118" s="252">
        <v>0</v>
      </c>
      <c r="J118" s="252">
        <v>0</v>
      </c>
      <c r="K118" s="252">
        <v>0</v>
      </c>
      <c r="L118" s="252">
        <v>0</v>
      </c>
      <c r="M118" s="252">
        <v>0</v>
      </c>
      <c r="N118" s="252">
        <v>0</v>
      </c>
      <c r="O118" s="252">
        <v>0</v>
      </c>
      <c r="P118" s="252">
        <v>0</v>
      </c>
      <c r="Q118" s="252">
        <v>0</v>
      </c>
      <c r="R118" s="20">
        <v>0</v>
      </c>
      <c r="S118" s="20">
        <v>0</v>
      </c>
      <c r="T118" s="20">
        <v>0</v>
      </c>
      <c r="U118" s="20">
        <v>611.67733899824862</v>
      </c>
      <c r="V118" s="20">
        <v>0</v>
      </c>
      <c r="W118" s="58">
        <v>611.67733899824862</v>
      </c>
    </row>
    <row r="119" spans="1:23" x14ac:dyDescent="0.35">
      <c r="A119" s="6"/>
      <c r="B119" s="17" t="s">
        <v>1604</v>
      </c>
      <c r="C119" s="437" t="s">
        <v>2291</v>
      </c>
      <c r="D119" s="17"/>
      <c r="E119" s="13" t="s">
        <v>511</v>
      </c>
      <c r="F119" s="252">
        <v>0</v>
      </c>
      <c r="G119" s="252">
        <v>0</v>
      </c>
      <c r="H119" s="252">
        <v>0</v>
      </c>
      <c r="I119" s="252">
        <v>0</v>
      </c>
      <c r="J119" s="252">
        <v>0</v>
      </c>
      <c r="K119" s="252">
        <v>0</v>
      </c>
      <c r="L119" s="252">
        <v>0</v>
      </c>
      <c r="M119" s="252">
        <v>0</v>
      </c>
      <c r="N119" s="252">
        <v>0</v>
      </c>
      <c r="O119" s="252">
        <v>0</v>
      </c>
      <c r="P119" s="252">
        <v>0</v>
      </c>
      <c r="Q119" s="252">
        <v>0</v>
      </c>
      <c r="R119" s="20">
        <v>0</v>
      </c>
      <c r="S119" s="20">
        <v>0</v>
      </c>
      <c r="T119" s="20">
        <v>0</v>
      </c>
      <c r="U119" s="20">
        <v>305.83866949912431</v>
      </c>
      <c r="V119" s="20">
        <v>0</v>
      </c>
      <c r="W119" s="58">
        <v>305.83866949912431</v>
      </c>
    </row>
    <row r="120" spans="1:23" x14ac:dyDescent="0.35">
      <c r="A120" s="6"/>
      <c r="B120" s="17" t="s">
        <v>1604</v>
      </c>
      <c r="C120" s="437" t="s">
        <v>2292</v>
      </c>
      <c r="D120" s="17"/>
      <c r="E120" s="13" t="s">
        <v>512</v>
      </c>
      <c r="F120" s="252">
        <v>0</v>
      </c>
      <c r="G120" s="252">
        <v>0</v>
      </c>
      <c r="H120" s="252">
        <v>0</v>
      </c>
      <c r="I120" s="252">
        <v>0</v>
      </c>
      <c r="J120" s="252">
        <v>0</v>
      </c>
      <c r="K120" s="252">
        <v>0</v>
      </c>
      <c r="L120" s="252">
        <v>0</v>
      </c>
      <c r="M120" s="252">
        <v>0</v>
      </c>
      <c r="N120" s="252">
        <v>0</v>
      </c>
      <c r="O120" s="252">
        <v>0</v>
      </c>
      <c r="P120" s="252">
        <v>0</v>
      </c>
      <c r="Q120" s="252">
        <v>0</v>
      </c>
      <c r="R120" s="20">
        <v>0</v>
      </c>
      <c r="S120" s="20">
        <v>0</v>
      </c>
      <c r="T120" s="20">
        <v>0</v>
      </c>
      <c r="U120" s="20">
        <v>0</v>
      </c>
      <c r="V120" s="20">
        <v>175.71213868362392</v>
      </c>
      <c r="W120" s="58">
        <v>175.71213868362392</v>
      </c>
    </row>
    <row r="121" spans="1:23" x14ac:dyDescent="0.35">
      <c r="A121" s="6"/>
      <c r="B121" s="17" t="s">
        <v>1604</v>
      </c>
      <c r="C121" s="437" t="s">
        <v>2293</v>
      </c>
      <c r="D121" s="17"/>
      <c r="E121" s="13" t="s">
        <v>513</v>
      </c>
      <c r="F121" s="252">
        <v>0</v>
      </c>
      <c r="G121" s="252">
        <v>0</v>
      </c>
      <c r="H121" s="252">
        <v>0</v>
      </c>
      <c r="I121" s="252">
        <v>0</v>
      </c>
      <c r="J121" s="252">
        <v>0</v>
      </c>
      <c r="K121" s="252">
        <v>0</v>
      </c>
      <c r="L121" s="252">
        <v>0</v>
      </c>
      <c r="M121" s="252">
        <v>0</v>
      </c>
      <c r="N121" s="252">
        <v>0</v>
      </c>
      <c r="O121" s="252">
        <v>0</v>
      </c>
      <c r="P121" s="252">
        <v>0</v>
      </c>
      <c r="Q121" s="252">
        <v>0</v>
      </c>
      <c r="R121" s="20">
        <v>0</v>
      </c>
      <c r="S121" s="20">
        <v>0</v>
      </c>
      <c r="T121" s="20">
        <v>0</v>
      </c>
      <c r="U121" s="20">
        <v>0</v>
      </c>
      <c r="V121" s="20">
        <v>87.85606934181196</v>
      </c>
      <c r="W121" s="58">
        <v>87.85606934181196</v>
      </c>
    </row>
    <row r="122" spans="1:23" x14ac:dyDescent="0.35">
      <c r="A122" s="6"/>
      <c r="B122" s="17" t="s">
        <v>1604</v>
      </c>
      <c r="C122" s="437" t="s">
        <v>2309</v>
      </c>
      <c r="D122" s="17"/>
      <c r="E122" s="13" t="s">
        <v>514</v>
      </c>
      <c r="F122" s="252">
        <v>0</v>
      </c>
      <c r="G122" s="252">
        <v>0</v>
      </c>
      <c r="H122" s="252">
        <v>0</v>
      </c>
      <c r="I122" s="252">
        <v>0</v>
      </c>
      <c r="J122" s="252">
        <v>0</v>
      </c>
      <c r="K122" s="252">
        <v>0</v>
      </c>
      <c r="L122" s="252">
        <v>0</v>
      </c>
      <c r="M122" s="252">
        <v>0</v>
      </c>
      <c r="N122" s="252">
        <v>0</v>
      </c>
      <c r="O122" s="252">
        <v>0</v>
      </c>
      <c r="P122" s="252">
        <v>0</v>
      </c>
      <c r="Q122" s="252">
        <v>0</v>
      </c>
      <c r="R122" s="20">
        <v>0</v>
      </c>
      <c r="S122" s="20">
        <v>0</v>
      </c>
      <c r="T122" s="20">
        <v>0</v>
      </c>
      <c r="U122" s="20">
        <v>0</v>
      </c>
      <c r="V122" s="20">
        <v>351.42427736724784</v>
      </c>
      <c r="W122" s="58">
        <v>351.42427736724784</v>
      </c>
    </row>
    <row r="123" spans="1:23" x14ac:dyDescent="0.35">
      <c r="A123" s="6"/>
      <c r="B123" s="17" t="s">
        <v>1604</v>
      </c>
      <c r="C123" s="437" t="s">
        <v>2294</v>
      </c>
      <c r="D123" s="17"/>
      <c r="E123" s="13" t="s">
        <v>515</v>
      </c>
      <c r="F123" s="252">
        <v>0</v>
      </c>
      <c r="G123" s="252">
        <v>0</v>
      </c>
      <c r="H123" s="252">
        <v>0</v>
      </c>
      <c r="I123" s="252">
        <v>0</v>
      </c>
      <c r="J123" s="252">
        <v>0</v>
      </c>
      <c r="K123" s="252">
        <v>0</v>
      </c>
      <c r="L123" s="252">
        <v>0</v>
      </c>
      <c r="M123" s="252">
        <v>0</v>
      </c>
      <c r="N123" s="252">
        <v>0</v>
      </c>
      <c r="O123" s="252">
        <v>0</v>
      </c>
      <c r="P123" s="252">
        <v>0</v>
      </c>
      <c r="Q123" s="252">
        <v>0</v>
      </c>
      <c r="R123" s="20">
        <v>0</v>
      </c>
      <c r="S123" s="20">
        <v>0</v>
      </c>
      <c r="T123" s="20">
        <v>0</v>
      </c>
      <c r="U123" s="20">
        <v>0</v>
      </c>
      <c r="V123" s="20">
        <v>468.56570315633041</v>
      </c>
      <c r="W123" s="58">
        <v>468.56570315633041</v>
      </c>
    </row>
    <row r="124" spans="1:23" x14ac:dyDescent="0.35">
      <c r="A124" s="6"/>
      <c r="B124" s="17" t="s">
        <v>1604</v>
      </c>
      <c r="C124" s="437" t="s">
        <v>2295</v>
      </c>
      <c r="D124" s="17"/>
      <c r="E124" s="13" t="s">
        <v>516</v>
      </c>
      <c r="F124" s="252">
        <v>0</v>
      </c>
      <c r="G124" s="252">
        <v>0</v>
      </c>
      <c r="H124" s="252">
        <v>0</v>
      </c>
      <c r="I124" s="252">
        <v>0</v>
      </c>
      <c r="J124" s="252">
        <v>0</v>
      </c>
      <c r="K124" s="252">
        <v>0</v>
      </c>
      <c r="L124" s="252">
        <v>0</v>
      </c>
      <c r="M124" s="252">
        <v>0</v>
      </c>
      <c r="N124" s="252">
        <v>0</v>
      </c>
      <c r="O124" s="252">
        <v>0</v>
      </c>
      <c r="P124" s="252">
        <v>0</v>
      </c>
      <c r="Q124" s="252">
        <v>0</v>
      </c>
      <c r="R124" s="20">
        <v>0</v>
      </c>
      <c r="S124" s="20">
        <v>0</v>
      </c>
      <c r="T124" s="20">
        <v>0</v>
      </c>
      <c r="U124" s="20">
        <v>0</v>
      </c>
      <c r="V124" s="20">
        <v>99.570211920720226</v>
      </c>
      <c r="W124" s="58">
        <v>99.570211920720226</v>
      </c>
    </row>
    <row r="125" spans="1:23" x14ac:dyDescent="0.35">
      <c r="A125" s="6"/>
      <c r="B125" s="17" t="s">
        <v>1604</v>
      </c>
      <c r="C125" s="437" t="s">
        <v>2399</v>
      </c>
      <c r="D125" s="17"/>
      <c r="E125" s="13" t="s">
        <v>517</v>
      </c>
      <c r="F125" s="252">
        <v>0</v>
      </c>
      <c r="G125" s="252">
        <v>0</v>
      </c>
      <c r="H125" s="252">
        <v>0</v>
      </c>
      <c r="I125" s="252">
        <v>0</v>
      </c>
      <c r="J125" s="252">
        <v>0</v>
      </c>
      <c r="K125" s="252">
        <v>0</v>
      </c>
      <c r="L125" s="252">
        <v>0</v>
      </c>
      <c r="M125" s="252">
        <v>0</v>
      </c>
      <c r="N125" s="252">
        <v>0</v>
      </c>
      <c r="O125" s="252">
        <v>0</v>
      </c>
      <c r="P125" s="252">
        <v>0</v>
      </c>
      <c r="Q125" s="252">
        <v>0</v>
      </c>
      <c r="R125" s="20">
        <v>0</v>
      </c>
      <c r="S125" s="20">
        <v>0</v>
      </c>
      <c r="T125" s="20">
        <v>0</v>
      </c>
      <c r="U125" s="20">
        <v>0</v>
      </c>
      <c r="V125" s="20">
        <v>322.13892091997712</v>
      </c>
      <c r="W125" s="58">
        <v>322.13892091997712</v>
      </c>
    </row>
    <row r="126" spans="1:23" x14ac:dyDescent="0.35">
      <c r="A126" s="6"/>
      <c r="B126" s="17" t="s">
        <v>1604</v>
      </c>
      <c r="C126" s="437" t="s">
        <v>2296</v>
      </c>
      <c r="D126" s="17"/>
      <c r="E126" s="13" t="s">
        <v>518</v>
      </c>
      <c r="F126" s="252">
        <v>0</v>
      </c>
      <c r="G126" s="252">
        <v>0</v>
      </c>
      <c r="H126" s="252">
        <v>0</v>
      </c>
      <c r="I126" s="252">
        <v>0</v>
      </c>
      <c r="J126" s="252">
        <v>0</v>
      </c>
      <c r="K126" s="252">
        <v>0</v>
      </c>
      <c r="L126" s="252">
        <v>0</v>
      </c>
      <c r="M126" s="252">
        <v>0</v>
      </c>
      <c r="N126" s="252">
        <v>0</v>
      </c>
      <c r="O126" s="252">
        <v>0</v>
      </c>
      <c r="P126" s="252">
        <v>0</v>
      </c>
      <c r="Q126" s="252">
        <v>0</v>
      </c>
      <c r="R126" s="20">
        <v>0</v>
      </c>
      <c r="S126" s="20">
        <v>0</v>
      </c>
      <c r="T126" s="20">
        <v>0</v>
      </c>
      <c r="U126" s="20">
        <v>0</v>
      </c>
      <c r="V126" s="20">
        <v>585.70712894541293</v>
      </c>
      <c r="W126" s="58">
        <v>585.70712894541293</v>
      </c>
    </row>
    <row r="127" spans="1:23" x14ac:dyDescent="0.35">
      <c r="A127" s="6"/>
      <c r="B127" s="17" t="s">
        <v>1604</v>
      </c>
      <c r="C127" s="437" t="s">
        <v>2297</v>
      </c>
      <c r="D127" s="17"/>
      <c r="E127" s="13" t="s">
        <v>519</v>
      </c>
      <c r="F127" s="252">
        <v>0</v>
      </c>
      <c r="G127" s="252">
        <v>0</v>
      </c>
      <c r="H127" s="252">
        <v>0</v>
      </c>
      <c r="I127" s="252">
        <v>0</v>
      </c>
      <c r="J127" s="252">
        <v>0</v>
      </c>
      <c r="K127" s="252">
        <v>0</v>
      </c>
      <c r="L127" s="252">
        <v>0</v>
      </c>
      <c r="M127" s="252">
        <v>0</v>
      </c>
      <c r="N127" s="252">
        <v>0</v>
      </c>
      <c r="O127" s="252">
        <v>0</v>
      </c>
      <c r="P127" s="252">
        <v>0</v>
      </c>
      <c r="Q127" s="252">
        <v>0</v>
      </c>
      <c r="R127" s="20">
        <v>0</v>
      </c>
      <c r="S127" s="20">
        <v>0</v>
      </c>
      <c r="T127" s="20">
        <v>0</v>
      </c>
      <c r="U127" s="20">
        <v>0</v>
      </c>
      <c r="V127" s="20">
        <v>234.28285157816521</v>
      </c>
      <c r="W127" s="58">
        <v>234.28285157816521</v>
      </c>
    </row>
    <row r="128" spans="1:23" x14ac:dyDescent="0.35">
      <c r="A128" s="6"/>
      <c r="B128" s="17" t="s">
        <v>1604</v>
      </c>
      <c r="C128" s="437" t="s">
        <v>2298</v>
      </c>
      <c r="D128" s="17"/>
      <c r="E128" s="13" t="s">
        <v>520</v>
      </c>
      <c r="F128" s="252">
        <v>0</v>
      </c>
      <c r="G128" s="252">
        <v>0</v>
      </c>
      <c r="H128" s="252">
        <v>0</v>
      </c>
      <c r="I128" s="252">
        <v>0</v>
      </c>
      <c r="J128" s="252">
        <v>0</v>
      </c>
      <c r="K128" s="252">
        <v>0</v>
      </c>
      <c r="L128" s="252">
        <v>0</v>
      </c>
      <c r="M128" s="252">
        <v>0</v>
      </c>
      <c r="N128" s="252">
        <v>0</v>
      </c>
      <c r="O128" s="252">
        <v>0</v>
      </c>
      <c r="P128" s="252">
        <v>0</v>
      </c>
      <c r="Q128" s="252">
        <v>0</v>
      </c>
      <c r="R128" s="20">
        <v>0</v>
      </c>
      <c r="S128" s="20">
        <v>0</v>
      </c>
      <c r="T128" s="20">
        <v>0</v>
      </c>
      <c r="U128" s="20">
        <v>0</v>
      </c>
      <c r="V128" s="20">
        <v>995.70211920720226</v>
      </c>
      <c r="W128" s="58">
        <v>995.70211920720226</v>
      </c>
    </row>
    <row r="129" spans="1:23" x14ac:dyDescent="0.35">
      <c r="A129" s="6"/>
      <c r="B129" s="17" t="s">
        <v>1604</v>
      </c>
      <c r="C129" s="437" t="s">
        <v>2299</v>
      </c>
      <c r="D129" s="17"/>
      <c r="E129" s="13" t="s">
        <v>521</v>
      </c>
      <c r="F129" s="252">
        <v>0</v>
      </c>
      <c r="G129" s="252">
        <v>0</v>
      </c>
      <c r="H129" s="252">
        <v>0</v>
      </c>
      <c r="I129" s="252">
        <v>0</v>
      </c>
      <c r="J129" s="252">
        <v>0</v>
      </c>
      <c r="K129" s="252">
        <v>0</v>
      </c>
      <c r="L129" s="252">
        <v>0</v>
      </c>
      <c r="M129" s="252">
        <v>0</v>
      </c>
      <c r="N129" s="252">
        <v>0</v>
      </c>
      <c r="O129" s="252">
        <v>0</v>
      </c>
      <c r="P129" s="252">
        <v>0</v>
      </c>
      <c r="Q129" s="252">
        <v>0</v>
      </c>
      <c r="R129" s="20">
        <v>0</v>
      </c>
      <c r="S129" s="20">
        <v>0</v>
      </c>
      <c r="T129" s="20">
        <v>0</v>
      </c>
      <c r="U129" s="20">
        <v>0</v>
      </c>
      <c r="V129" s="20">
        <v>292.85356447270647</v>
      </c>
      <c r="W129" s="58">
        <v>292.85356447270647</v>
      </c>
    </row>
    <row r="130" spans="1:23" x14ac:dyDescent="0.35">
      <c r="A130" s="6"/>
      <c r="B130" s="17" t="s">
        <v>1604</v>
      </c>
      <c r="C130" s="437" t="s">
        <v>2400</v>
      </c>
      <c r="D130" s="17"/>
      <c r="E130" s="13" t="s">
        <v>522</v>
      </c>
      <c r="F130" s="252">
        <v>0</v>
      </c>
      <c r="G130" s="252">
        <v>0</v>
      </c>
      <c r="H130" s="252">
        <v>0</v>
      </c>
      <c r="I130" s="252">
        <v>0</v>
      </c>
      <c r="J130" s="252">
        <v>0</v>
      </c>
      <c r="K130" s="252">
        <v>0</v>
      </c>
      <c r="L130" s="252">
        <v>0</v>
      </c>
      <c r="M130" s="252">
        <v>0</v>
      </c>
      <c r="N130" s="252">
        <v>0</v>
      </c>
      <c r="O130" s="252">
        <v>0</v>
      </c>
      <c r="P130" s="252">
        <v>0</v>
      </c>
      <c r="Q130" s="252">
        <v>0</v>
      </c>
      <c r="R130" s="20">
        <v>0</v>
      </c>
      <c r="S130" s="20">
        <v>0</v>
      </c>
      <c r="T130" s="20">
        <v>0</v>
      </c>
      <c r="U130" s="20">
        <v>0</v>
      </c>
      <c r="V130" s="20">
        <v>204.99749513089455</v>
      </c>
      <c r="W130" s="58">
        <v>204.99749513089455</v>
      </c>
    </row>
    <row r="131" spans="1:23" x14ac:dyDescent="0.35">
      <c r="A131" s="6"/>
      <c r="B131" s="17" t="s">
        <v>1604</v>
      </c>
      <c r="C131" s="437" t="s">
        <v>2401</v>
      </c>
      <c r="D131" s="17"/>
      <c r="E131" s="13" t="s">
        <v>523</v>
      </c>
      <c r="F131" s="252">
        <v>0</v>
      </c>
      <c r="G131" s="252">
        <v>0</v>
      </c>
      <c r="H131" s="252">
        <v>0</v>
      </c>
      <c r="I131" s="252">
        <v>0</v>
      </c>
      <c r="J131" s="252">
        <v>0</v>
      </c>
      <c r="K131" s="252">
        <v>0</v>
      </c>
      <c r="L131" s="252">
        <v>0</v>
      </c>
      <c r="M131" s="252">
        <v>0</v>
      </c>
      <c r="N131" s="252">
        <v>0</v>
      </c>
      <c r="O131" s="252">
        <v>0</v>
      </c>
      <c r="P131" s="252">
        <v>0</v>
      </c>
      <c r="Q131" s="252">
        <v>0</v>
      </c>
      <c r="R131" s="20">
        <v>0</v>
      </c>
      <c r="S131" s="20">
        <v>0</v>
      </c>
      <c r="T131" s="20">
        <v>0</v>
      </c>
      <c r="U131" s="20">
        <v>0</v>
      </c>
      <c r="V131" s="20">
        <v>351.42427736724784</v>
      </c>
      <c r="W131" s="58">
        <v>351.42427736724784</v>
      </c>
    </row>
    <row r="132" spans="1:23" x14ac:dyDescent="0.35">
      <c r="A132" s="6"/>
      <c r="B132" s="17" t="s">
        <v>1604</v>
      </c>
      <c r="C132" s="437" t="s">
        <v>2300</v>
      </c>
      <c r="D132" s="17"/>
      <c r="E132" s="13" t="s">
        <v>524</v>
      </c>
      <c r="F132" s="252">
        <v>0</v>
      </c>
      <c r="G132" s="252">
        <v>0</v>
      </c>
      <c r="H132" s="252">
        <v>0</v>
      </c>
      <c r="I132" s="252">
        <v>0</v>
      </c>
      <c r="J132" s="252">
        <v>0</v>
      </c>
      <c r="K132" s="252">
        <v>0</v>
      </c>
      <c r="L132" s="252">
        <v>0</v>
      </c>
      <c r="M132" s="252">
        <v>0</v>
      </c>
      <c r="N132" s="252">
        <v>0</v>
      </c>
      <c r="O132" s="252">
        <v>0</v>
      </c>
      <c r="P132" s="252">
        <v>0</v>
      </c>
      <c r="Q132" s="252">
        <v>0</v>
      </c>
      <c r="R132" s="20">
        <v>0</v>
      </c>
      <c r="S132" s="20">
        <v>0</v>
      </c>
      <c r="T132" s="20">
        <v>0</v>
      </c>
      <c r="U132" s="20">
        <v>0</v>
      </c>
      <c r="V132" s="20">
        <v>58.570712894541302</v>
      </c>
      <c r="W132" s="58">
        <v>58.570712894541302</v>
      </c>
    </row>
    <row r="133" spans="1:23" x14ac:dyDescent="0.35">
      <c r="A133" s="6"/>
      <c r="B133" s="17" t="s">
        <v>1604</v>
      </c>
      <c r="C133" s="437" t="s">
        <v>2301</v>
      </c>
      <c r="D133" s="17"/>
      <c r="E133" s="13" t="s">
        <v>525</v>
      </c>
      <c r="F133" s="252">
        <v>0</v>
      </c>
      <c r="G133" s="252">
        <v>0</v>
      </c>
      <c r="H133" s="252">
        <v>0</v>
      </c>
      <c r="I133" s="252">
        <v>0</v>
      </c>
      <c r="J133" s="252">
        <v>0</v>
      </c>
      <c r="K133" s="252">
        <v>0</v>
      </c>
      <c r="L133" s="252">
        <v>0</v>
      </c>
      <c r="M133" s="252">
        <v>0</v>
      </c>
      <c r="N133" s="252">
        <v>0</v>
      </c>
      <c r="O133" s="252">
        <v>0</v>
      </c>
      <c r="P133" s="252">
        <v>0</v>
      </c>
      <c r="Q133" s="252">
        <v>0</v>
      </c>
      <c r="R133" s="20">
        <v>0</v>
      </c>
      <c r="S133" s="20">
        <v>0</v>
      </c>
      <c r="T133" s="20">
        <v>0</v>
      </c>
      <c r="U133" s="20">
        <v>0</v>
      </c>
      <c r="V133" s="20">
        <v>87.85606934181196</v>
      </c>
      <c r="W133" s="58">
        <v>87.85606934181196</v>
      </c>
    </row>
    <row r="134" spans="1:23" x14ac:dyDescent="0.35">
      <c r="A134" s="6"/>
      <c r="B134" s="17" t="s">
        <v>1604</v>
      </c>
      <c r="C134" s="437" t="s">
        <v>2306</v>
      </c>
      <c r="D134" s="17"/>
      <c r="E134" s="13" t="s">
        <v>526</v>
      </c>
      <c r="F134" s="252">
        <v>0</v>
      </c>
      <c r="G134" s="252">
        <v>0</v>
      </c>
      <c r="H134" s="252">
        <v>0</v>
      </c>
      <c r="I134" s="252">
        <v>0</v>
      </c>
      <c r="J134" s="252">
        <v>0</v>
      </c>
      <c r="K134" s="252">
        <v>0</v>
      </c>
      <c r="L134" s="252">
        <v>0</v>
      </c>
      <c r="M134" s="252">
        <v>0</v>
      </c>
      <c r="N134" s="252">
        <v>0</v>
      </c>
      <c r="O134" s="252">
        <v>0</v>
      </c>
      <c r="P134" s="252">
        <v>0</v>
      </c>
      <c r="Q134" s="252">
        <v>0</v>
      </c>
      <c r="R134" s="20">
        <v>0</v>
      </c>
      <c r="S134" s="20">
        <v>0</v>
      </c>
      <c r="T134" s="20">
        <v>0</v>
      </c>
      <c r="U134" s="20">
        <v>0</v>
      </c>
      <c r="V134" s="20">
        <v>292.85356447270647</v>
      </c>
      <c r="W134" s="58">
        <v>292.85356447270647</v>
      </c>
    </row>
    <row r="135" spans="1:23" x14ac:dyDescent="0.35">
      <c r="A135" s="6"/>
      <c r="B135" s="17" t="s">
        <v>1604</v>
      </c>
      <c r="C135" s="437" t="s">
        <v>2402</v>
      </c>
      <c r="D135" s="17"/>
      <c r="E135" s="13" t="s">
        <v>527</v>
      </c>
      <c r="F135" s="252">
        <v>0</v>
      </c>
      <c r="G135" s="252">
        <v>0</v>
      </c>
      <c r="H135" s="252">
        <v>0</v>
      </c>
      <c r="I135" s="252">
        <v>0</v>
      </c>
      <c r="J135" s="252">
        <v>0</v>
      </c>
      <c r="K135" s="252">
        <v>0</v>
      </c>
      <c r="L135" s="252">
        <v>0</v>
      </c>
      <c r="M135" s="252">
        <v>0</v>
      </c>
      <c r="N135" s="252">
        <v>0</v>
      </c>
      <c r="O135" s="252">
        <v>0</v>
      </c>
      <c r="P135" s="252">
        <v>0</v>
      </c>
      <c r="Q135" s="252">
        <v>0</v>
      </c>
      <c r="R135" s="20">
        <v>0</v>
      </c>
      <c r="S135" s="20">
        <v>0</v>
      </c>
      <c r="T135" s="20">
        <v>0</v>
      </c>
      <c r="U135" s="20">
        <v>0</v>
      </c>
      <c r="V135" s="20">
        <v>175.71213868362392</v>
      </c>
      <c r="W135" s="58">
        <v>175.71213868362392</v>
      </c>
    </row>
    <row r="136" spans="1:23" x14ac:dyDescent="0.35">
      <c r="A136" s="6"/>
      <c r="B136" s="17" t="s">
        <v>1604</v>
      </c>
      <c r="C136" s="437" t="s">
        <v>2311</v>
      </c>
      <c r="D136" s="17" t="s">
        <v>1605</v>
      </c>
      <c r="E136" s="13" t="s">
        <v>1606</v>
      </c>
      <c r="F136" s="254">
        <v>121.53400000000001</v>
      </c>
      <c r="G136" s="254">
        <v>0</v>
      </c>
      <c r="H136" s="252">
        <v>0</v>
      </c>
      <c r="I136" s="252">
        <v>0</v>
      </c>
      <c r="J136" s="252">
        <v>0</v>
      </c>
      <c r="K136" s="252">
        <v>0</v>
      </c>
      <c r="L136" s="252">
        <v>0</v>
      </c>
      <c r="M136" s="252">
        <v>0</v>
      </c>
      <c r="N136" s="252">
        <v>0</v>
      </c>
      <c r="O136" s="252">
        <v>0</v>
      </c>
      <c r="P136" s="252">
        <v>0</v>
      </c>
      <c r="Q136" s="252">
        <v>0</v>
      </c>
      <c r="R136" s="20">
        <v>0</v>
      </c>
      <c r="S136" s="20">
        <v>0</v>
      </c>
      <c r="T136" s="20">
        <v>0</v>
      </c>
      <c r="U136" s="20">
        <v>0</v>
      </c>
      <c r="V136" s="20">
        <v>0</v>
      </c>
      <c r="W136" s="20">
        <v>0</v>
      </c>
    </row>
    <row r="137" spans="1:23" x14ac:dyDescent="0.35">
      <c r="A137" s="6"/>
      <c r="B137" s="17" t="s">
        <v>1604</v>
      </c>
      <c r="C137" s="437" t="s">
        <v>2312</v>
      </c>
      <c r="D137" s="17" t="s">
        <v>1607</v>
      </c>
      <c r="E137" s="13" t="s">
        <v>1608</v>
      </c>
      <c r="F137" s="254">
        <v>370.92797999999999</v>
      </c>
      <c r="G137" s="254">
        <v>0</v>
      </c>
      <c r="H137" s="252">
        <v>0</v>
      </c>
      <c r="I137" s="252">
        <v>0</v>
      </c>
      <c r="J137" s="252">
        <v>0</v>
      </c>
      <c r="K137" s="252">
        <v>0</v>
      </c>
      <c r="L137" s="252">
        <v>0</v>
      </c>
      <c r="M137" s="252">
        <v>0</v>
      </c>
      <c r="N137" s="252">
        <v>0</v>
      </c>
      <c r="O137" s="252">
        <v>0</v>
      </c>
      <c r="P137" s="252">
        <v>0</v>
      </c>
      <c r="Q137" s="252">
        <v>0</v>
      </c>
      <c r="R137" s="20">
        <v>0</v>
      </c>
      <c r="S137" s="20">
        <v>0</v>
      </c>
      <c r="T137" s="20">
        <v>0</v>
      </c>
      <c r="U137" s="20">
        <v>0</v>
      </c>
      <c r="V137" s="20">
        <v>0</v>
      </c>
      <c r="W137" s="20">
        <v>0</v>
      </c>
    </row>
    <row r="138" spans="1:23" x14ac:dyDescent="0.35">
      <c r="A138" s="6"/>
      <c r="B138" s="17" t="s">
        <v>1604</v>
      </c>
      <c r="C138" s="437" t="s">
        <v>2313</v>
      </c>
      <c r="D138" s="17" t="s">
        <v>1609</v>
      </c>
      <c r="E138" s="13" t="s">
        <v>1610</v>
      </c>
      <c r="F138" s="254">
        <v>319.97017</v>
      </c>
      <c r="G138" s="254">
        <v>0</v>
      </c>
      <c r="H138" s="252">
        <v>0</v>
      </c>
      <c r="I138" s="252">
        <v>0</v>
      </c>
      <c r="J138" s="252">
        <v>0</v>
      </c>
      <c r="K138" s="252">
        <v>0</v>
      </c>
      <c r="L138" s="252">
        <v>0</v>
      </c>
      <c r="M138" s="252">
        <v>0</v>
      </c>
      <c r="N138" s="252">
        <v>0</v>
      </c>
      <c r="O138" s="252">
        <v>0</v>
      </c>
      <c r="P138" s="252">
        <v>0</v>
      </c>
      <c r="Q138" s="252">
        <v>0</v>
      </c>
      <c r="R138" s="20">
        <v>0</v>
      </c>
      <c r="S138" s="20">
        <v>0</v>
      </c>
      <c r="T138" s="20">
        <v>0</v>
      </c>
      <c r="U138" s="20">
        <v>0</v>
      </c>
      <c r="V138" s="20">
        <v>0</v>
      </c>
      <c r="W138" s="20">
        <v>0</v>
      </c>
    </row>
    <row r="139" spans="1:23" x14ac:dyDescent="0.35">
      <c r="A139" s="6"/>
      <c r="B139" s="17" t="s">
        <v>1604</v>
      </c>
      <c r="C139" s="437" t="s">
        <v>2314</v>
      </c>
      <c r="D139" s="17" t="s">
        <v>1611</v>
      </c>
      <c r="E139" s="13" t="s">
        <v>1612</v>
      </c>
      <c r="F139" s="254">
        <v>0</v>
      </c>
      <c r="G139" s="254">
        <v>0</v>
      </c>
      <c r="H139" s="252">
        <v>0</v>
      </c>
      <c r="I139" s="252">
        <v>0</v>
      </c>
      <c r="J139" s="252">
        <v>0</v>
      </c>
      <c r="K139" s="252">
        <v>0</v>
      </c>
      <c r="L139" s="252">
        <v>0</v>
      </c>
      <c r="M139" s="252">
        <v>0</v>
      </c>
      <c r="N139" s="252">
        <v>0</v>
      </c>
      <c r="O139" s="252">
        <v>0</v>
      </c>
      <c r="P139" s="252">
        <v>0</v>
      </c>
      <c r="Q139" s="252">
        <v>0</v>
      </c>
      <c r="R139" s="20">
        <v>0</v>
      </c>
      <c r="S139" s="20">
        <v>0</v>
      </c>
      <c r="T139" s="20">
        <v>0</v>
      </c>
      <c r="U139" s="20">
        <v>0</v>
      </c>
      <c r="V139" s="20">
        <v>0</v>
      </c>
      <c r="W139" s="20">
        <v>0</v>
      </c>
    </row>
    <row r="140" spans="1:23" x14ac:dyDescent="0.35">
      <c r="A140" s="6"/>
      <c r="B140" s="17" t="s">
        <v>1604</v>
      </c>
      <c r="C140" s="437" t="s">
        <v>2315</v>
      </c>
      <c r="D140" s="17" t="s">
        <v>1613</v>
      </c>
      <c r="E140" s="13" t="s">
        <v>1614</v>
      </c>
      <c r="F140" s="254">
        <v>207.94914</v>
      </c>
      <c r="G140" s="254">
        <v>0</v>
      </c>
      <c r="H140" s="252">
        <v>0</v>
      </c>
      <c r="I140" s="252">
        <v>0</v>
      </c>
      <c r="J140" s="252">
        <v>0</v>
      </c>
      <c r="K140" s="252">
        <v>0</v>
      </c>
      <c r="L140" s="252">
        <v>0</v>
      </c>
      <c r="M140" s="252">
        <v>0</v>
      </c>
      <c r="N140" s="252">
        <v>0</v>
      </c>
      <c r="O140" s="252">
        <v>0</v>
      </c>
      <c r="P140" s="252">
        <v>0</v>
      </c>
      <c r="Q140" s="252">
        <v>0</v>
      </c>
      <c r="R140" s="20">
        <v>0</v>
      </c>
      <c r="S140" s="20">
        <v>0</v>
      </c>
      <c r="T140" s="20">
        <v>0</v>
      </c>
      <c r="U140" s="20">
        <v>0</v>
      </c>
      <c r="V140" s="20">
        <v>0</v>
      </c>
      <c r="W140" s="20">
        <v>0</v>
      </c>
    </row>
    <row r="141" spans="1:23" x14ac:dyDescent="0.35">
      <c r="A141" s="6"/>
      <c r="B141" s="17" t="s">
        <v>1604</v>
      </c>
      <c r="C141" s="437" t="s">
        <v>2316</v>
      </c>
      <c r="D141" s="17" t="s">
        <v>1615</v>
      </c>
      <c r="E141" s="13" t="s">
        <v>1616</v>
      </c>
      <c r="F141" s="254">
        <v>368.83564000000001</v>
      </c>
      <c r="G141" s="254">
        <v>0</v>
      </c>
      <c r="H141" s="252">
        <v>0</v>
      </c>
      <c r="I141" s="252">
        <v>0</v>
      </c>
      <c r="J141" s="252">
        <v>0</v>
      </c>
      <c r="K141" s="252">
        <v>0</v>
      </c>
      <c r="L141" s="252">
        <v>0</v>
      </c>
      <c r="M141" s="252">
        <v>0</v>
      </c>
      <c r="N141" s="252">
        <v>0</v>
      </c>
      <c r="O141" s="252">
        <v>0</v>
      </c>
      <c r="P141" s="252">
        <v>0</v>
      </c>
      <c r="Q141" s="252">
        <v>0</v>
      </c>
      <c r="R141" s="20">
        <v>0</v>
      </c>
      <c r="S141" s="20">
        <v>0</v>
      </c>
      <c r="T141" s="20">
        <v>0</v>
      </c>
      <c r="U141" s="20">
        <v>0</v>
      </c>
      <c r="V141" s="20">
        <v>0</v>
      </c>
      <c r="W141" s="20">
        <v>0</v>
      </c>
    </row>
    <row r="142" spans="1:23" x14ac:dyDescent="0.35">
      <c r="A142" s="6"/>
      <c r="B142" s="17" t="s">
        <v>1604</v>
      </c>
      <c r="C142" s="437" t="s">
        <v>2317</v>
      </c>
      <c r="D142" s="17" t="s">
        <v>1617</v>
      </c>
      <c r="E142" s="13" t="s">
        <v>1618</v>
      </c>
      <c r="F142" s="254">
        <v>715.91144999999995</v>
      </c>
      <c r="G142" s="254">
        <v>0</v>
      </c>
      <c r="H142" s="252">
        <v>0</v>
      </c>
      <c r="I142" s="252">
        <v>0</v>
      </c>
      <c r="J142" s="252">
        <v>0</v>
      </c>
      <c r="K142" s="252">
        <v>0</v>
      </c>
      <c r="L142" s="252">
        <v>0</v>
      </c>
      <c r="M142" s="252">
        <v>0</v>
      </c>
      <c r="N142" s="252">
        <v>0</v>
      </c>
      <c r="O142" s="252">
        <v>0</v>
      </c>
      <c r="P142" s="252">
        <v>0</v>
      </c>
      <c r="Q142" s="252">
        <v>0</v>
      </c>
      <c r="R142" s="20">
        <v>0</v>
      </c>
      <c r="S142" s="20">
        <v>0</v>
      </c>
      <c r="T142" s="20">
        <v>0</v>
      </c>
      <c r="U142" s="20">
        <v>0</v>
      </c>
      <c r="V142" s="20">
        <v>0</v>
      </c>
      <c r="W142" s="20">
        <v>0</v>
      </c>
    </row>
    <row r="143" spans="1:23" x14ac:dyDescent="0.35">
      <c r="A143" s="6"/>
      <c r="B143" s="17" t="s">
        <v>1604</v>
      </c>
      <c r="C143" s="437" t="s">
        <v>2318</v>
      </c>
      <c r="D143" s="17" t="s">
        <v>1619</v>
      </c>
      <c r="E143" s="13" t="s">
        <v>1620</v>
      </c>
      <c r="F143" s="254">
        <v>523.58127999999999</v>
      </c>
      <c r="G143" s="254">
        <v>0</v>
      </c>
      <c r="H143" s="252">
        <v>0</v>
      </c>
      <c r="I143" s="252">
        <v>0</v>
      </c>
      <c r="J143" s="252">
        <v>0</v>
      </c>
      <c r="K143" s="252">
        <v>0</v>
      </c>
      <c r="L143" s="252">
        <v>0</v>
      </c>
      <c r="M143" s="252">
        <v>0</v>
      </c>
      <c r="N143" s="252">
        <v>0</v>
      </c>
      <c r="O143" s="252">
        <v>0</v>
      </c>
      <c r="P143" s="252">
        <v>0</v>
      </c>
      <c r="Q143" s="252">
        <v>0</v>
      </c>
      <c r="R143" s="20">
        <v>0</v>
      </c>
      <c r="S143" s="20">
        <v>0</v>
      </c>
      <c r="T143" s="20">
        <v>0</v>
      </c>
      <c r="U143" s="20">
        <v>0</v>
      </c>
      <c r="V143" s="20">
        <v>0</v>
      </c>
      <c r="W143" s="20">
        <v>0</v>
      </c>
    </row>
    <row r="144" spans="1:23" x14ac:dyDescent="0.35">
      <c r="A144" s="6"/>
      <c r="B144" s="17" t="s">
        <v>1604</v>
      </c>
      <c r="C144" s="437" t="s">
        <v>2330</v>
      </c>
      <c r="D144" s="17" t="s">
        <v>1621</v>
      </c>
      <c r="E144" s="13" t="s">
        <v>1622</v>
      </c>
      <c r="F144" s="254">
        <v>4.80159</v>
      </c>
      <c r="G144" s="254">
        <v>0</v>
      </c>
      <c r="H144" s="252">
        <v>0</v>
      </c>
      <c r="I144" s="252">
        <v>0</v>
      </c>
      <c r="J144" s="252">
        <v>0</v>
      </c>
      <c r="K144" s="252">
        <v>0</v>
      </c>
      <c r="L144" s="252">
        <v>0</v>
      </c>
      <c r="M144" s="252">
        <v>0</v>
      </c>
      <c r="N144" s="252">
        <v>0</v>
      </c>
      <c r="O144" s="252">
        <v>0</v>
      </c>
      <c r="P144" s="252">
        <v>0</v>
      </c>
      <c r="Q144" s="252">
        <v>0</v>
      </c>
      <c r="R144" s="20">
        <v>0</v>
      </c>
      <c r="S144" s="20">
        <v>0</v>
      </c>
      <c r="T144" s="20">
        <v>0</v>
      </c>
      <c r="U144" s="20">
        <v>0</v>
      </c>
      <c r="V144" s="20">
        <v>0</v>
      </c>
      <c r="W144" s="20">
        <v>0</v>
      </c>
    </row>
    <row r="145" spans="1:23" x14ac:dyDescent="0.35">
      <c r="A145" s="6"/>
      <c r="B145" s="17" t="s">
        <v>1604</v>
      </c>
      <c r="C145" s="437" t="s">
        <v>2319</v>
      </c>
      <c r="D145" s="17" t="s">
        <v>1623</v>
      </c>
      <c r="E145" s="13" t="s">
        <v>1624</v>
      </c>
      <c r="F145" s="254">
        <v>368.41248999999999</v>
      </c>
      <c r="G145" s="254">
        <v>0</v>
      </c>
      <c r="H145" s="252">
        <v>0</v>
      </c>
      <c r="I145" s="252">
        <v>0</v>
      </c>
      <c r="J145" s="252">
        <v>0</v>
      </c>
      <c r="K145" s="252">
        <v>0</v>
      </c>
      <c r="L145" s="252">
        <v>0</v>
      </c>
      <c r="M145" s="252">
        <v>0</v>
      </c>
      <c r="N145" s="252">
        <v>0</v>
      </c>
      <c r="O145" s="252">
        <v>0</v>
      </c>
      <c r="P145" s="252">
        <v>0</v>
      </c>
      <c r="Q145" s="252">
        <v>0</v>
      </c>
      <c r="R145" s="20">
        <v>0</v>
      </c>
      <c r="S145" s="20">
        <v>0</v>
      </c>
      <c r="T145" s="20">
        <v>0</v>
      </c>
      <c r="U145" s="20">
        <v>0</v>
      </c>
      <c r="V145" s="20">
        <v>0</v>
      </c>
      <c r="W145" s="20">
        <v>0</v>
      </c>
    </row>
    <row r="146" spans="1:23" x14ac:dyDescent="0.35">
      <c r="A146" s="6"/>
      <c r="B146" s="17" t="s">
        <v>1604</v>
      </c>
      <c r="C146" s="437" t="s">
        <v>2331</v>
      </c>
      <c r="D146" s="17" t="s">
        <v>1625</v>
      </c>
      <c r="E146" s="13" t="s">
        <v>1626</v>
      </c>
      <c r="F146" s="254">
        <v>48.717109999999998</v>
      </c>
      <c r="G146" s="254">
        <v>0</v>
      </c>
      <c r="H146" s="252">
        <v>0</v>
      </c>
      <c r="I146" s="252">
        <v>0</v>
      </c>
      <c r="J146" s="252">
        <v>0</v>
      </c>
      <c r="K146" s="252">
        <v>0</v>
      </c>
      <c r="L146" s="252">
        <v>0</v>
      </c>
      <c r="M146" s="252">
        <v>0</v>
      </c>
      <c r="N146" s="252">
        <v>0</v>
      </c>
      <c r="O146" s="252">
        <v>0</v>
      </c>
      <c r="P146" s="252">
        <v>0</v>
      </c>
      <c r="Q146" s="252">
        <v>0</v>
      </c>
      <c r="R146" s="20">
        <v>0</v>
      </c>
      <c r="S146" s="20">
        <v>0</v>
      </c>
      <c r="T146" s="20">
        <v>0</v>
      </c>
      <c r="U146" s="20">
        <v>0</v>
      </c>
      <c r="V146" s="20">
        <v>0</v>
      </c>
      <c r="W146" s="20">
        <v>0</v>
      </c>
    </row>
    <row r="147" spans="1:23" x14ac:dyDescent="0.35">
      <c r="A147" s="6"/>
      <c r="B147" s="17" t="s">
        <v>1604</v>
      </c>
      <c r="C147" s="437" t="s">
        <v>2320</v>
      </c>
      <c r="D147" s="17" t="s">
        <v>1627</v>
      </c>
      <c r="E147" s="13" t="s">
        <v>1628</v>
      </c>
      <c r="F147" s="254">
        <v>148.97230999999999</v>
      </c>
      <c r="G147" s="254">
        <v>0</v>
      </c>
      <c r="H147" s="252">
        <v>0</v>
      </c>
      <c r="I147" s="252">
        <v>0</v>
      </c>
      <c r="J147" s="252">
        <v>0</v>
      </c>
      <c r="K147" s="252">
        <v>0</v>
      </c>
      <c r="L147" s="252">
        <v>0</v>
      </c>
      <c r="M147" s="252">
        <v>0</v>
      </c>
      <c r="N147" s="252">
        <v>0</v>
      </c>
      <c r="O147" s="252">
        <v>0</v>
      </c>
      <c r="P147" s="252">
        <v>0</v>
      </c>
      <c r="Q147" s="252">
        <v>0</v>
      </c>
      <c r="R147" s="20">
        <v>0</v>
      </c>
      <c r="S147" s="20">
        <v>0</v>
      </c>
      <c r="T147" s="20">
        <v>0</v>
      </c>
      <c r="U147" s="20">
        <v>0</v>
      </c>
      <c r="V147" s="20">
        <v>0</v>
      </c>
      <c r="W147" s="20">
        <v>0</v>
      </c>
    </row>
    <row r="148" spans="1:23" x14ac:dyDescent="0.35">
      <c r="A148" s="6"/>
      <c r="B148" s="17" t="s">
        <v>1604</v>
      </c>
      <c r="C148" s="437" t="s">
        <v>2321</v>
      </c>
      <c r="D148" s="17" t="s">
        <v>1629</v>
      </c>
      <c r="E148" s="13" t="s">
        <v>1630</v>
      </c>
      <c r="F148" s="254">
        <v>5.2996099999999995</v>
      </c>
      <c r="G148" s="254">
        <v>510</v>
      </c>
      <c r="H148" s="252">
        <v>0</v>
      </c>
      <c r="I148" s="252">
        <v>0</v>
      </c>
      <c r="J148" s="252">
        <v>0</v>
      </c>
      <c r="K148" s="252">
        <v>0</v>
      </c>
      <c r="L148" s="252">
        <v>0</v>
      </c>
      <c r="M148" s="252">
        <v>0</v>
      </c>
      <c r="N148" s="252">
        <v>0</v>
      </c>
      <c r="O148" s="252">
        <v>0</v>
      </c>
      <c r="P148" s="252">
        <v>0</v>
      </c>
      <c r="Q148" s="252">
        <v>0</v>
      </c>
      <c r="R148" s="20">
        <v>0</v>
      </c>
      <c r="S148" s="20">
        <v>0</v>
      </c>
      <c r="T148" s="20">
        <v>0</v>
      </c>
      <c r="U148" s="20">
        <v>0</v>
      </c>
      <c r="V148" s="20">
        <v>0</v>
      </c>
      <c r="W148" s="20">
        <v>0</v>
      </c>
    </row>
    <row r="149" spans="1:23" x14ac:dyDescent="0.35">
      <c r="A149" s="6"/>
      <c r="B149" s="17" t="s">
        <v>1604</v>
      </c>
      <c r="C149" s="437" t="s">
        <v>2332</v>
      </c>
      <c r="D149" s="17" t="s">
        <v>1631</v>
      </c>
      <c r="E149" s="13" t="s">
        <v>1632</v>
      </c>
      <c r="F149" s="254">
        <v>11.845499999999999</v>
      </c>
      <c r="G149" s="254">
        <v>0</v>
      </c>
      <c r="H149" s="252">
        <v>0</v>
      </c>
      <c r="I149" s="252">
        <v>0</v>
      </c>
      <c r="J149" s="252">
        <v>0</v>
      </c>
      <c r="K149" s="252">
        <v>0</v>
      </c>
      <c r="L149" s="252">
        <v>0</v>
      </c>
      <c r="M149" s="252">
        <v>0</v>
      </c>
      <c r="N149" s="252">
        <v>0</v>
      </c>
      <c r="O149" s="252">
        <v>0</v>
      </c>
      <c r="P149" s="252">
        <v>0</v>
      </c>
      <c r="Q149" s="252">
        <v>0</v>
      </c>
      <c r="R149" s="20">
        <v>0</v>
      </c>
      <c r="S149" s="20">
        <v>0</v>
      </c>
      <c r="T149" s="20">
        <v>0</v>
      </c>
      <c r="U149" s="20">
        <v>0</v>
      </c>
      <c r="V149" s="20">
        <v>0</v>
      </c>
      <c r="W149" s="20">
        <v>0</v>
      </c>
    </row>
    <row r="150" spans="1:23" x14ac:dyDescent="0.35">
      <c r="A150" s="6"/>
      <c r="B150" s="17" t="s">
        <v>1604</v>
      </c>
      <c r="C150" s="437" t="s">
        <v>2322</v>
      </c>
      <c r="D150" s="17" t="s">
        <v>1633</v>
      </c>
      <c r="E150" s="13" t="s">
        <v>1634</v>
      </c>
      <c r="F150" s="254">
        <v>116.86903</v>
      </c>
      <c r="G150" s="254">
        <v>0</v>
      </c>
      <c r="H150" s="252">
        <v>0</v>
      </c>
      <c r="I150" s="252">
        <v>0</v>
      </c>
      <c r="J150" s="252">
        <v>0</v>
      </c>
      <c r="K150" s="252">
        <v>0</v>
      </c>
      <c r="L150" s="252">
        <v>0</v>
      </c>
      <c r="M150" s="252">
        <v>0</v>
      </c>
      <c r="N150" s="252">
        <v>0</v>
      </c>
      <c r="O150" s="252">
        <v>0</v>
      </c>
      <c r="P150" s="252">
        <v>0</v>
      </c>
      <c r="Q150" s="252">
        <v>0</v>
      </c>
      <c r="R150" s="20">
        <v>0</v>
      </c>
      <c r="S150" s="20">
        <v>0</v>
      </c>
      <c r="T150" s="20">
        <v>0</v>
      </c>
      <c r="U150" s="20">
        <v>0</v>
      </c>
      <c r="V150" s="20">
        <v>0</v>
      </c>
      <c r="W150" s="20">
        <v>0</v>
      </c>
    </row>
    <row r="151" spans="1:23" x14ac:dyDescent="0.35">
      <c r="A151" s="6"/>
      <c r="B151" s="17" t="s">
        <v>1604</v>
      </c>
      <c r="C151" s="437" t="s">
        <v>2323</v>
      </c>
      <c r="D151" s="17" t="s">
        <v>1635</v>
      </c>
      <c r="E151" s="13" t="s">
        <v>1636</v>
      </c>
      <c r="F151" s="254">
        <v>129.59244000000001</v>
      </c>
      <c r="G151" s="254">
        <v>0</v>
      </c>
      <c r="H151" s="252">
        <v>0</v>
      </c>
      <c r="I151" s="252">
        <v>0</v>
      </c>
      <c r="J151" s="252">
        <v>0</v>
      </c>
      <c r="K151" s="252">
        <v>0</v>
      </c>
      <c r="L151" s="252">
        <v>0</v>
      </c>
      <c r="M151" s="252">
        <v>0</v>
      </c>
      <c r="N151" s="252">
        <v>0</v>
      </c>
      <c r="O151" s="252">
        <v>0</v>
      </c>
      <c r="P151" s="252">
        <v>0</v>
      </c>
      <c r="Q151" s="252">
        <v>0</v>
      </c>
      <c r="R151" s="20">
        <v>0</v>
      </c>
      <c r="S151" s="20">
        <v>0</v>
      </c>
      <c r="T151" s="20">
        <v>0</v>
      </c>
      <c r="U151" s="20">
        <v>0</v>
      </c>
      <c r="V151" s="20">
        <v>0</v>
      </c>
      <c r="W151" s="20">
        <v>0</v>
      </c>
    </row>
    <row r="152" spans="1:23" x14ac:dyDescent="0.35">
      <c r="A152" s="6"/>
      <c r="B152" s="17" t="s">
        <v>1604</v>
      </c>
      <c r="C152" s="437" t="s">
        <v>2333</v>
      </c>
      <c r="D152" s="17" t="s">
        <v>1637</v>
      </c>
      <c r="E152" s="13" t="s">
        <v>1638</v>
      </c>
      <c r="F152" s="254">
        <v>281.08118999999999</v>
      </c>
      <c r="G152" s="254">
        <v>0</v>
      </c>
      <c r="H152" s="252">
        <v>0</v>
      </c>
      <c r="I152" s="252">
        <v>0</v>
      </c>
      <c r="J152" s="252">
        <v>0</v>
      </c>
      <c r="K152" s="252">
        <v>0</v>
      </c>
      <c r="L152" s="252">
        <v>0</v>
      </c>
      <c r="M152" s="252">
        <v>0</v>
      </c>
      <c r="N152" s="252">
        <v>0</v>
      </c>
      <c r="O152" s="252">
        <v>0</v>
      </c>
      <c r="P152" s="252">
        <v>0</v>
      </c>
      <c r="Q152" s="252">
        <v>0</v>
      </c>
      <c r="R152" s="20">
        <v>0</v>
      </c>
      <c r="S152" s="20">
        <v>0</v>
      </c>
      <c r="T152" s="20">
        <v>0</v>
      </c>
      <c r="U152" s="20">
        <v>0</v>
      </c>
      <c r="V152" s="20">
        <v>0</v>
      </c>
      <c r="W152" s="20">
        <v>0</v>
      </c>
    </row>
    <row r="153" spans="1:23" x14ac:dyDescent="0.35">
      <c r="A153" s="6"/>
      <c r="B153" s="17" t="s">
        <v>1604</v>
      </c>
      <c r="C153" s="437" t="s">
        <v>2334</v>
      </c>
      <c r="D153" s="17" t="s">
        <v>1639</v>
      </c>
      <c r="E153" s="13" t="s">
        <v>1640</v>
      </c>
      <c r="F153" s="254">
        <v>-1.762</v>
      </c>
      <c r="G153" s="254">
        <v>0</v>
      </c>
      <c r="H153" s="252">
        <v>0</v>
      </c>
      <c r="I153" s="252">
        <v>0</v>
      </c>
      <c r="J153" s="252">
        <v>0</v>
      </c>
      <c r="K153" s="252">
        <v>0</v>
      </c>
      <c r="L153" s="252">
        <v>0</v>
      </c>
      <c r="M153" s="252">
        <v>0</v>
      </c>
      <c r="N153" s="252">
        <v>0</v>
      </c>
      <c r="O153" s="252">
        <v>0</v>
      </c>
      <c r="P153" s="252">
        <v>0</v>
      </c>
      <c r="Q153" s="252">
        <v>0</v>
      </c>
      <c r="R153" s="20">
        <v>0</v>
      </c>
      <c r="S153" s="20">
        <v>0</v>
      </c>
      <c r="T153" s="20">
        <v>0</v>
      </c>
      <c r="U153" s="20">
        <v>0</v>
      </c>
      <c r="V153" s="20">
        <v>0</v>
      </c>
      <c r="W153" s="20">
        <v>0</v>
      </c>
    </row>
    <row r="154" spans="1:23" x14ac:dyDescent="0.35">
      <c r="A154" s="6"/>
      <c r="B154" s="17" t="s">
        <v>1604</v>
      </c>
      <c r="C154" s="437" t="s">
        <v>2325</v>
      </c>
      <c r="D154" s="17" t="s">
        <v>1641</v>
      </c>
      <c r="E154" s="13" t="s">
        <v>1642</v>
      </c>
      <c r="F154" s="254">
        <v>0</v>
      </c>
      <c r="G154" s="254">
        <v>0</v>
      </c>
      <c r="H154" s="252">
        <v>0</v>
      </c>
      <c r="I154" s="252">
        <v>0</v>
      </c>
      <c r="J154" s="252">
        <v>0</v>
      </c>
      <c r="K154" s="252">
        <v>0</v>
      </c>
      <c r="L154" s="252">
        <v>0</v>
      </c>
      <c r="M154" s="252">
        <v>0</v>
      </c>
      <c r="N154" s="252">
        <v>0</v>
      </c>
      <c r="O154" s="252">
        <v>0</v>
      </c>
      <c r="P154" s="252">
        <v>0</v>
      </c>
      <c r="Q154" s="252">
        <v>0</v>
      </c>
      <c r="R154" s="20">
        <v>0</v>
      </c>
      <c r="S154" s="20">
        <v>0</v>
      </c>
      <c r="T154" s="20">
        <v>0</v>
      </c>
      <c r="U154" s="20">
        <v>0</v>
      </c>
      <c r="V154" s="20">
        <v>0</v>
      </c>
      <c r="W154" s="20">
        <v>0</v>
      </c>
    </row>
    <row r="155" spans="1:23" x14ac:dyDescent="0.35">
      <c r="A155" s="6"/>
      <c r="B155" s="17" t="s">
        <v>1604</v>
      </c>
      <c r="C155" s="437" t="s">
        <v>2326</v>
      </c>
      <c r="D155" s="17" t="s">
        <v>1643</v>
      </c>
      <c r="E155" s="13" t="s">
        <v>1644</v>
      </c>
      <c r="F155" s="254">
        <v>647.02301999999997</v>
      </c>
      <c r="G155" s="254">
        <v>0</v>
      </c>
      <c r="H155" s="252">
        <v>0</v>
      </c>
      <c r="I155" s="252">
        <v>0</v>
      </c>
      <c r="J155" s="252">
        <v>0</v>
      </c>
      <c r="K155" s="252">
        <v>0</v>
      </c>
      <c r="L155" s="252">
        <v>0</v>
      </c>
      <c r="M155" s="252">
        <v>0</v>
      </c>
      <c r="N155" s="252">
        <v>0</v>
      </c>
      <c r="O155" s="252">
        <v>0</v>
      </c>
      <c r="P155" s="252">
        <v>0</v>
      </c>
      <c r="Q155" s="252">
        <v>0</v>
      </c>
      <c r="R155" s="20">
        <v>0</v>
      </c>
      <c r="S155" s="20">
        <v>0</v>
      </c>
      <c r="T155" s="20">
        <v>0</v>
      </c>
      <c r="U155" s="20">
        <v>0</v>
      </c>
      <c r="V155" s="20">
        <v>0</v>
      </c>
      <c r="W155" s="20">
        <v>0</v>
      </c>
    </row>
    <row r="156" spans="1:23" x14ac:dyDescent="0.35">
      <c r="A156" s="6"/>
      <c r="B156" s="17" t="s">
        <v>1604</v>
      </c>
      <c r="C156" s="437" t="s">
        <v>2302</v>
      </c>
      <c r="D156" s="17" t="s">
        <v>1645</v>
      </c>
      <c r="E156" s="13" t="s">
        <v>1646</v>
      </c>
      <c r="F156" s="254">
        <v>0</v>
      </c>
      <c r="G156" s="254">
        <v>0</v>
      </c>
      <c r="H156" s="252">
        <v>0</v>
      </c>
      <c r="I156" s="252">
        <v>0</v>
      </c>
      <c r="J156" s="252">
        <v>0</v>
      </c>
      <c r="K156" s="252">
        <v>0</v>
      </c>
      <c r="L156" s="252">
        <v>0</v>
      </c>
      <c r="M156" s="252">
        <v>0</v>
      </c>
      <c r="N156" s="252">
        <v>0</v>
      </c>
      <c r="O156" s="252">
        <v>0</v>
      </c>
      <c r="P156" s="252">
        <v>0</v>
      </c>
      <c r="Q156" s="252">
        <v>0</v>
      </c>
      <c r="R156" s="20">
        <v>0</v>
      </c>
      <c r="S156" s="20">
        <v>0</v>
      </c>
      <c r="T156" s="20">
        <v>0</v>
      </c>
      <c r="U156" s="20">
        <v>0</v>
      </c>
      <c r="V156" s="20">
        <v>0</v>
      </c>
      <c r="W156" s="20">
        <v>0</v>
      </c>
    </row>
    <row r="157" spans="1:23" x14ac:dyDescent="0.35">
      <c r="A157" s="6"/>
      <c r="B157" s="17" t="s">
        <v>1604</v>
      </c>
      <c r="C157" s="437" t="s">
        <v>2327</v>
      </c>
      <c r="D157" s="17" t="s">
        <v>1647</v>
      </c>
      <c r="E157" s="13" t="s">
        <v>1648</v>
      </c>
      <c r="F157" s="254">
        <v>86.141649999999998</v>
      </c>
      <c r="G157" s="254">
        <v>0</v>
      </c>
      <c r="H157" s="252">
        <v>0</v>
      </c>
      <c r="I157" s="252">
        <v>0</v>
      </c>
      <c r="J157" s="252">
        <v>0</v>
      </c>
      <c r="K157" s="252">
        <v>0</v>
      </c>
      <c r="L157" s="252">
        <v>0</v>
      </c>
      <c r="M157" s="252">
        <v>0</v>
      </c>
      <c r="N157" s="252">
        <v>0</v>
      </c>
      <c r="O157" s="252">
        <v>0</v>
      </c>
      <c r="P157" s="252">
        <v>0</v>
      </c>
      <c r="Q157" s="252">
        <v>0</v>
      </c>
      <c r="R157" s="20">
        <v>0</v>
      </c>
      <c r="S157" s="20">
        <v>0</v>
      </c>
      <c r="T157" s="20">
        <v>0</v>
      </c>
      <c r="U157" s="20">
        <v>0</v>
      </c>
      <c r="V157" s="20">
        <v>0</v>
      </c>
      <c r="W157" s="20">
        <v>0</v>
      </c>
    </row>
    <row r="158" spans="1:23" x14ac:dyDescent="0.35">
      <c r="A158" s="6"/>
      <c r="B158" s="17" t="s">
        <v>1604</v>
      </c>
      <c r="C158" s="437" t="s">
        <v>2328</v>
      </c>
      <c r="D158" s="17" t="s">
        <v>1649</v>
      </c>
      <c r="E158" s="13" t="s">
        <v>1650</v>
      </c>
      <c r="F158" s="254">
        <v>46.692</v>
      </c>
      <c r="G158" s="254">
        <v>0</v>
      </c>
      <c r="H158" s="252">
        <v>0</v>
      </c>
      <c r="I158" s="252">
        <v>0</v>
      </c>
      <c r="J158" s="252">
        <v>0</v>
      </c>
      <c r="K158" s="252">
        <v>0</v>
      </c>
      <c r="L158" s="252">
        <v>0</v>
      </c>
      <c r="M158" s="252">
        <v>0</v>
      </c>
      <c r="N158" s="252">
        <v>0</v>
      </c>
      <c r="O158" s="252">
        <v>0</v>
      </c>
      <c r="P158" s="252">
        <v>0</v>
      </c>
      <c r="Q158" s="252">
        <v>0</v>
      </c>
      <c r="R158" s="20">
        <v>0</v>
      </c>
      <c r="S158" s="20">
        <v>0</v>
      </c>
      <c r="T158" s="20">
        <v>0</v>
      </c>
      <c r="U158" s="20">
        <v>0</v>
      </c>
      <c r="V158" s="20">
        <v>0</v>
      </c>
      <c r="W158" s="20">
        <v>0</v>
      </c>
    </row>
    <row r="159" spans="1:23" x14ac:dyDescent="0.35">
      <c r="A159" s="6"/>
      <c r="B159" s="17" t="s">
        <v>1604</v>
      </c>
      <c r="C159" s="437" t="s">
        <v>2329</v>
      </c>
      <c r="D159" s="17" t="s">
        <v>1651</v>
      </c>
      <c r="E159" s="13" t="s">
        <v>1652</v>
      </c>
      <c r="F159" s="254">
        <v>45.641649999999998</v>
      </c>
      <c r="G159" s="254">
        <v>704</v>
      </c>
      <c r="H159" s="252">
        <v>0</v>
      </c>
      <c r="I159" s="252">
        <v>0</v>
      </c>
      <c r="J159" s="252">
        <v>0</v>
      </c>
      <c r="K159" s="252">
        <v>0</v>
      </c>
      <c r="L159" s="252">
        <v>0</v>
      </c>
      <c r="M159" s="252">
        <v>0</v>
      </c>
      <c r="N159" s="252">
        <v>0</v>
      </c>
      <c r="O159" s="252">
        <v>0</v>
      </c>
      <c r="P159" s="252">
        <v>0</v>
      </c>
      <c r="Q159" s="252">
        <v>0</v>
      </c>
      <c r="R159" s="20">
        <v>0</v>
      </c>
      <c r="S159" s="20">
        <v>0</v>
      </c>
      <c r="T159" s="20">
        <v>0</v>
      </c>
      <c r="U159" s="20">
        <v>0</v>
      </c>
      <c r="V159" s="20">
        <v>0</v>
      </c>
      <c r="W159" s="20">
        <v>0</v>
      </c>
    </row>
    <row r="160" spans="1:23" x14ac:dyDescent="0.35">
      <c r="A160" s="6"/>
      <c r="B160" s="17" t="s">
        <v>1604</v>
      </c>
      <c r="C160" s="437" t="s">
        <v>2310</v>
      </c>
      <c r="D160" s="17" t="s">
        <v>1653</v>
      </c>
      <c r="E160" s="13" t="s">
        <v>1654</v>
      </c>
      <c r="F160" s="254">
        <v>0</v>
      </c>
      <c r="G160" s="254">
        <v>6594</v>
      </c>
      <c r="H160" s="252">
        <v>0</v>
      </c>
      <c r="I160" s="252">
        <v>0</v>
      </c>
      <c r="J160" s="252">
        <v>0</v>
      </c>
      <c r="K160" s="252">
        <v>0</v>
      </c>
      <c r="L160" s="252">
        <v>0</v>
      </c>
      <c r="M160" s="252">
        <v>0</v>
      </c>
      <c r="N160" s="252">
        <v>0</v>
      </c>
      <c r="O160" s="252">
        <v>0</v>
      </c>
      <c r="P160" s="252">
        <v>0</v>
      </c>
      <c r="Q160" s="252">
        <v>0</v>
      </c>
      <c r="R160" s="20">
        <v>0</v>
      </c>
      <c r="S160" s="20">
        <v>0</v>
      </c>
      <c r="T160" s="20">
        <v>0</v>
      </c>
      <c r="U160" s="20">
        <v>0</v>
      </c>
      <c r="V160" s="20">
        <v>0</v>
      </c>
      <c r="W160" s="20">
        <v>0</v>
      </c>
    </row>
    <row r="161" spans="1:23" x14ac:dyDescent="0.35">
      <c r="A161" s="6"/>
      <c r="B161" s="17" t="s">
        <v>1604</v>
      </c>
      <c r="C161" s="437" t="s">
        <v>2335</v>
      </c>
      <c r="D161" s="17" t="s">
        <v>1655</v>
      </c>
      <c r="E161" s="13" t="s">
        <v>1656</v>
      </c>
      <c r="F161" s="254">
        <v>25.06493</v>
      </c>
      <c r="G161" s="254">
        <v>0</v>
      </c>
      <c r="H161" s="252">
        <v>0</v>
      </c>
      <c r="I161" s="252">
        <v>0</v>
      </c>
      <c r="J161" s="252">
        <v>0</v>
      </c>
      <c r="K161" s="252">
        <v>0</v>
      </c>
      <c r="L161" s="252">
        <v>0</v>
      </c>
      <c r="M161" s="252">
        <v>0</v>
      </c>
      <c r="N161" s="252">
        <v>0</v>
      </c>
      <c r="O161" s="252">
        <v>0</v>
      </c>
      <c r="P161" s="252">
        <v>0</v>
      </c>
      <c r="Q161" s="252">
        <v>0</v>
      </c>
      <c r="R161" s="20">
        <v>0</v>
      </c>
      <c r="S161" s="20">
        <v>0</v>
      </c>
      <c r="T161" s="20">
        <v>0</v>
      </c>
      <c r="U161" s="20">
        <v>0</v>
      </c>
      <c r="V161" s="20">
        <v>0</v>
      </c>
      <c r="W161" s="20">
        <v>0</v>
      </c>
    </row>
    <row r="162" spans="1:23" x14ac:dyDescent="0.35">
      <c r="A162" s="6"/>
      <c r="B162" s="17" t="s">
        <v>1604</v>
      </c>
      <c r="C162" s="437" t="s">
        <v>2336</v>
      </c>
      <c r="D162" s="17" t="s">
        <v>1657</v>
      </c>
      <c r="E162" s="13" t="s">
        <v>1658</v>
      </c>
      <c r="F162" s="254">
        <v>-0.65400000000000003</v>
      </c>
      <c r="G162" s="254">
        <v>0</v>
      </c>
      <c r="H162" s="252">
        <v>0</v>
      </c>
      <c r="I162" s="252">
        <v>0</v>
      </c>
      <c r="J162" s="252">
        <v>0</v>
      </c>
      <c r="K162" s="252">
        <v>0</v>
      </c>
      <c r="L162" s="252">
        <v>0</v>
      </c>
      <c r="M162" s="252">
        <v>0</v>
      </c>
      <c r="N162" s="252">
        <v>0</v>
      </c>
      <c r="O162" s="252">
        <v>0</v>
      </c>
      <c r="P162" s="252">
        <v>0</v>
      </c>
      <c r="Q162" s="252">
        <v>0</v>
      </c>
      <c r="R162" s="20">
        <v>0</v>
      </c>
      <c r="S162" s="20">
        <v>0</v>
      </c>
      <c r="T162" s="20">
        <v>0</v>
      </c>
      <c r="U162" s="20">
        <v>0</v>
      </c>
      <c r="V162" s="20">
        <v>0</v>
      </c>
      <c r="W162" s="20">
        <v>0</v>
      </c>
    </row>
    <row r="163" spans="1:23" x14ac:dyDescent="0.35">
      <c r="A163" s="6"/>
      <c r="B163" s="17" t="s">
        <v>1604</v>
      </c>
      <c r="C163" s="437" t="s">
        <v>2336</v>
      </c>
      <c r="D163" s="17" t="s">
        <v>1659</v>
      </c>
      <c r="E163" s="13" t="s">
        <v>1658</v>
      </c>
      <c r="F163" s="254">
        <v>0</v>
      </c>
      <c r="G163" s="254">
        <v>152</v>
      </c>
      <c r="H163" s="252">
        <v>0</v>
      </c>
      <c r="I163" s="252">
        <v>0</v>
      </c>
      <c r="J163" s="252">
        <v>0</v>
      </c>
      <c r="K163" s="252">
        <v>0</v>
      </c>
      <c r="L163" s="252">
        <v>0</v>
      </c>
      <c r="M163" s="252">
        <v>0</v>
      </c>
      <c r="N163" s="252">
        <v>0</v>
      </c>
      <c r="O163" s="252">
        <v>0</v>
      </c>
      <c r="P163" s="252">
        <v>0</v>
      </c>
      <c r="Q163" s="252">
        <v>0</v>
      </c>
      <c r="R163" s="20">
        <v>0</v>
      </c>
      <c r="S163" s="20">
        <v>0</v>
      </c>
      <c r="T163" s="20">
        <v>0</v>
      </c>
      <c r="U163" s="20">
        <v>0</v>
      </c>
      <c r="V163" s="20">
        <v>0</v>
      </c>
      <c r="W163" s="20">
        <v>0</v>
      </c>
    </row>
    <row r="164" spans="1:23" x14ac:dyDescent="0.35">
      <c r="A164" s="6"/>
      <c r="B164" s="17" t="s">
        <v>1604</v>
      </c>
      <c r="C164" s="437" t="s">
        <v>2236</v>
      </c>
      <c r="D164" s="17" t="s">
        <v>1660</v>
      </c>
      <c r="E164" s="13" t="s">
        <v>1661</v>
      </c>
      <c r="F164" s="254">
        <v>22.3917</v>
      </c>
      <c r="G164" s="254">
        <v>51</v>
      </c>
      <c r="H164" s="252">
        <v>0</v>
      </c>
      <c r="I164" s="252">
        <v>0</v>
      </c>
      <c r="J164" s="252">
        <v>0</v>
      </c>
      <c r="K164" s="252">
        <v>0</v>
      </c>
      <c r="L164" s="252">
        <v>0</v>
      </c>
      <c r="M164" s="252">
        <v>0</v>
      </c>
      <c r="N164" s="252">
        <v>0</v>
      </c>
      <c r="O164" s="252">
        <v>0</v>
      </c>
      <c r="P164" s="252">
        <v>0</v>
      </c>
      <c r="Q164" s="252">
        <v>0</v>
      </c>
      <c r="R164" s="20">
        <v>0</v>
      </c>
      <c r="S164" s="20">
        <v>0</v>
      </c>
      <c r="T164" s="20">
        <v>0</v>
      </c>
      <c r="U164" s="20">
        <v>0</v>
      </c>
      <c r="V164" s="20">
        <v>0</v>
      </c>
      <c r="W164" s="20">
        <v>0</v>
      </c>
    </row>
    <row r="165" spans="1:23" x14ac:dyDescent="0.35">
      <c r="A165" s="6"/>
      <c r="B165" s="17" t="s">
        <v>1604</v>
      </c>
      <c r="C165" s="437" t="s">
        <v>2237</v>
      </c>
      <c r="D165" s="17" t="s">
        <v>1662</v>
      </c>
      <c r="E165" s="13" t="s">
        <v>1663</v>
      </c>
      <c r="F165" s="254">
        <v>6.2332999999999998</v>
      </c>
      <c r="G165" s="254">
        <v>51</v>
      </c>
      <c r="H165" s="252">
        <v>0</v>
      </c>
      <c r="I165" s="252">
        <v>0</v>
      </c>
      <c r="J165" s="252">
        <v>0</v>
      </c>
      <c r="K165" s="252">
        <v>0</v>
      </c>
      <c r="L165" s="252">
        <v>0</v>
      </c>
      <c r="M165" s="252">
        <v>0</v>
      </c>
      <c r="N165" s="252">
        <v>0</v>
      </c>
      <c r="O165" s="252">
        <v>0</v>
      </c>
      <c r="P165" s="252">
        <v>0</v>
      </c>
      <c r="Q165" s="252">
        <v>0</v>
      </c>
      <c r="R165" s="20">
        <v>0</v>
      </c>
      <c r="S165" s="20">
        <v>0</v>
      </c>
      <c r="T165" s="20">
        <v>0</v>
      </c>
      <c r="U165" s="20">
        <v>0</v>
      </c>
      <c r="V165" s="20">
        <v>0</v>
      </c>
      <c r="W165" s="20">
        <v>0</v>
      </c>
    </row>
    <row r="166" spans="1:23" x14ac:dyDescent="0.35">
      <c r="A166" s="6"/>
      <c r="B166" s="17" t="s">
        <v>1604</v>
      </c>
      <c r="C166" s="437" t="s">
        <v>2238</v>
      </c>
      <c r="D166" s="17" t="s">
        <v>1664</v>
      </c>
      <c r="E166" s="13" t="s">
        <v>1665</v>
      </c>
      <c r="F166" s="254">
        <v>43.169820000000001</v>
      </c>
      <c r="G166" s="254">
        <v>51</v>
      </c>
      <c r="H166" s="252">
        <v>0</v>
      </c>
      <c r="I166" s="252">
        <v>0</v>
      </c>
      <c r="J166" s="252">
        <v>0</v>
      </c>
      <c r="K166" s="252">
        <v>0</v>
      </c>
      <c r="L166" s="252">
        <v>0</v>
      </c>
      <c r="M166" s="252">
        <v>0</v>
      </c>
      <c r="N166" s="252">
        <v>0</v>
      </c>
      <c r="O166" s="252">
        <v>0</v>
      </c>
      <c r="P166" s="252">
        <v>0</v>
      </c>
      <c r="Q166" s="252">
        <v>0</v>
      </c>
      <c r="R166" s="20">
        <v>0</v>
      </c>
      <c r="S166" s="20">
        <v>0</v>
      </c>
      <c r="T166" s="20">
        <v>0</v>
      </c>
      <c r="U166" s="20">
        <v>0</v>
      </c>
      <c r="V166" s="20">
        <v>0</v>
      </c>
      <c r="W166" s="20">
        <v>0</v>
      </c>
    </row>
    <row r="167" spans="1:23" x14ac:dyDescent="0.35">
      <c r="A167" s="6"/>
      <c r="B167" s="17" t="s">
        <v>1604</v>
      </c>
      <c r="C167" s="437" t="s">
        <v>2239</v>
      </c>
      <c r="D167" s="17" t="s">
        <v>1666</v>
      </c>
      <c r="E167" s="13" t="s">
        <v>1667</v>
      </c>
      <c r="F167" s="254">
        <v>356.76121000000001</v>
      </c>
      <c r="G167" s="254">
        <v>510</v>
      </c>
      <c r="H167" s="252">
        <v>0</v>
      </c>
      <c r="I167" s="252">
        <v>0</v>
      </c>
      <c r="J167" s="252">
        <v>0</v>
      </c>
      <c r="K167" s="252">
        <v>0</v>
      </c>
      <c r="L167" s="252">
        <v>0</v>
      </c>
      <c r="M167" s="252">
        <v>0</v>
      </c>
      <c r="N167" s="252">
        <v>0</v>
      </c>
      <c r="O167" s="252">
        <v>0</v>
      </c>
      <c r="P167" s="252">
        <v>0</v>
      </c>
      <c r="Q167" s="252">
        <v>0</v>
      </c>
      <c r="R167" s="20">
        <v>0</v>
      </c>
      <c r="S167" s="20">
        <v>0</v>
      </c>
      <c r="T167" s="20">
        <v>0</v>
      </c>
      <c r="U167" s="20">
        <v>0</v>
      </c>
      <c r="V167" s="20">
        <v>0</v>
      </c>
      <c r="W167" s="20">
        <v>0</v>
      </c>
    </row>
    <row r="168" spans="1:23" x14ac:dyDescent="0.35">
      <c r="A168" s="6"/>
      <c r="B168" s="17" t="s">
        <v>1604</v>
      </c>
      <c r="C168" s="437" t="s">
        <v>2337</v>
      </c>
      <c r="D168" s="17" t="s">
        <v>1668</v>
      </c>
      <c r="E168" s="13" t="s">
        <v>1669</v>
      </c>
      <c r="F168" s="254">
        <v>10</v>
      </c>
      <c r="G168" s="254">
        <v>182</v>
      </c>
      <c r="H168" s="252">
        <v>0</v>
      </c>
      <c r="I168" s="252">
        <v>0</v>
      </c>
      <c r="J168" s="252">
        <v>0</v>
      </c>
      <c r="K168" s="252">
        <v>0</v>
      </c>
      <c r="L168" s="252">
        <v>0</v>
      </c>
      <c r="M168" s="252">
        <v>0</v>
      </c>
      <c r="N168" s="252">
        <v>0</v>
      </c>
      <c r="O168" s="252">
        <v>0</v>
      </c>
      <c r="P168" s="252">
        <v>0</v>
      </c>
      <c r="Q168" s="252">
        <v>0</v>
      </c>
      <c r="R168" s="20">
        <v>0</v>
      </c>
      <c r="S168" s="20">
        <v>0</v>
      </c>
      <c r="T168" s="20">
        <v>0</v>
      </c>
      <c r="U168" s="20">
        <v>0</v>
      </c>
      <c r="V168" s="20">
        <v>0</v>
      </c>
      <c r="W168" s="20">
        <v>0</v>
      </c>
    </row>
    <row r="169" spans="1:23" x14ac:dyDescent="0.35">
      <c r="A169" s="6"/>
      <c r="B169" s="17" t="s">
        <v>1604</v>
      </c>
      <c r="C169" s="437" t="s">
        <v>2338</v>
      </c>
      <c r="D169" s="17" t="s">
        <v>1670</v>
      </c>
      <c r="E169" s="13" t="s">
        <v>1671</v>
      </c>
      <c r="F169" s="254">
        <v>102.88956</v>
      </c>
      <c r="G169" s="254">
        <v>259</v>
      </c>
      <c r="H169" s="252">
        <v>0</v>
      </c>
      <c r="I169" s="252">
        <v>0</v>
      </c>
      <c r="J169" s="252">
        <v>0</v>
      </c>
      <c r="K169" s="252">
        <v>0</v>
      </c>
      <c r="L169" s="252">
        <v>0</v>
      </c>
      <c r="M169" s="252">
        <v>0</v>
      </c>
      <c r="N169" s="252">
        <v>0</v>
      </c>
      <c r="O169" s="252">
        <v>0</v>
      </c>
      <c r="P169" s="252">
        <v>0</v>
      </c>
      <c r="Q169" s="252">
        <v>0</v>
      </c>
      <c r="R169" s="20">
        <v>0</v>
      </c>
      <c r="S169" s="20">
        <v>0</v>
      </c>
      <c r="T169" s="20">
        <v>0</v>
      </c>
      <c r="U169" s="20">
        <v>0</v>
      </c>
      <c r="V169" s="20">
        <v>0</v>
      </c>
      <c r="W169" s="20">
        <v>0</v>
      </c>
    </row>
    <row r="170" spans="1:23" x14ac:dyDescent="0.35">
      <c r="A170" s="6"/>
      <c r="B170" s="17" t="s">
        <v>1604</v>
      </c>
      <c r="C170" s="437" t="s">
        <v>2339</v>
      </c>
      <c r="D170" s="17" t="s">
        <v>1672</v>
      </c>
      <c r="E170" s="13" t="s">
        <v>1673</v>
      </c>
      <c r="F170" s="254">
        <v>74.107950000000002</v>
      </c>
      <c r="G170" s="254">
        <v>0</v>
      </c>
      <c r="H170" s="252">
        <v>0</v>
      </c>
      <c r="I170" s="252">
        <v>0</v>
      </c>
      <c r="J170" s="252">
        <v>0</v>
      </c>
      <c r="K170" s="252">
        <v>0</v>
      </c>
      <c r="L170" s="252">
        <v>0</v>
      </c>
      <c r="M170" s="252">
        <v>0</v>
      </c>
      <c r="N170" s="252">
        <v>0</v>
      </c>
      <c r="O170" s="252">
        <v>0</v>
      </c>
      <c r="P170" s="252">
        <v>0</v>
      </c>
      <c r="Q170" s="252">
        <v>0</v>
      </c>
      <c r="R170" s="20">
        <v>0</v>
      </c>
      <c r="S170" s="20">
        <v>0</v>
      </c>
      <c r="T170" s="20">
        <v>0</v>
      </c>
      <c r="U170" s="20">
        <v>0</v>
      </c>
      <c r="V170" s="20">
        <v>0</v>
      </c>
      <c r="W170" s="20">
        <v>0</v>
      </c>
    </row>
    <row r="171" spans="1:23" x14ac:dyDescent="0.35">
      <c r="A171" s="6"/>
      <c r="B171" s="17" t="s">
        <v>1604</v>
      </c>
      <c r="C171" s="437" t="s">
        <v>2340</v>
      </c>
      <c r="D171" s="17" t="s">
        <v>1674</v>
      </c>
      <c r="E171" s="13" t="s">
        <v>1675</v>
      </c>
      <c r="F171" s="254">
        <v>24.203849999999999</v>
      </c>
      <c r="G171" s="254">
        <v>357</v>
      </c>
      <c r="H171" s="252">
        <v>0</v>
      </c>
      <c r="I171" s="252">
        <v>0</v>
      </c>
      <c r="J171" s="252">
        <v>0</v>
      </c>
      <c r="K171" s="252">
        <v>0</v>
      </c>
      <c r="L171" s="252">
        <v>0</v>
      </c>
      <c r="M171" s="252">
        <v>0</v>
      </c>
      <c r="N171" s="252">
        <v>0</v>
      </c>
      <c r="O171" s="252">
        <v>0</v>
      </c>
      <c r="P171" s="252">
        <v>0</v>
      </c>
      <c r="Q171" s="252">
        <v>0</v>
      </c>
      <c r="R171" s="20">
        <v>0</v>
      </c>
      <c r="S171" s="20">
        <v>0</v>
      </c>
      <c r="T171" s="20">
        <v>0</v>
      </c>
      <c r="U171" s="20">
        <v>0</v>
      </c>
      <c r="V171" s="20">
        <v>0</v>
      </c>
      <c r="W171" s="20">
        <v>0</v>
      </c>
    </row>
    <row r="172" spans="1:23" x14ac:dyDescent="0.35">
      <c r="A172" s="6"/>
      <c r="B172" s="17" t="s">
        <v>1604</v>
      </c>
      <c r="C172" s="437" t="s">
        <v>2341</v>
      </c>
      <c r="D172" s="17" t="s">
        <v>1676</v>
      </c>
      <c r="E172" s="13" t="s">
        <v>1677</v>
      </c>
      <c r="F172" s="254">
        <v>64.949879999999993</v>
      </c>
      <c r="G172" s="254">
        <v>510</v>
      </c>
      <c r="H172" s="252">
        <v>0</v>
      </c>
      <c r="I172" s="252">
        <v>0</v>
      </c>
      <c r="J172" s="252">
        <v>0</v>
      </c>
      <c r="K172" s="252">
        <v>0</v>
      </c>
      <c r="L172" s="252">
        <v>0</v>
      </c>
      <c r="M172" s="252">
        <v>0</v>
      </c>
      <c r="N172" s="252">
        <v>0</v>
      </c>
      <c r="O172" s="252">
        <v>0</v>
      </c>
      <c r="P172" s="252">
        <v>0</v>
      </c>
      <c r="Q172" s="252">
        <v>0</v>
      </c>
      <c r="R172" s="20">
        <v>0</v>
      </c>
      <c r="S172" s="20">
        <v>0</v>
      </c>
      <c r="T172" s="20">
        <v>0</v>
      </c>
      <c r="U172" s="20">
        <v>0</v>
      </c>
      <c r="V172" s="20">
        <v>0</v>
      </c>
      <c r="W172" s="20">
        <v>0</v>
      </c>
    </row>
    <row r="173" spans="1:23" x14ac:dyDescent="0.35">
      <c r="A173" s="6"/>
      <c r="B173" s="17" t="s">
        <v>1604</v>
      </c>
      <c r="C173" s="437" t="s">
        <v>2342</v>
      </c>
      <c r="D173" s="17" t="s">
        <v>1678</v>
      </c>
      <c r="E173" s="13" t="s">
        <v>1679</v>
      </c>
      <c r="F173" s="254">
        <v>120.69861</v>
      </c>
      <c r="G173" s="254">
        <v>0</v>
      </c>
      <c r="H173" s="252">
        <v>0</v>
      </c>
      <c r="I173" s="252">
        <v>0</v>
      </c>
      <c r="J173" s="252">
        <v>0</v>
      </c>
      <c r="K173" s="252">
        <v>0</v>
      </c>
      <c r="L173" s="252">
        <v>0</v>
      </c>
      <c r="M173" s="252">
        <v>0</v>
      </c>
      <c r="N173" s="252">
        <v>0</v>
      </c>
      <c r="O173" s="252">
        <v>0</v>
      </c>
      <c r="P173" s="252">
        <v>0</v>
      </c>
      <c r="Q173" s="252">
        <v>0</v>
      </c>
      <c r="R173" s="20">
        <v>0</v>
      </c>
      <c r="S173" s="20">
        <v>0</v>
      </c>
      <c r="T173" s="20">
        <v>0</v>
      </c>
      <c r="U173" s="20">
        <v>0</v>
      </c>
      <c r="V173" s="20">
        <v>0</v>
      </c>
      <c r="W173" s="20">
        <v>0</v>
      </c>
    </row>
    <row r="174" spans="1:23" x14ac:dyDescent="0.35">
      <c r="A174" s="6"/>
      <c r="B174" s="17" t="s">
        <v>1604</v>
      </c>
      <c r="C174" s="437" t="s">
        <v>2348</v>
      </c>
      <c r="D174" s="17" t="s">
        <v>1680</v>
      </c>
      <c r="E174" s="13" t="s">
        <v>1681</v>
      </c>
      <c r="F174" s="254">
        <v>0</v>
      </c>
      <c r="G174" s="254">
        <v>3903.2060000000001</v>
      </c>
      <c r="H174" s="252">
        <v>0</v>
      </c>
      <c r="I174" s="252">
        <v>0</v>
      </c>
      <c r="J174" s="252">
        <v>0</v>
      </c>
      <c r="K174" s="252">
        <v>0</v>
      </c>
      <c r="L174" s="252">
        <v>0</v>
      </c>
      <c r="M174" s="252">
        <v>0</v>
      </c>
      <c r="N174" s="252">
        <v>0</v>
      </c>
      <c r="O174" s="252">
        <v>0</v>
      </c>
      <c r="P174" s="252">
        <v>0</v>
      </c>
      <c r="Q174" s="252">
        <v>0</v>
      </c>
      <c r="R174" s="20">
        <v>0</v>
      </c>
      <c r="S174" s="20">
        <v>0</v>
      </c>
      <c r="T174" s="20">
        <v>0</v>
      </c>
      <c r="U174" s="20">
        <v>0</v>
      </c>
      <c r="V174" s="20">
        <v>0</v>
      </c>
      <c r="W174" s="20">
        <v>0</v>
      </c>
    </row>
    <row r="175" spans="1:23" x14ac:dyDescent="0.35">
      <c r="A175" s="6"/>
      <c r="B175" s="17" t="s">
        <v>1604</v>
      </c>
      <c r="C175" s="437" t="s">
        <v>2343</v>
      </c>
      <c r="D175" s="17" t="s">
        <v>1682</v>
      </c>
      <c r="E175" s="13" t="s">
        <v>1683</v>
      </c>
      <c r="F175" s="254">
        <v>411.13981999999999</v>
      </c>
      <c r="G175" s="254">
        <v>510</v>
      </c>
      <c r="H175" s="252">
        <v>0</v>
      </c>
      <c r="I175" s="252">
        <v>0</v>
      </c>
      <c r="J175" s="252">
        <v>0</v>
      </c>
      <c r="K175" s="252">
        <v>0</v>
      </c>
      <c r="L175" s="252">
        <v>0</v>
      </c>
      <c r="M175" s="252">
        <v>0</v>
      </c>
      <c r="N175" s="252">
        <v>0</v>
      </c>
      <c r="O175" s="252">
        <v>0</v>
      </c>
      <c r="P175" s="252">
        <v>0</v>
      </c>
      <c r="Q175" s="252">
        <v>0</v>
      </c>
      <c r="R175" s="20">
        <v>0</v>
      </c>
      <c r="S175" s="20">
        <v>0</v>
      </c>
      <c r="T175" s="20">
        <v>0</v>
      </c>
      <c r="U175" s="20">
        <v>0</v>
      </c>
      <c r="V175" s="20">
        <v>0</v>
      </c>
      <c r="W175" s="20">
        <v>0</v>
      </c>
    </row>
    <row r="176" spans="1:23" x14ac:dyDescent="0.35">
      <c r="A176" s="6"/>
      <c r="B176" s="17" t="s">
        <v>1604</v>
      </c>
      <c r="C176" s="437" t="s">
        <v>2344</v>
      </c>
      <c r="D176" s="17" t="s">
        <v>1684</v>
      </c>
      <c r="E176" s="13" t="s">
        <v>1685</v>
      </c>
      <c r="F176" s="254">
        <v>0</v>
      </c>
      <c r="G176" s="254">
        <v>0</v>
      </c>
      <c r="H176" s="252">
        <v>0</v>
      </c>
      <c r="I176" s="252">
        <v>0</v>
      </c>
      <c r="J176" s="252">
        <v>0</v>
      </c>
      <c r="K176" s="252">
        <v>0</v>
      </c>
      <c r="L176" s="252">
        <v>0</v>
      </c>
      <c r="M176" s="252">
        <v>0</v>
      </c>
      <c r="N176" s="252">
        <v>0</v>
      </c>
      <c r="O176" s="252">
        <v>0</v>
      </c>
      <c r="P176" s="252">
        <v>0</v>
      </c>
      <c r="Q176" s="252">
        <v>0</v>
      </c>
      <c r="R176" s="20">
        <v>0</v>
      </c>
      <c r="S176" s="20">
        <v>0</v>
      </c>
      <c r="T176" s="20">
        <v>0</v>
      </c>
      <c r="U176" s="20">
        <v>0</v>
      </c>
      <c r="V176" s="20">
        <v>0</v>
      </c>
      <c r="W176" s="20">
        <v>0</v>
      </c>
    </row>
    <row r="177" spans="1:23" x14ac:dyDescent="0.35">
      <c r="A177" s="6"/>
      <c r="B177" s="17" t="s">
        <v>1604</v>
      </c>
      <c r="C177" s="437" t="s">
        <v>2345</v>
      </c>
      <c r="D177" s="17" t="s">
        <v>1686</v>
      </c>
      <c r="E177" s="13" t="s">
        <v>1687</v>
      </c>
      <c r="F177" s="254">
        <v>46.867779999999996</v>
      </c>
      <c r="G177" s="254">
        <v>0</v>
      </c>
      <c r="H177" s="252">
        <v>0</v>
      </c>
      <c r="I177" s="252">
        <v>0</v>
      </c>
      <c r="J177" s="252">
        <v>0</v>
      </c>
      <c r="K177" s="252">
        <v>0</v>
      </c>
      <c r="L177" s="252">
        <v>0</v>
      </c>
      <c r="M177" s="252">
        <v>0</v>
      </c>
      <c r="N177" s="252">
        <v>0</v>
      </c>
      <c r="O177" s="252">
        <v>0</v>
      </c>
      <c r="P177" s="252">
        <v>0</v>
      </c>
      <c r="Q177" s="252">
        <v>0</v>
      </c>
      <c r="R177" s="20">
        <v>0</v>
      </c>
      <c r="S177" s="20">
        <v>0</v>
      </c>
      <c r="T177" s="20">
        <v>0</v>
      </c>
      <c r="U177" s="20">
        <v>0</v>
      </c>
      <c r="V177" s="20">
        <v>0</v>
      </c>
      <c r="W177" s="20">
        <v>0</v>
      </c>
    </row>
    <row r="178" spans="1:23" x14ac:dyDescent="0.35">
      <c r="A178" s="6"/>
      <c r="B178" s="17" t="s">
        <v>1604</v>
      </c>
      <c r="C178" s="437" t="s">
        <v>2346</v>
      </c>
      <c r="D178" s="17" t="s">
        <v>1688</v>
      </c>
      <c r="E178" s="13" t="s">
        <v>1689</v>
      </c>
      <c r="F178" s="254">
        <v>4.6147399999999994</v>
      </c>
      <c r="G178" s="254">
        <v>0</v>
      </c>
      <c r="H178" s="252">
        <v>0</v>
      </c>
      <c r="I178" s="252">
        <v>0</v>
      </c>
      <c r="J178" s="252">
        <v>0</v>
      </c>
      <c r="K178" s="252">
        <v>0</v>
      </c>
      <c r="L178" s="252">
        <v>0</v>
      </c>
      <c r="M178" s="252">
        <v>0</v>
      </c>
      <c r="N178" s="252">
        <v>0</v>
      </c>
      <c r="O178" s="252">
        <v>0</v>
      </c>
      <c r="P178" s="252">
        <v>0</v>
      </c>
      <c r="Q178" s="252">
        <v>0</v>
      </c>
      <c r="R178" s="20">
        <v>0</v>
      </c>
      <c r="S178" s="20">
        <v>0</v>
      </c>
      <c r="T178" s="20">
        <v>0</v>
      </c>
      <c r="U178" s="20">
        <v>0</v>
      </c>
      <c r="V178" s="20">
        <v>0</v>
      </c>
      <c r="W178" s="20">
        <v>0</v>
      </c>
    </row>
    <row r="179" spans="1:23" x14ac:dyDescent="0.35">
      <c r="A179" s="6"/>
      <c r="B179" s="17" t="s">
        <v>1604</v>
      </c>
      <c r="C179" s="437" t="s">
        <v>2347</v>
      </c>
      <c r="D179" s="17" t="s">
        <v>1690</v>
      </c>
      <c r="E179" s="13" t="s">
        <v>1691</v>
      </c>
      <c r="F179" s="254">
        <v>9.1549999999999992E-2</v>
      </c>
      <c r="G179" s="254">
        <v>0</v>
      </c>
      <c r="H179" s="252">
        <v>0</v>
      </c>
      <c r="I179" s="252">
        <v>0</v>
      </c>
      <c r="J179" s="252">
        <v>0</v>
      </c>
      <c r="K179" s="252">
        <v>0</v>
      </c>
      <c r="L179" s="252">
        <v>0</v>
      </c>
      <c r="M179" s="252">
        <v>0</v>
      </c>
      <c r="N179" s="252">
        <v>0</v>
      </c>
      <c r="O179" s="252">
        <v>0</v>
      </c>
      <c r="P179" s="252">
        <v>0</v>
      </c>
      <c r="Q179" s="252">
        <v>0</v>
      </c>
      <c r="R179" s="20">
        <v>0</v>
      </c>
      <c r="S179" s="20">
        <v>0</v>
      </c>
      <c r="T179" s="20">
        <v>0</v>
      </c>
      <c r="U179" s="20">
        <v>0</v>
      </c>
      <c r="V179" s="20">
        <v>0</v>
      </c>
      <c r="W179" s="20">
        <v>0</v>
      </c>
    </row>
    <row r="180" spans="1:23" x14ac:dyDescent="0.35">
      <c r="A180" s="6"/>
      <c r="B180" s="17" t="s">
        <v>1604</v>
      </c>
      <c r="C180" s="437" t="s">
        <v>2319</v>
      </c>
      <c r="D180" s="17" t="s">
        <v>1692</v>
      </c>
      <c r="E180" s="13" t="s">
        <v>1693</v>
      </c>
      <c r="F180" s="254">
        <v>0</v>
      </c>
      <c r="G180" s="254">
        <v>2168</v>
      </c>
      <c r="H180" s="252">
        <v>0</v>
      </c>
      <c r="I180" s="252">
        <v>0</v>
      </c>
      <c r="J180" s="252">
        <v>0</v>
      </c>
      <c r="K180" s="252">
        <v>0</v>
      </c>
      <c r="L180" s="252">
        <v>0</v>
      </c>
      <c r="M180" s="252">
        <v>0</v>
      </c>
      <c r="N180" s="252">
        <v>0</v>
      </c>
      <c r="O180" s="252">
        <v>0</v>
      </c>
      <c r="P180" s="252">
        <v>0</v>
      </c>
      <c r="Q180" s="252">
        <v>0</v>
      </c>
      <c r="R180" s="20">
        <v>0</v>
      </c>
      <c r="S180" s="20">
        <v>0</v>
      </c>
      <c r="T180" s="20">
        <v>0</v>
      </c>
      <c r="U180" s="20">
        <v>0</v>
      </c>
      <c r="V180" s="20">
        <v>0</v>
      </c>
      <c r="W180" s="20">
        <v>0</v>
      </c>
    </row>
    <row r="181" spans="1:23" x14ac:dyDescent="0.35">
      <c r="A181" s="6"/>
      <c r="B181" s="17" t="s">
        <v>1604</v>
      </c>
      <c r="C181" s="437" t="s">
        <v>2311</v>
      </c>
      <c r="D181" s="17" t="s">
        <v>1605</v>
      </c>
      <c r="E181" s="13" t="s">
        <v>1606</v>
      </c>
      <c r="F181" s="254">
        <v>0</v>
      </c>
      <c r="G181" s="254">
        <v>0</v>
      </c>
      <c r="H181" s="254">
        <v>99.790419999999997</v>
      </c>
      <c r="I181" s="254">
        <v>0</v>
      </c>
      <c r="J181" s="252">
        <v>0</v>
      </c>
      <c r="K181" s="252">
        <v>0</v>
      </c>
      <c r="L181" s="252">
        <v>0</v>
      </c>
      <c r="M181" s="252">
        <v>0</v>
      </c>
      <c r="N181" s="252">
        <v>0</v>
      </c>
      <c r="O181" s="252">
        <v>0</v>
      </c>
      <c r="P181" s="252">
        <v>0</v>
      </c>
      <c r="Q181" s="252">
        <v>0</v>
      </c>
      <c r="R181" s="20">
        <v>0</v>
      </c>
      <c r="S181" s="20">
        <v>0</v>
      </c>
      <c r="T181" s="20">
        <v>0</v>
      </c>
      <c r="U181" s="20">
        <v>0</v>
      </c>
      <c r="V181" s="20">
        <v>0</v>
      </c>
      <c r="W181" s="20">
        <v>0</v>
      </c>
    </row>
    <row r="182" spans="1:23" x14ac:dyDescent="0.35">
      <c r="A182" s="6"/>
      <c r="B182" s="17" t="s">
        <v>1604</v>
      </c>
      <c r="C182" s="437" t="s">
        <v>2312</v>
      </c>
      <c r="D182" s="17" t="s">
        <v>1607</v>
      </c>
      <c r="E182" s="13" t="s">
        <v>1608</v>
      </c>
      <c r="F182" s="254">
        <v>0</v>
      </c>
      <c r="G182" s="254">
        <v>0</v>
      </c>
      <c r="H182" s="254">
        <v>221.89060999999998</v>
      </c>
      <c r="I182" s="254">
        <v>0</v>
      </c>
      <c r="J182" s="252">
        <v>0</v>
      </c>
      <c r="K182" s="252">
        <v>0</v>
      </c>
      <c r="L182" s="252">
        <v>0</v>
      </c>
      <c r="M182" s="252">
        <v>0</v>
      </c>
      <c r="N182" s="252">
        <v>0</v>
      </c>
      <c r="O182" s="252">
        <v>0</v>
      </c>
      <c r="P182" s="252">
        <v>0</v>
      </c>
      <c r="Q182" s="252">
        <v>0</v>
      </c>
      <c r="R182" s="20">
        <v>0</v>
      </c>
      <c r="S182" s="20">
        <v>0</v>
      </c>
      <c r="T182" s="20">
        <v>0</v>
      </c>
      <c r="U182" s="20">
        <v>0</v>
      </c>
      <c r="V182" s="20">
        <v>0</v>
      </c>
      <c r="W182" s="20">
        <v>0</v>
      </c>
    </row>
    <row r="183" spans="1:23" x14ac:dyDescent="0.35">
      <c r="A183" s="6"/>
      <c r="B183" s="17" t="s">
        <v>1604</v>
      </c>
      <c r="C183" s="437" t="s">
        <v>2314</v>
      </c>
      <c r="D183" s="17" t="s">
        <v>1611</v>
      </c>
      <c r="E183" s="13" t="s">
        <v>1612</v>
      </c>
      <c r="F183" s="254">
        <v>0</v>
      </c>
      <c r="G183" s="254">
        <v>0</v>
      </c>
      <c r="H183" s="254">
        <v>37.139279999999999</v>
      </c>
      <c r="I183" s="254">
        <v>0</v>
      </c>
      <c r="J183" s="252">
        <v>0</v>
      </c>
      <c r="K183" s="252">
        <v>0</v>
      </c>
      <c r="L183" s="252">
        <v>0</v>
      </c>
      <c r="M183" s="252">
        <v>0</v>
      </c>
      <c r="N183" s="252">
        <v>0</v>
      </c>
      <c r="O183" s="252">
        <v>0</v>
      </c>
      <c r="P183" s="252">
        <v>0</v>
      </c>
      <c r="Q183" s="252">
        <v>0</v>
      </c>
      <c r="R183" s="20">
        <v>0</v>
      </c>
      <c r="S183" s="20">
        <v>0</v>
      </c>
      <c r="T183" s="20">
        <v>0</v>
      </c>
      <c r="U183" s="20">
        <v>0</v>
      </c>
      <c r="V183" s="20">
        <v>0</v>
      </c>
      <c r="W183" s="20">
        <v>0</v>
      </c>
    </row>
    <row r="184" spans="1:23" x14ac:dyDescent="0.35">
      <c r="A184" s="6"/>
      <c r="B184" s="17" t="s">
        <v>1604</v>
      </c>
      <c r="C184" s="437" t="s">
        <v>2315</v>
      </c>
      <c r="D184" s="17" t="s">
        <v>1613</v>
      </c>
      <c r="E184" s="13" t="s">
        <v>1614</v>
      </c>
      <c r="F184" s="254">
        <v>0</v>
      </c>
      <c r="G184" s="254">
        <v>0</v>
      </c>
      <c r="H184" s="254">
        <v>-12.632569999999999</v>
      </c>
      <c r="I184" s="254">
        <v>0</v>
      </c>
      <c r="J184" s="252">
        <v>0</v>
      </c>
      <c r="K184" s="252">
        <v>0</v>
      </c>
      <c r="L184" s="252">
        <v>0</v>
      </c>
      <c r="M184" s="252">
        <v>0</v>
      </c>
      <c r="N184" s="252">
        <v>0</v>
      </c>
      <c r="O184" s="252">
        <v>0</v>
      </c>
      <c r="P184" s="252">
        <v>0</v>
      </c>
      <c r="Q184" s="252">
        <v>0</v>
      </c>
      <c r="R184" s="20">
        <v>0</v>
      </c>
      <c r="S184" s="20">
        <v>0</v>
      </c>
      <c r="T184" s="20">
        <v>0</v>
      </c>
      <c r="U184" s="20">
        <v>0</v>
      </c>
      <c r="V184" s="20">
        <v>0</v>
      </c>
      <c r="W184" s="20">
        <v>0</v>
      </c>
    </row>
    <row r="185" spans="1:23" x14ac:dyDescent="0.35">
      <c r="A185" s="6"/>
      <c r="B185" s="17" t="s">
        <v>1604</v>
      </c>
      <c r="C185" s="437" t="s">
        <v>2316</v>
      </c>
      <c r="D185" s="17" t="s">
        <v>1615</v>
      </c>
      <c r="E185" s="13" t="s">
        <v>1616</v>
      </c>
      <c r="F185" s="254">
        <v>0</v>
      </c>
      <c r="G185" s="254">
        <v>0</v>
      </c>
      <c r="H185" s="254">
        <v>135.28496999999999</v>
      </c>
      <c r="I185" s="254">
        <v>0</v>
      </c>
      <c r="J185" s="252">
        <v>0</v>
      </c>
      <c r="K185" s="252">
        <v>0</v>
      </c>
      <c r="L185" s="252">
        <v>0</v>
      </c>
      <c r="M185" s="252">
        <v>0</v>
      </c>
      <c r="N185" s="252">
        <v>0</v>
      </c>
      <c r="O185" s="252">
        <v>0</v>
      </c>
      <c r="P185" s="252">
        <v>0</v>
      </c>
      <c r="Q185" s="252">
        <v>0</v>
      </c>
      <c r="R185" s="20">
        <v>0</v>
      </c>
      <c r="S185" s="20">
        <v>0</v>
      </c>
      <c r="T185" s="20">
        <v>0</v>
      </c>
      <c r="U185" s="20">
        <v>0</v>
      </c>
      <c r="V185" s="20">
        <v>0</v>
      </c>
      <c r="W185" s="20">
        <v>0</v>
      </c>
    </row>
    <row r="186" spans="1:23" x14ac:dyDescent="0.35">
      <c r="A186" s="6"/>
      <c r="B186" s="17" t="s">
        <v>1604</v>
      </c>
      <c r="C186" s="437" t="s">
        <v>2317</v>
      </c>
      <c r="D186" s="17" t="s">
        <v>1617</v>
      </c>
      <c r="E186" s="13" t="s">
        <v>1618</v>
      </c>
      <c r="F186" s="254">
        <v>0</v>
      </c>
      <c r="G186" s="254">
        <v>0</v>
      </c>
      <c r="H186" s="254">
        <v>34.980669999999996</v>
      </c>
      <c r="I186" s="254">
        <v>0</v>
      </c>
      <c r="J186" s="252">
        <v>0</v>
      </c>
      <c r="K186" s="252">
        <v>0</v>
      </c>
      <c r="L186" s="252">
        <v>0</v>
      </c>
      <c r="M186" s="252">
        <v>0</v>
      </c>
      <c r="N186" s="252">
        <v>0</v>
      </c>
      <c r="O186" s="252">
        <v>0</v>
      </c>
      <c r="P186" s="252">
        <v>0</v>
      </c>
      <c r="Q186" s="252">
        <v>0</v>
      </c>
      <c r="R186" s="20">
        <v>0</v>
      </c>
      <c r="S186" s="20">
        <v>0</v>
      </c>
      <c r="T186" s="20">
        <v>0</v>
      </c>
      <c r="U186" s="20">
        <v>0</v>
      </c>
      <c r="V186" s="20">
        <v>0</v>
      </c>
      <c r="W186" s="20">
        <v>0</v>
      </c>
    </row>
    <row r="187" spans="1:23" x14ac:dyDescent="0.35">
      <c r="A187" s="6"/>
      <c r="B187" s="17" t="s">
        <v>1604</v>
      </c>
      <c r="C187" s="437" t="s">
        <v>2318</v>
      </c>
      <c r="D187" s="17" t="s">
        <v>1619</v>
      </c>
      <c r="E187" s="13" t="s">
        <v>1620</v>
      </c>
      <c r="F187" s="254">
        <v>0</v>
      </c>
      <c r="G187" s="254">
        <v>0</v>
      </c>
      <c r="H187" s="254">
        <v>6816.5776100000003</v>
      </c>
      <c r="I187" s="254">
        <v>6889</v>
      </c>
      <c r="J187" s="252">
        <v>0</v>
      </c>
      <c r="K187" s="252">
        <v>0</v>
      </c>
      <c r="L187" s="252">
        <v>0</v>
      </c>
      <c r="M187" s="252">
        <v>0</v>
      </c>
      <c r="N187" s="252">
        <v>0</v>
      </c>
      <c r="O187" s="252">
        <v>0</v>
      </c>
      <c r="P187" s="252">
        <v>0</v>
      </c>
      <c r="Q187" s="252">
        <v>0</v>
      </c>
      <c r="R187" s="20">
        <v>0</v>
      </c>
      <c r="S187" s="20">
        <v>0</v>
      </c>
      <c r="T187" s="20">
        <v>0</v>
      </c>
      <c r="U187" s="20">
        <v>0</v>
      </c>
      <c r="V187" s="20">
        <v>0</v>
      </c>
      <c r="W187" s="20">
        <v>0</v>
      </c>
    </row>
    <row r="188" spans="1:23" x14ac:dyDescent="0.35">
      <c r="A188" s="6"/>
      <c r="B188" s="17" t="s">
        <v>1604</v>
      </c>
      <c r="C188" s="437" t="s">
        <v>2319</v>
      </c>
      <c r="D188" s="17" t="s">
        <v>1623</v>
      </c>
      <c r="E188" s="13" t="s">
        <v>1624</v>
      </c>
      <c r="F188" s="254">
        <v>0</v>
      </c>
      <c r="G188" s="254">
        <v>0</v>
      </c>
      <c r="H188" s="254">
        <v>130.10055</v>
      </c>
      <c r="I188" s="254">
        <v>0</v>
      </c>
      <c r="J188" s="252">
        <v>0</v>
      </c>
      <c r="K188" s="252">
        <v>0</v>
      </c>
      <c r="L188" s="252">
        <v>0</v>
      </c>
      <c r="M188" s="252">
        <v>0</v>
      </c>
      <c r="N188" s="252">
        <v>0</v>
      </c>
      <c r="O188" s="252">
        <v>0</v>
      </c>
      <c r="P188" s="252">
        <v>0</v>
      </c>
      <c r="Q188" s="252">
        <v>0</v>
      </c>
      <c r="R188" s="20">
        <v>0</v>
      </c>
      <c r="S188" s="20">
        <v>0</v>
      </c>
      <c r="T188" s="20">
        <v>0</v>
      </c>
      <c r="U188" s="20">
        <v>0</v>
      </c>
      <c r="V188" s="20">
        <v>0</v>
      </c>
      <c r="W188" s="20">
        <v>0</v>
      </c>
    </row>
    <row r="189" spans="1:23" x14ac:dyDescent="0.35">
      <c r="A189" s="6"/>
      <c r="B189" s="17" t="s">
        <v>1604</v>
      </c>
      <c r="C189" s="437" t="s">
        <v>2247</v>
      </c>
      <c r="D189" s="17" t="s">
        <v>1694</v>
      </c>
      <c r="E189" s="13" t="s">
        <v>1695</v>
      </c>
      <c r="F189" s="254">
        <v>0</v>
      </c>
      <c r="G189" s="254">
        <v>0</v>
      </c>
      <c r="H189" s="254">
        <v>38.453699999999998</v>
      </c>
      <c r="I189" s="254">
        <v>0</v>
      </c>
      <c r="J189" s="252">
        <v>0</v>
      </c>
      <c r="K189" s="252">
        <v>0</v>
      </c>
      <c r="L189" s="252">
        <v>0</v>
      </c>
      <c r="M189" s="252">
        <v>0</v>
      </c>
      <c r="N189" s="252">
        <v>0</v>
      </c>
      <c r="O189" s="252">
        <v>0</v>
      </c>
      <c r="P189" s="252">
        <v>0</v>
      </c>
      <c r="Q189" s="252">
        <v>0</v>
      </c>
      <c r="R189" s="20">
        <v>0</v>
      </c>
      <c r="S189" s="20">
        <v>0</v>
      </c>
      <c r="T189" s="20">
        <v>0</v>
      </c>
      <c r="U189" s="20">
        <v>0</v>
      </c>
      <c r="V189" s="20">
        <v>0</v>
      </c>
      <c r="W189" s="20">
        <v>0</v>
      </c>
    </row>
    <row r="190" spans="1:23" x14ac:dyDescent="0.35">
      <c r="A190" s="6"/>
      <c r="B190" s="17" t="s">
        <v>1604</v>
      </c>
      <c r="C190" s="437" t="s">
        <v>2320</v>
      </c>
      <c r="D190" s="17" t="s">
        <v>1627</v>
      </c>
      <c r="E190" s="13" t="s">
        <v>1628</v>
      </c>
      <c r="F190" s="254">
        <v>0</v>
      </c>
      <c r="G190" s="254">
        <v>0</v>
      </c>
      <c r="H190" s="254">
        <v>100.07094000000001</v>
      </c>
      <c r="I190" s="254">
        <v>0</v>
      </c>
      <c r="J190" s="252">
        <v>0</v>
      </c>
      <c r="K190" s="252">
        <v>0</v>
      </c>
      <c r="L190" s="252">
        <v>0</v>
      </c>
      <c r="M190" s="252">
        <v>0</v>
      </c>
      <c r="N190" s="252">
        <v>0</v>
      </c>
      <c r="O190" s="252">
        <v>0</v>
      </c>
      <c r="P190" s="252">
        <v>0</v>
      </c>
      <c r="Q190" s="252">
        <v>0</v>
      </c>
      <c r="R190" s="20">
        <v>0</v>
      </c>
      <c r="S190" s="20">
        <v>0</v>
      </c>
      <c r="T190" s="20">
        <v>0</v>
      </c>
      <c r="U190" s="20">
        <v>0</v>
      </c>
      <c r="V190" s="20">
        <v>0</v>
      </c>
      <c r="W190" s="20">
        <v>0</v>
      </c>
    </row>
    <row r="191" spans="1:23" x14ac:dyDescent="0.35">
      <c r="A191" s="6"/>
      <c r="B191" s="17" t="s">
        <v>1604</v>
      </c>
      <c r="C191" s="437" t="s">
        <v>2321</v>
      </c>
      <c r="D191" s="17" t="s">
        <v>1629</v>
      </c>
      <c r="E191" s="13" t="s">
        <v>1630</v>
      </c>
      <c r="F191" s="254">
        <v>0</v>
      </c>
      <c r="G191" s="254">
        <v>0</v>
      </c>
      <c r="H191" s="254">
        <v>2.89819</v>
      </c>
      <c r="I191" s="254">
        <v>0</v>
      </c>
      <c r="J191" s="252">
        <v>0</v>
      </c>
      <c r="K191" s="252">
        <v>0</v>
      </c>
      <c r="L191" s="252">
        <v>0</v>
      </c>
      <c r="M191" s="252">
        <v>0</v>
      </c>
      <c r="N191" s="252">
        <v>0</v>
      </c>
      <c r="O191" s="252">
        <v>0</v>
      </c>
      <c r="P191" s="252">
        <v>0</v>
      </c>
      <c r="Q191" s="252">
        <v>0</v>
      </c>
      <c r="R191" s="20">
        <v>0</v>
      </c>
      <c r="S191" s="20">
        <v>0</v>
      </c>
      <c r="T191" s="20">
        <v>0</v>
      </c>
      <c r="U191" s="20">
        <v>0</v>
      </c>
      <c r="V191" s="20">
        <v>0</v>
      </c>
      <c r="W191" s="20">
        <v>0</v>
      </c>
    </row>
    <row r="192" spans="1:23" x14ac:dyDescent="0.35">
      <c r="A192" s="6"/>
      <c r="B192" s="17" t="s">
        <v>1604</v>
      </c>
      <c r="C192" s="437" t="s">
        <v>2322</v>
      </c>
      <c r="D192" s="17" t="s">
        <v>1633</v>
      </c>
      <c r="E192" s="13" t="s">
        <v>1634</v>
      </c>
      <c r="F192" s="254">
        <v>0</v>
      </c>
      <c r="G192" s="254">
        <v>0</v>
      </c>
      <c r="H192" s="254">
        <v>0</v>
      </c>
      <c r="I192" s="254">
        <v>0</v>
      </c>
      <c r="J192" s="252">
        <v>0</v>
      </c>
      <c r="K192" s="252">
        <v>0</v>
      </c>
      <c r="L192" s="252">
        <v>0</v>
      </c>
      <c r="M192" s="252">
        <v>0</v>
      </c>
      <c r="N192" s="252">
        <v>0</v>
      </c>
      <c r="O192" s="252">
        <v>0</v>
      </c>
      <c r="P192" s="252">
        <v>0</v>
      </c>
      <c r="Q192" s="252">
        <v>0</v>
      </c>
      <c r="R192" s="20">
        <v>0</v>
      </c>
      <c r="S192" s="20">
        <v>0</v>
      </c>
      <c r="T192" s="20">
        <v>0</v>
      </c>
      <c r="U192" s="20">
        <v>0</v>
      </c>
      <c r="V192" s="20">
        <v>0</v>
      </c>
      <c r="W192" s="20">
        <v>0</v>
      </c>
    </row>
    <row r="193" spans="1:23" x14ac:dyDescent="0.35">
      <c r="A193" s="6"/>
      <c r="B193" s="17" t="s">
        <v>1604</v>
      </c>
      <c r="C193" s="437" t="s">
        <v>2323</v>
      </c>
      <c r="D193" s="17" t="s">
        <v>1635</v>
      </c>
      <c r="E193" s="13" t="s">
        <v>1636</v>
      </c>
      <c r="F193" s="254">
        <v>0</v>
      </c>
      <c r="G193" s="254">
        <v>0</v>
      </c>
      <c r="H193" s="254">
        <v>457.86784999999998</v>
      </c>
      <c r="I193" s="254">
        <v>0</v>
      </c>
      <c r="J193" s="252">
        <v>0</v>
      </c>
      <c r="K193" s="252">
        <v>0</v>
      </c>
      <c r="L193" s="252">
        <v>0</v>
      </c>
      <c r="M193" s="252">
        <v>0</v>
      </c>
      <c r="N193" s="252">
        <v>0</v>
      </c>
      <c r="O193" s="252">
        <v>0</v>
      </c>
      <c r="P193" s="252">
        <v>0</v>
      </c>
      <c r="Q193" s="252">
        <v>0</v>
      </c>
      <c r="R193" s="20">
        <v>0</v>
      </c>
      <c r="S193" s="20">
        <v>0</v>
      </c>
      <c r="T193" s="20">
        <v>0</v>
      </c>
      <c r="U193" s="20">
        <v>0</v>
      </c>
      <c r="V193" s="20">
        <v>0</v>
      </c>
      <c r="W193" s="20">
        <v>0</v>
      </c>
    </row>
    <row r="194" spans="1:23" x14ac:dyDescent="0.35">
      <c r="A194" s="6"/>
      <c r="B194" s="17" t="s">
        <v>1604</v>
      </c>
      <c r="C194" s="437" t="s">
        <v>2324</v>
      </c>
      <c r="D194" s="17" t="s">
        <v>1696</v>
      </c>
      <c r="E194" s="13" t="s">
        <v>1697</v>
      </c>
      <c r="F194" s="254">
        <v>0</v>
      </c>
      <c r="G194" s="254">
        <v>0</v>
      </c>
      <c r="H194" s="254">
        <v>-1.4990599999999998</v>
      </c>
      <c r="I194" s="254">
        <v>0</v>
      </c>
      <c r="J194" s="252">
        <v>0</v>
      </c>
      <c r="K194" s="252">
        <v>0</v>
      </c>
      <c r="L194" s="252">
        <v>0</v>
      </c>
      <c r="M194" s="252">
        <v>0</v>
      </c>
      <c r="N194" s="252">
        <v>0</v>
      </c>
      <c r="O194" s="252">
        <v>0</v>
      </c>
      <c r="P194" s="252">
        <v>0</v>
      </c>
      <c r="Q194" s="252">
        <v>0</v>
      </c>
      <c r="R194" s="20">
        <v>0</v>
      </c>
      <c r="S194" s="20">
        <v>0</v>
      </c>
      <c r="T194" s="20">
        <v>0</v>
      </c>
      <c r="U194" s="20">
        <v>0</v>
      </c>
      <c r="V194" s="20">
        <v>0</v>
      </c>
      <c r="W194" s="20">
        <v>0</v>
      </c>
    </row>
    <row r="195" spans="1:23" x14ac:dyDescent="0.35">
      <c r="A195" s="6"/>
      <c r="B195" s="17" t="s">
        <v>1604</v>
      </c>
      <c r="C195" s="437" t="s">
        <v>2325</v>
      </c>
      <c r="D195" s="17" t="s">
        <v>1641</v>
      </c>
      <c r="E195" s="13" t="s">
        <v>1642</v>
      </c>
      <c r="F195" s="254">
        <v>0</v>
      </c>
      <c r="G195" s="254">
        <v>0</v>
      </c>
      <c r="H195" s="254">
        <v>686.60191000000009</v>
      </c>
      <c r="I195" s="254">
        <v>0</v>
      </c>
      <c r="J195" s="252">
        <v>0</v>
      </c>
      <c r="K195" s="252">
        <v>0</v>
      </c>
      <c r="L195" s="252">
        <v>0</v>
      </c>
      <c r="M195" s="252">
        <v>0</v>
      </c>
      <c r="N195" s="252">
        <v>0</v>
      </c>
      <c r="O195" s="252">
        <v>0</v>
      </c>
      <c r="P195" s="252">
        <v>0</v>
      </c>
      <c r="Q195" s="252">
        <v>0</v>
      </c>
      <c r="R195" s="20">
        <v>0</v>
      </c>
      <c r="S195" s="20">
        <v>0</v>
      </c>
      <c r="T195" s="20">
        <v>0</v>
      </c>
      <c r="U195" s="20">
        <v>0</v>
      </c>
      <c r="V195" s="20">
        <v>0</v>
      </c>
      <c r="W195" s="20">
        <v>0</v>
      </c>
    </row>
    <row r="196" spans="1:23" x14ac:dyDescent="0.35">
      <c r="A196" s="6"/>
      <c r="B196" s="17" t="s">
        <v>1604</v>
      </c>
      <c r="C196" s="437" t="s">
        <v>2326</v>
      </c>
      <c r="D196" s="17" t="s">
        <v>1643</v>
      </c>
      <c r="E196" s="13" t="s">
        <v>1644</v>
      </c>
      <c r="F196" s="254">
        <v>0</v>
      </c>
      <c r="G196" s="254">
        <v>0</v>
      </c>
      <c r="H196" s="254">
        <v>0</v>
      </c>
      <c r="I196" s="254">
        <v>0</v>
      </c>
      <c r="J196" s="252">
        <v>0</v>
      </c>
      <c r="K196" s="252">
        <v>0</v>
      </c>
      <c r="L196" s="252">
        <v>0</v>
      </c>
      <c r="M196" s="252">
        <v>0</v>
      </c>
      <c r="N196" s="252">
        <v>0</v>
      </c>
      <c r="O196" s="252">
        <v>0</v>
      </c>
      <c r="P196" s="252">
        <v>0</v>
      </c>
      <c r="Q196" s="252">
        <v>0</v>
      </c>
      <c r="R196" s="20">
        <v>0</v>
      </c>
      <c r="S196" s="20">
        <v>0</v>
      </c>
      <c r="T196" s="20">
        <v>0</v>
      </c>
      <c r="U196" s="20">
        <v>0</v>
      </c>
      <c r="V196" s="20">
        <v>0</v>
      </c>
      <c r="W196" s="20">
        <v>0</v>
      </c>
    </row>
    <row r="197" spans="1:23" x14ac:dyDescent="0.35">
      <c r="A197" s="6"/>
      <c r="B197" s="17" t="s">
        <v>1604</v>
      </c>
      <c r="C197" s="437" t="s">
        <v>2302</v>
      </c>
      <c r="D197" s="17" t="s">
        <v>1645</v>
      </c>
      <c r="E197" s="13" t="s">
        <v>1646</v>
      </c>
      <c r="F197" s="254">
        <v>0</v>
      </c>
      <c r="G197" s="254">
        <v>0</v>
      </c>
      <c r="H197" s="254">
        <v>10.70234</v>
      </c>
      <c r="I197" s="254">
        <v>23</v>
      </c>
      <c r="J197" s="252">
        <v>0</v>
      </c>
      <c r="K197" s="252">
        <v>0</v>
      </c>
      <c r="L197" s="252">
        <v>0</v>
      </c>
      <c r="M197" s="252">
        <v>0</v>
      </c>
      <c r="N197" s="252">
        <v>0</v>
      </c>
      <c r="O197" s="252">
        <v>0</v>
      </c>
      <c r="P197" s="252">
        <v>0</v>
      </c>
      <c r="Q197" s="252">
        <v>0</v>
      </c>
      <c r="R197" s="20">
        <v>0</v>
      </c>
      <c r="S197" s="20">
        <v>0</v>
      </c>
      <c r="T197" s="20">
        <v>0</v>
      </c>
      <c r="U197" s="20">
        <v>0</v>
      </c>
      <c r="V197" s="20">
        <v>0</v>
      </c>
      <c r="W197" s="20">
        <v>0</v>
      </c>
    </row>
    <row r="198" spans="1:23" x14ac:dyDescent="0.35">
      <c r="A198" s="6"/>
      <c r="B198" s="17" t="s">
        <v>1604</v>
      </c>
      <c r="C198" s="437" t="s">
        <v>2327</v>
      </c>
      <c r="D198" s="17" t="s">
        <v>1647</v>
      </c>
      <c r="E198" s="13" t="s">
        <v>1648</v>
      </c>
      <c r="F198" s="254">
        <v>0</v>
      </c>
      <c r="G198" s="254">
        <v>0</v>
      </c>
      <c r="H198" s="254">
        <v>4.5248500000000007</v>
      </c>
      <c r="I198" s="254">
        <v>7</v>
      </c>
      <c r="J198" s="252">
        <v>0</v>
      </c>
      <c r="K198" s="252">
        <v>0</v>
      </c>
      <c r="L198" s="252">
        <v>0</v>
      </c>
      <c r="M198" s="252">
        <v>0</v>
      </c>
      <c r="N198" s="252">
        <v>0</v>
      </c>
      <c r="O198" s="252">
        <v>0</v>
      </c>
      <c r="P198" s="252">
        <v>0</v>
      </c>
      <c r="Q198" s="252">
        <v>0</v>
      </c>
      <c r="R198" s="20">
        <v>0</v>
      </c>
      <c r="S198" s="20">
        <v>0</v>
      </c>
      <c r="T198" s="20">
        <v>0</v>
      </c>
      <c r="U198" s="20">
        <v>0</v>
      </c>
      <c r="V198" s="20">
        <v>0</v>
      </c>
      <c r="W198" s="20">
        <v>0</v>
      </c>
    </row>
    <row r="199" spans="1:23" x14ac:dyDescent="0.35">
      <c r="A199" s="6"/>
      <c r="B199" s="17" t="s">
        <v>1604</v>
      </c>
      <c r="C199" s="437" t="s">
        <v>2325</v>
      </c>
      <c r="D199" s="17" t="s">
        <v>1698</v>
      </c>
      <c r="E199" s="13" t="s">
        <v>1699</v>
      </c>
      <c r="F199" s="254">
        <v>0</v>
      </c>
      <c r="G199" s="254">
        <v>0</v>
      </c>
      <c r="H199" s="254">
        <v>0</v>
      </c>
      <c r="I199" s="254">
        <v>1576</v>
      </c>
      <c r="J199" s="252">
        <v>0</v>
      </c>
      <c r="K199" s="252">
        <v>0</v>
      </c>
      <c r="L199" s="252">
        <v>0</v>
      </c>
      <c r="M199" s="252">
        <v>0</v>
      </c>
      <c r="N199" s="252">
        <v>0</v>
      </c>
      <c r="O199" s="252">
        <v>0</v>
      </c>
      <c r="P199" s="252">
        <v>0</v>
      </c>
      <c r="Q199" s="252">
        <v>0</v>
      </c>
      <c r="R199" s="20">
        <v>0</v>
      </c>
      <c r="S199" s="20">
        <v>0</v>
      </c>
      <c r="T199" s="20">
        <v>0</v>
      </c>
      <c r="U199" s="20">
        <v>0</v>
      </c>
      <c r="V199" s="20">
        <v>0</v>
      </c>
      <c r="W199" s="20">
        <v>0</v>
      </c>
    </row>
    <row r="200" spans="1:23" x14ac:dyDescent="0.35">
      <c r="A200" s="6"/>
      <c r="B200" s="17" t="s">
        <v>1604</v>
      </c>
      <c r="C200" s="437" t="s">
        <v>2328</v>
      </c>
      <c r="D200" s="17" t="s">
        <v>1649</v>
      </c>
      <c r="E200" s="13" t="s">
        <v>1650</v>
      </c>
      <c r="F200" s="254">
        <v>0</v>
      </c>
      <c r="G200" s="254">
        <v>0</v>
      </c>
      <c r="H200" s="254">
        <v>2016.16563</v>
      </c>
      <c r="I200" s="254">
        <v>3479</v>
      </c>
      <c r="J200" s="252">
        <v>0</v>
      </c>
      <c r="K200" s="252">
        <v>0</v>
      </c>
      <c r="L200" s="252">
        <v>0</v>
      </c>
      <c r="M200" s="252">
        <v>0</v>
      </c>
      <c r="N200" s="252">
        <v>0</v>
      </c>
      <c r="O200" s="252">
        <v>0</v>
      </c>
      <c r="P200" s="252">
        <v>0</v>
      </c>
      <c r="Q200" s="252">
        <v>0</v>
      </c>
      <c r="R200" s="20">
        <v>0</v>
      </c>
      <c r="S200" s="20">
        <v>0</v>
      </c>
      <c r="T200" s="20">
        <v>0</v>
      </c>
      <c r="U200" s="20">
        <v>0</v>
      </c>
      <c r="V200" s="20">
        <v>0</v>
      </c>
      <c r="W200" s="20">
        <v>0</v>
      </c>
    </row>
    <row r="201" spans="1:23" x14ac:dyDescent="0.35">
      <c r="A201" s="6"/>
      <c r="B201" s="17" t="s">
        <v>1604</v>
      </c>
      <c r="C201" s="437" t="s">
        <v>2329</v>
      </c>
      <c r="D201" s="17" t="s">
        <v>1651</v>
      </c>
      <c r="E201" s="13" t="s">
        <v>1652</v>
      </c>
      <c r="F201" s="254">
        <v>0</v>
      </c>
      <c r="G201" s="254">
        <v>0</v>
      </c>
      <c r="H201" s="254">
        <v>443.57787999999999</v>
      </c>
      <c r="I201" s="254">
        <v>763</v>
      </c>
      <c r="J201" s="252">
        <v>0</v>
      </c>
      <c r="K201" s="252">
        <v>0</v>
      </c>
      <c r="L201" s="252">
        <v>0</v>
      </c>
      <c r="M201" s="252">
        <v>0</v>
      </c>
      <c r="N201" s="252">
        <v>0</v>
      </c>
      <c r="O201" s="252">
        <v>0</v>
      </c>
      <c r="P201" s="252">
        <v>0</v>
      </c>
      <c r="Q201" s="252">
        <v>0</v>
      </c>
      <c r="R201" s="20">
        <v>0</v>
      </c>
      <c r="S201" s="20">
        <v>0</v>
      </c>
      <c r="T201" s="20">
        <v>0</v>
      </c>
      <c r="U201" s="20">
        <v>0</v>
      </c>
      <c r="V201" s="20">
        <v>0</v>
      </c>
      <c r="W201" s="20">
        <v>0</v>
      </c>
    </row>
    <row r="202" spans="1:23" x14ac:dyDescent="0.35">
      <c r="A202" s="6"/>
      <c r="B202" s="17" t="s">
        <v>1604</v>
      </c>
      <c r="C202" s="437" t="s">
        <v>2310</v>
      </c>
      <c r="D202" s="17" t="s">
        <v>1653</v>
      </c>
      <c r="E202" s="13" t="s">
        <v>1654</v>
      </c>
      <c r="F202" s="254">
        <v>0</v>
      </c>
      <c r="G202" s="254">
        <v>0</v>
      </c>
      <c r="H202" s="254">
        <v>1972.99803</v>
      </c>
      <c r="I202" s="254">
        <v>0</v>
      </c>
      <c r="J202" s="252">
        <v>0</v>
      </c>
      <c r="K202" s="252">
        <v>0</v>
      </c>
      <c r="L202" s="252">
        <v>0</v>
      </c>
      <c r="M202" s="252">
        <v>0</v>
      </c>
      <c r="N202" s="252">
        <v>0</v>
      </c>
      <c r="O202" s="252">
        <v>0</v>
      </c>
      <c r="P202" s="252">
        <v>0</v>
      </c>
      <c r="Q202" s="252">
        <v>0</v>
      </c>
      <c r="R202" s="20">
        <v>0</v>
      </c>
      <c r="S202" s="20">
        <v>0</v>
      </c>
      <c r="T202" s="20">
        <v>0</v>
      </c>
      <c r="U202" s="20">
        <v>0</v>
      </c>
      <c r="V202" s="20">
        <v>0</v>
      </c>
      <c r="W202" s="20">
        <v>0</v>
      </c>
    </row>
    <row r="203" spans="1:23" x14ac:dyDescent="0.35">
      <c r="A203" s="6"/>
      <c r="B203" s="17" t="s">
        <v>1604</v>
      </c>
      <c r="C203" s="437" t="s">
        <v>2310</v>
      </c>
      <c r="D203" s="17" t="s">
        <v>1700</v>
      </c>
      <c r="E203" s="13" t="s">
        <v>1654</v>
      </c>
      <c r="F203" s="254">
        <v>0</v>
      </c>
      <c r="G203" s="254">
        <v>0</v>
      </c>
      <c r="H203" s="254">
        <v>0</v>
      </c>
      <c r="I203" s="254">
        <v>3543.47</v>
      </c>
      <c r="J203" s="252">
        <v>0</v>
      </c>
      <c r="K203" s="252">
        <v>0</v>
      </c>
      <c r="L203" s="252">
        <v>0</v>
      </c>
      <c r="M203" s="252">
        <v>0</v>
      </c>
      <c r="N203" s="252">
        <v>0</v>
      </c>
      <c r="O203" s="252">
        <v>0</v>
      </c>
      <c r="P203" s="252">
        <v>0</v>
      </c>
      <c r="Q203" s="252">
        <v>0</v>
      </c>
      <c r="R203" s="20">
        <v>0</v>
      </c>
      <c r="S203" s="20">
        <v>0</v>
      </c>
      <c r="T203" s="20">
        <v>0</v>
      </c>
      <c r="U203" s="20">
        <v>0</v>
      </c>
      <c r="V203" s="20">
        <v>0</v>
      </c>
      <c r="W203" s="20">
        <v>0</v>
      </c>
    </row>
    <row r="204" spans="1:23" x14ac:dyDescent="0.35">
      <c r="A204" s="6"/>
      <c r="B204" s="17" t="s">
        <v>1604</v>
      </c>
      <c r="C204" s="437" t="s">
        <v>2336</v>
      </c>
      <c r="D204" s="17" t="s">
        <v>1701</v>
      </c>
      <c r="E204" s="13" t="s">
        <v>1658</v>
      </c>
      <c r="F204" s="254">
        <v>0</v>
      </c>
      <c r="G204" s="254">
        <v>0</v>
      </c>
      <c r="H204" s="254">
        <v>-1.476</v>
      </c>
      <c r="I204" s="254">
        <v>0</v>
      </c>
      <c r="J204" s="252">
        <v>0</v>
      </c>
      <c r="K204" s="252">
        <v>0</v>
      </c>
      <c r="L204" s="252">
        <v>0</v>
      </c>
      <c r="M204" s="252">
        <v>0</v>
      </c>
      <c r="N204" s="252">
        <v>0</v>
      </c>
      <c r="O204" s="252">
        <v>0</v>
      </c>
      <c r="P204" s="252">
        <v>0</v>
      </c>
      <c r="Q204" s="252">
        <v>0</v>
      </c>
      <c r="R204" s="20">
        <v>0</v>
      </c>
      <c r="S204" s="20">
        <v>0</v>
      </c>
      <c r="T204" s="20">
        <v>0</v>
      </c>
      <c r="U204" s="20">
        <v>0</v>
      </c>
      <c r="V204" s="20">
        <v>0</v>
      </c>
      <c r="W204" s="20">
        <v>0</v>
      </c>
    </row>
    <row r="205" spans="1:23" x14ac:dyDescent="0.35">
      <c r="A205" s="6"/>
      <c r="B205" s="17" t="s">
        <v>1604</v>
      </c>
      <c r="C205" s="437" t="s">
        <v>2336</v>
      </c>
      <c r="D205" s="17" t="s">
        <v>1659</v>
      </c>
      <c r="E205" s="13" t="s">
        <v>1658</v>
      </c>
      <c r="F205" s="254">
        <v>0</v>
      </c>
      <c r="G205" s="254">
        <v>0</v>
      </c>
      <c r="H205" s="254">
        <v>10.526999999999999</v>
      </c>
      <c r="I205" s="254">
        <v>0</v>
      </c>
      <c r="J205" s="252">
        <v>0</v>
      </c>
      <c r="K205" s="252">
        <v>0</v>
      </c>
      <c r="L205" s="252">
        <v>0</v>
      </c>
      <c r="M205" s="252">
        <v>0</v>
      </c>
      <c r="N205" s="252">
        <v>0</v>
      </c>
      <c r="O205" s="252">
        <v>0</v>
      </c>
      <c r="P205" s="252">
        <v>0</v>
      </c>
      <c r="Q205" s="252">
        <v>0</v>
      </c>
      <c r="R205" s="20">
        <v>0</v>
      </c>
      <c r="S205" s="20">
        <v>0</v>
      </c>
      <c r="T205" s="20">
        <v>0</v>
      </c>
      <c r="U205" s="20">
        <v>0</v>
      </c>
      <c r="V205" s="20">
        <v>0</v>
      </c>
      <c r="W205" s="20">
        <v>0</v>
      </c>
    </row>
    <row r="206" spans="1:23" x14ac:dyDescent="0.35">
      <c r="A206" s="6"/>
      <c r="B206" s="17" t="s">
        <v>1604</v>
      </c>
      <c r="C206" s="437" t="s">
        <v>2236</v>
      </c>
      <c r="D206" s="17" t="s">
        <v>1660</v>
      </c>
      <c r="E206" s="13" t="s">
        <v>1661</v>
      </c>
      <c r="F206" s="254">
        <v>0</v>
      </c>
      <c r="G206" s="254">
        <v>0</v>
      </c>
      <c r="H206" s="254">
        <v>0</v>
      </c>
      <c r="I206" s="254">
        <v>0</v>
      </c>
      <c r="J206" s="252">
        <v>0</v>
      </c>
      <c r="K206" s="252">
        <v>0</v>
      </c>
      <c r="L206" s="252">
        <v>0</v>
      </c>
      <c r="M206" s="252">
        <v>0</v>
      </c>
      <c r="N206" s="252">
        <v>0</v>
      </c>
      <c r="O206" s="252">
        <v>0</v>
      </c>
      <c r="P206" s="252">
        <v>0</v>
      </c>
      <c r="Q206" s="252">
        <v>0</v>
      </c>
      <c r="R206" s="20">
        <v>0</v>
      </c>
      <c r="S206" s="20">
        <v>0</v>
      </c>
      <c r="T206" s="20">
        <v>0</v>
      </c>
      <c r="U206" s="20">
        <v>0</v>
      </c>
      <c r="V206" s="20">
        <v>0</v>
      </c>
      <c r="W206" s="20">
        <v>0</v>
      </c>
    </row>
    <row r="207" spans="1:23" x14ac:dyDescent="0.35">
      <c r="A207" s="6"/>
      <c r="B207" s="17" t="s">
        <v>1604</v>
      </c>
      <c r="C207" s="437" t="s">
        <v>2342</v>
      </c>
      <c r="D207" s="17" t="s">
        <v>1678</v>
      </c>
      <c r="E207" s="13" t="s">
        <v>1679</v>
      </c>
      <c r="F207" s="254">
        <v>0</v>
      </c>
      <c r="G207" s="254">
        <v>0</v>
      </c>
      <c r="H207" s="254">
        <v>-1.538</v>
      </c>
      <c r="I207" s="254">
        <v>0</v>
      </c>
      <c r="J207" s="252">
        <v>0</v>
      </c>
      <c r="K207" s="252">
        <v>0</v>
      </c>
      <c r="L207" s="252">
        <v>0</v>
      </c>
      <c r="M207" s="252">
        <v>0</v>
      </c>
      <c r="N207" s="252">
        <v>0</v>
      </c>
      <c r="O207" s="252">
        <v>0</v>
      </c>
      <c r="P207" s="252">
        <v>0</v>
      </c>
      <c r="Q207" s="252">
        <v>0</v>
      </c>
      <c r="R207" s="20">
        <v>0</v>
      </c>
      <c r="S207" s="20">
        <v>0</v>
      </c>
      <c r="T207" s="20">
        <v>0</v>
      </c>
      <c r="U207" s="20">
        <v>0</v>
      </c>
      <c r="V207" s="20">
        <v>0</v>
      </c>
      <c r="W207" s="20">
        <v>0</v>
      </c>
    </row>
    <row r="208" spans="1:23" x14ac:dyDescent="0.35">
      <c r="A208" s="6"/>
      <c r="B208" s="17" t="s">
        <v>1604</v>
      </c>
      <c r="C208" s="437" t="s">
        <v>2345</v>
      </c>
      <c r="D208" s="17" t="s">
        <v>1686</v>
      </c>
      <c r="E208" s="13" t="s">
        <v>1687</v>
      </c>
      <c r="F208" s="254">
        <v>0</v>
      </c>
      <c r="G208" s="254">
        <v>0</v>
      </c>
      <c r="H208" s="254">
        <v>0.79895000000000005</v>
      </c>
      <c r="I208" s="254">
        <v>0</v>
      </c>
      <c r="J208" s="252">
        <v>0</v>
      </c>
      <c r="K208" s="252">
        <v>0</v>
      </c>
      <c r="L208" s="252">
        <v>0</v>
      </c>
      <c r="M208" s="252">
        <v>0</v>
      </c>
      <c r="N208" s="252">
        <v>0</v>
      </c>
      <c r="O208" s="252">
        <v>0</v>
      </c>
      <c r="P208" s="252">
        <v>0</v>
      </c>
      <c r="Q208" s="252">
        <v>0</v>
      </c>
      <c r="R208" s="20">
        <v>0</v>
      </c>
      <c r="S208" s="20">
        <v>0</v>
      </c>
      <c r="T208" s="20">
        <v>0</v>
      </c>
      <c r="U208" s="20">
        <v>0</v>
      </c>
      <c r="V208" s="20">
        <v>0</v>
      </c>
      <c r="W208" s="20">
        <v>0</v>
      </c>
    </row>
    <row r="209" spans="1:23" x14ac:dyDescent="0.35">
      <c r="A209" s="6"/>
      <c r="B209" s="17" t="s">
        <v>1604</v>
      </c>
      <c r="C209" s="437" t="s">
        <v>2313</v>
      </c>
      <c r="D209" s="17" t="s">
        <v>1609</v>
      </c>
      <c r="E209" s="13" t="s">
        <v>1610</v>
      </c>
      <c r="F209" s="254">
        <v>0</v>
      </c>
      <c r="G209" s="254">
        <v>0</v>
      </c>
      <c r="H209" s="254">
        <v>0</v>
      </c>
      <c r="I209" s="254">
        <v>0</v>
      </c>
      <c r="J209" s="254">
        <v>1.56721</v>
      </c>
      <c r="K209" s="254">
        <v>0</v>
      </c>
      <c r="L209" s="252">
        <v>0</v>
      </c>
      <c r="M209" s="252">
        <v>0</v>
      </c>
      <c r="N209" s="252">
        <v>0</v>
      </c>
      <c r="O209" s="252">
        <v>0</v>
      </c>
      <c r="P209" s="252">
        <v>0</v>
      </c>
      <c r="Q209" s="252">
        <v>0</v>
      </c>
      <c r="R209" s="20">
        <v>0</v>
      </c>
      <c r="S209" s="20">
        <v>0</v>
      </c>
      <c r="T209" s="20">
        <v>0</v>
      </c>
      <c r="U209" s="20">
        <v>0</v>
      </c>
      <c r="V209" s="20">
        <v>0</v>
      </c>
      <c r="W209" s="20">
        <v>0</v>
      </c>
    </row>
    <row r="210" spans="1:23" x14ac:dyDescent="0.35">
      <c r="A210" s="6"/>
      <c r="B210" s="17" t="s">
        <v>1604</v>
      </c>
      <c r="C210" s="437" t="s">
        <v>2314</v>
      </c>
      <c r="D210" s="17" t="s">
        <v>1611</v>
      </c>
      <c r="E210" s="13" t="s">
        <v>1612</v>
      </c>
      <c r="F210" s="254">
        <v>0</v>
      </c>
      <c r="G210" s="254">
        <v>0</v>
      </c>
      <c r="H210" s="254">
        <v>0</v>
      </c>
      <c r="I210" s="254">
        <v>0</v>
      </c>
      <c r="J210" s="254">
        <v>220.22656000000001</v>
      </c>
      <c r="K210" s="254">
        <v>250</v>
      </c>
      <c r="L210" s="252">
        <v>0</v>
      </c>
      <c r="M210" s="252">
        <v>0</v>
      </c>
      <c r="N210" s="252">
        <v>0</v>
      </c>
      <c r="O210" s="252">
        <v>0</v>
      </c>
      <c r="P210" s="252">
        <v>0</v>
      </c>
      <c r="Q210" s="252">
        <v>0</v>
      </c>
      <c r="R210" s="20">
        <v>0</v>
      </c>
      <c r="S210" s="20">
        <v>0</v>
      </c>
      <c r="T210" s="20">
        <v>0</v>
      </c>
      <c r="U210" s="20">
        <v>0</v>
      </c>
      <c r="V210" s="20">
        <v>0</v>
      </c>
      <c r="W210" s="20">
        <v>0</v>
      </c>
    </row>
    <row r="211" spans="1:23" x14ac:dyDescent="0.35">
      <c r="A211" s="6"/>
      <c r="B211" s="17" t="s">
        <v>1604</v>
      </c>
      <c r="C211" s="437" t="s">
        <v>2318</v>
      </c>
      <c r="D211" s="17" t="s">
        <v>1619</v>
      </c>
      <c r="E211" s="13" t="s">
        <v>1620</v>
      </c>
      <c r="F211" s="254">
        <v>0</v>
      </c>
      <c r="G211" s="254">
        <v>0</v>
      </c>
      <c r="H211" s="254">
        <v>0</v>
      </c>
      <c r="I211" s="254">
        <v>0</v>
      </c>
      <c r="J211" s="254">
        <v>9003.6994400000003</v>
      </c>
      <c r="K211" s="254">
        <v>6550</v>
      </c>
      <c r="L211" s="252">
        <v>0</v>
      </c>
      <c r="M211" s="252">
        <v>0</v>
      </c>
      <c r="N211" s="252">
        <v>0</v>
      </c>
      <c r="O211" s="252">
        <v>0</v>
      </c>
      <c r="P211" s="252">
        <v>0</v>
      </c>
      <c r="Q211" s="252">
        <v>0</v>
      </c>
      <c r="R211" s="20">
        <v>0</v>
      </c>
      <c r="S211" s="20">
        <v>0</v>
      </c>
      <c r="T211" s="20">
        <v>0</v>
      </c>
      <c r="U211" s="20">
        <v>0</v>
      </c>
      <c r="V211" s="20">
        <v>0</v>
      </c>
      <c r="W211" s="20">
        <v>0</v>
      </c>
    </row>
    <row r="212" spans="1:23" x14ac:dyDescent="0.35">
      <c r="A212" s="6"/>
      <c r="B212" s="17" t="s">
        <v>1604</v>
      </c>
      <c r="C212" s="437" t="s">
        <v>2319</v>
      </c>
      <c r="D212" s="17" t="s">
        <v>1623</v>
      </c>
      <c r="E212" s="13" t="s">
        <v>1624</v>
      </c>
      <c r="F212" s="254">
        <v>0</v>
      </c>
      <c r="G212" s="254">
        <v>0</v>
      </c>
      <c r="H212" s="254">
        <v>0</v>
      </c>
      <c r="I212" s="254">
        <v>0</v>
      </c>
      <c r="J212" s="254">
        <v>0</v>
      </c>
      <c r="K212" s="254">
        <v>0</v>
      </c>
      <c r="L212" s="252">
        <v>0</v>
      </c>
      <c r="M212" s="252">
        <v>0</v>
      </c>
      <c r="N212" s="252">
        <v>0</v>
      </c>
      <c r="O212" s="252">
        <v>0</v>
      </c>
      <c r="P212" s="252">
        <v>0</v>
      </c>
      <c r="Q212" s="252">
        <v>0</v>
      </c>
      <c r="R212" s="20">
        <v>0</v>
      </c>
      <c r="S212" s="20">
        <v>0</v>
      </c>
      <c r="T212" s="20">
        <v>0</v>
      </c>
      <c r="U212" s="20">
        <v>0</v>
      </c>
      <c r="V212" s="20">
        <v>0</v>
      </c>
      <c r="W212" s="20">
        <v>0</v>
      </c>
    </row>
    <row r="213" spans="1:23" x14ac:dyDescent="0.35">
      <c r="A213" s="6"/>
      <c r="B213" s="17" t="s">
        <v>1604</v>
      </c>
      <c r="C213" s="437" t="s">
        <v>2247</v>
      </c>
      <c r="D213" s="17" t="s">
        <v>1694</v>
      </c>
      <c r="E213" s="13" t="s">
        <v>1695</v>
      </c>
      <c r="F213" s="254">
        <v>0</v>
      </c>
      <c r="G213" s="254">
        <v>0</v>
      </c>
      <c r="H213" s="254">
        <v>0</v>
      </c>
      <c r="I213" s="254">
        <v>0</v>
      </c>
      <c r="J213" s="254">
        <v>91.770240000000001</v>
      </c>
      <c r="K213" s="254">
        <v>100</v>
      </c>
      <c r="L213" s="252">
        <v>0</v>
      </c>
      <c r="M213" s="252">
        <v>0</v>
      </c>
      <c r="N213" s="252">
        <v>0</v>
      </c>
      <c r="O213" s="252">
        <v>0</v>
      </c>
      <c r="P213" s="252">
        <v>0</v>
      </c>
      <c r="Q213" s="252">
        <v>0</v>
      </c>
      <c r="R213" s="20">
        <v>0</v>
      </c>
      <c r="S213" s="20">
        <v>0</v>
      </c>
      <c r="T213" s="20">
        <v>0</v>
      </c>
      <c r="U213" s="20">
        <v>0</v>
      </c>
      <c r="V213" s="20">
        <v>0</v>
      </c>
      <c r="W213" s="20">
        <v>0</v>
      </c>
    </row>
    <row r="214" spans="1:23" x14ac:dyDescent="0.35">
      <c r="A214" s="6"/>
      <c r="B214" s="17" t="s">
        <v>1604</v>
      </c>
      <c r="C214" s="437" t="s">
        <v>2321</v>
      </c>
      <c r="D214" s="17" t="s">
        <v>1629</v>
      </c>
      <c r="E214" s="13" t="s">
        <v>1630</v>
      </c>
      <c r="F214" s="254">
        <v>0</v>
      </c>
      <c r="G214" s="254">
        <v>0</v>
      </c>
      <c r="H214" s="254">
        <v>0</v>
      </c>
      <c r="I214" s="254">
        <v>0</v>
      </c>
      <c r="J214" s="254">
        <v>31.820970000000003</v>
      </c>
      <c r="K214" s="254">
        <v>40</v>
      </c>
      <c r="L214" s="252">
        <v>0</v>
      </c>
      <c r="M214" s="252">
        <v>0</v>
      </c>
      <c r="N214" s="252">
        <v>0</v>
      </c>
      <c r="O214" s="252">
        <v>0</v>
      </c>
      <c r="P214" s="252">
        <v>0</v>
      </c>
      <c r="Q214" s="252">
        <v>0</v>
      </c>
      <c r="R214" s="20">
        <v>0</v>
      </c>
      <c r="S214" s="20">
        <v>0</v>
      </c>
      <c r="T214" s="20">
        <v>0</v>
      </c>
      <c r="U214" s="20">
        <v>0</v>
      </c>
      <c r="V214" s="20">
        <v>0</v>
      </c>
      <c r="W214" s="20">
        <v>0</v>
      </c>
    </row>
    <row r="215" spans="1:23" x14ac:dyDescent="0.35">
      <c r="A215" s="6"/>
      <c r="B215" s="17" t="s">
        <v>1604</v>
      </c>
      <c r="C215" s="437" t="s">
        <v>2325</v>
      </c>
      <c r="D215" s="17" t="s">
        <v>1641</v>
      </c>
      <c r="E215" s="13" t="s">
        <v>1642</v>
      </c>
      <c r="F215" s="254">
        <v>0</v>
      </c>
      <c r="G215" s="254">
        <v>0</v>
      </c>
      <c r="H215" s="254">
        <v>0</v>
      </c>
      <c r="I215" s="254">
        <v>0</v>
      </c>
      <c r="J215" s="254">
        <v>25.30875</v>
      </c>
      <c r="K215" s="254">
        <v>0</v>
      </c>
      <c r="L215" s="252">
        <v>0</v>
      </c>
      <c r="M215" s="252">
        <v>0</v>
      </c>
      <c r="N215" s="252">
        <v>0</v>
      </c>
      <c r="O215" s="252">
        <v>0</v>
      </c>
      <c r="P215" s="252">
        <v>0</v>
      </c>
      <c r="Q215" s="252">
        <v>0</v>
      </c>
      <c r="R215" s="20">
        <v>0</v>
      </c>
      <c r="S215" s="20">
        <v>0</v>
      </c>
      <c r="T215" s="20">
        <v>0</v>
      </c>
      <c r="U215" s="20">
        <v>0</v>
      </c>
      <c r="V215" s="20">
        <v>0</v>
      </c>
      <c r="W215" s="20">
        <v>0</v>
      </c>
    </row>
    <row r="216" spans="1:23" x14ac:dyDescent="0.35">
      <c r="A216" s="6"/>
      <c r="B216" s="17" t="s">
        <v>1604</v>
      </c>
      <c r="C216" s="437" t="s">
        <v>2328</v>
      </c>
      <c r="D216" s="17" t="s">
        <v>1649</v>
      </c>
      <c r="E216" s="13" t="s">
        <v>1650</v>
      </c>
      <c r="F216" s="254">
        <v>0</v>
      </c>
      <c r="G216" s="254">
        <v>0</v>
      </c>
      <c r="H216" s="254">
        <v>0</v>
      </c>
      <c r="I216" s="254">
        <v>0</v>
      </c>
      <c r="J216" s="254">
        <v>3496.9592299999999</v>
      </c>
      <c r="K216" s="254">
        <v>6593.7089999999998</v>
      </c>
      <c r="L216" s="252">
        <v>0</v>
      </c>
      <c r="M216" s="252">
        <v>0</v>
      </c>
      <c r="N216" s="252">
        <v>0</v>
      </c>
      <c r="O216" s="252">
        <v>0</v>
      </c>
      <c r="P216" s="252">
        <v>0</v>
      </c>
      <c r="Q216" s="252">
        <v>0</v>
      </c>
      <c r="R216" s="20">
        <v>0</v>
      </c>
      <c r="S216" s="20">
        <v>0</v>
      </c>
      <c r="T216" s="20">
        <v>0</v>
      </c>
      <c r="U216" s="20">
        <v>0</v>
      </c>
      <c r="V216" s="20">
        <v>0</v>
      </c>
      <c r="W216" s="20">
        <v>0</v>
      </c>
    </row>
    <row r="217" spans="1:23" x14ac:dyDescent="0.35">
      <c r="A217" s="6"/>
      <c r="B217" s="17" t="s">
        <v>1604</v>
      </c>
      <c r="C217" s="437" t="s">
        <v>2329</v>
      </c>
      <c r="D217" s="17" t="s">
        <v>1651</v>
      </c>
      <c r="E217" s="13" t="s">
        <v>1652</v>
      </c>
      <c r="F217" s="254">
        <v>0</v>
      </c>
      <c r="G217" s="254">
        <v>0</v>
      </c>
      <c r="H217" s="254">
        <v>0</v>
      </c>
      <c r="I217" s="254">
        <v>0</v>
      </c>
      <c r="J217" s="254">
        <v>2281.4627400000004</v>
      </c>
      <c r="K217" s="254">
        <v>373.99900000000002</v>
      </c>
      <c r="L217" s="252">
        <v>0</v>
      </c>
      <c r="M217" s="252">
        <v>0</v>
      </c>
      <c r="N217" s="252">
        <v>0</v>
      </c>
      <c r="O217" s="252">
        <v>0</v>
      </c>
      <c r="P217" s="252">
        <v>0</v>
      </c>
      <c r="Q217" s="252">
        <v>0</v>
      </c>
      <c r="R217" s="20">
        <v>0</v>
      </c>
      <c r="S217" s="20">
        <v>0</v>
      </c>
      <c r="T217" s="20">
        <v>0</v>
      </c>
      <c r="U217" s="20">
        <v>0</v>
      </c>
      <c r="V217" s="20">
        <v>0</v>
      </c>
      <c r="W217" s="20">
        <v>0</v>
      </c>
    </row>
    <row r="218" spans="1:23" x14ac:dyDescent="0.35">
      <c r="A218" s="6"/>
      <c r="B218" s="17" t="s">
        <v>1604</v>
      </c>
      <c r="C218" s="437" t="s">
        <v>2310</v>
      </c>
      <c r="D218" s="17" t="s">
        <v>1653</v>
      </c>
      <c r="E218" s="13" t="s">
        <v>1654</v>
      </c>
      <c r="F218" s="254">
        <v>0</v>
      </c>
      <c r="G218" s="254">
        <v>0</v>
      </c>
      <c r="H218" s="254">
        <v>0</v>
      </c>
      <c r="I218" s="254">
        <v>0</v>
      </c>
      <c r="J218" s="254">
        <v>125.4868</v>
      </c>
      <c r="K218" s="254">
        <v>4557</v>
      </c>
      <c r="L218" s="252">
        <v>0</v>
      </c>
      <c r="M218" s="252">
        <v>0</v>
      </c>
      <c r="N218" s="252">
        <v>0</v>
      </c>
      <c r="O218" s="252">
        <v>0</v>
      </c>
      <c r="P218" s="252">
        <v>0</v>
      </c>
      <c r="Q218" s="252">
        <v>0</v>
      </c>
      <c r="R218" s="20">
        <v>0</v>
      </c>
      <c r="S218" s="20">
        <v>0</v>
      </c>
      <c r="T218" s="20">
        <v>0</v>
      </c>
      <c r="U218" s="20">
        <v>0</v>
      </c>
      <c r="V218" s="20">
        <v>0</v>
      </c>
      <c r="W218" s="20">
        <v>0</v>
      </c>
    </row>
    <row r="219" spans="1:23" x14ac:dyDescent="0.35">
      <c r="A219" s="6"/>
      <c r="B219" s="17" t="s">
        <v>1604</v>
      </c>
      <c r="C219" s="437" t="s">
        <v>2310</v>
      </c>
      <c r="D219" s="17" t="s">
        <v>1700</v>
      </c>
      <c r="E219" s="13" t="s">
        <v>1654</v>
      </c>
      <c r="F219" s="254">
        <v>0</v>
      </c>
      <c r="G219" s="254">
        <v>0</v>
      </c>
      <c r="H219" s="254">
        <v>0</v>
      </c>
      <c r="I219" s="254">
        <v>0</v>
      </c>
      <c r="J219" s="254">
        <v>2121.2111099999997</v>
      </c>
      <c r="K219" s="254">
        <v>0</v>
      </c>
      <c r="L219" s="252">
        <v>0</v>
      </c>
      <c r="M219" s="252">
        <v>0</v>
      </c>
      <c r="N219" s="252">
        <v>0</v>
      </c>
      <c r="O219" s="252">
        <v>0</v>
      </c>
      <c r="P219" s="252">
        <v>0</v>
      </c>
      <c r="Q219" s="252">
        <v>0</v>
      </c>
      <c r="R219" s="20">
        <v>0</v>
      </c>
      <c r="S219" s="20">
        <v>0</v>
      </c>
      <c r="T219" s="20">
        <v>0</v>
      </c>
      <c r="U219" s="20">
        <v>0</v>
      </c>
      <c r="V219" s="20">
        <v>0</v>
      </c>
      <c r="W219" s="20">
        <v>0</v>
      </c>
    </row>
    <row r="220" spans="1:23" x14ac:dyDescent="0.35">
      <c r="A220" s="6"/>
      <c r="B220" s="17" t="s">
        <v>1604</v>
      </c>
      <c r="C220" s="437" t="s">
        <v>2335</v>
      </c>
      <c r="D220" s="17" t="s">
        <v>1655</v>
      </c>
      <c r="E220" s="13" t="s">
        <v>1656</v>
      </c>
      <c r="F220" s="254">
        <v>0</v>
      </c>
      <c r="G220" s="254">
        <v>0</v>
      </c>
      <c r="H220" s="254">
        <v>0</v>
      </c>
      <c r="I220" s="254">
        <v>0</v>
      </c>
      <c r="J220" s="254">
        <v>-4.6321499999999993</v>
      </c>
      <c r="K220" s="254">
        <v>0</v>
      </c>
      <c r="L220" s="252">
        <v>0</v>
      </c>
      <c r="M220" s="252">
        <v>0</v>
      </c>
      <c r="N220" s="252">
        <v>0</v>
      </c>
      <c r="O220" s="252">
        <v>0</v>
      </c>
      <c r="P220" s="252">
        <v>0</v>
      </c>
      <c r="Q220" s="252">
        <v>0</v>
      </c>
      <c r="R220" s="20">
        <v>0</v>
      </c>
      <c r="S220" s="20">
        <v>0</v>
      </c>
      <c r="T220" s="20">
        <v>0</v>
      </c>
      <c r="U220" s="20">
        <v>0</v>
      </c>
      <c r="V220" s="20">
        <v>0</v>
      </c>
      <c r="W220" s="20">
        <v>0</v>
      </c>
    </row>
    <row r="221" spans="1:23" x14ac:dyDescent="0.35">
      <c r="A221" s="6"/>
      <c r="B221" s="17" t="s">
        <v>1604</v>
      </c>
      <c r="C221" s="437" t="s">
        <v>2236</v>
      </c>
      <c r="D221" s="17" t="s">
        <v>1660</v>
      </c>
      <c r="E221" s="13" t="s">
        <v>1661</v>
      </c>
      <c r="F221" s="254">
        <v>0</v>
      </c>
      <c r="G221" s="254">
        <v>0</v>
      </c>
      <c r="H221" s="254">
        <v>0</v>
      </c>
      <c r="I221" s="254">
        <v>0</v>
      </c>
      <c r="J221" s="254">
        <v>1.3081500000000001</v>
      </c>
      <c r="K221" s="254">
        <v>0</v>
      </c>
      <c r="L221" s="252">
        <v>0</v>
      </c>
      <c r="M221" s="252">
        <v>0</v>
      </c>
      <c r="N221" s="252">
        <v>0</v>
      </c>
      <c r="O221" s="252">
        <v>0</v>
      </c>
      <c r="P221" s="252">
        <v>0</v>
      </c>
      <c r="Q221" s="252">
        <v>0</v>
      </c>
      <c r="R221" s="20">
        <v>0</v>
      </c>
      <c r="S221" s="20">
        <v>0</v>
      </c>
      <c r="T221" s="20">
        <v>0</v>
      </c>
      <c r="U221" s="20">
        <v>0</v>
      </c>
      <c r="V221" s="20">
        <v>0</v>
      </c>
      <c r="W221" s="20">
        <v>0</v>
      </c>
    </row>
    <row r="222" spans="1:23" x14ac:dyDescent="0.35">
      <c r="A222" s="6"/>
      <c r="B222" s="17" t="s">
        <v>1604</v>
      </c>
      <c r="C222" s="437" t="s">
        <v>2345</v>
      </c>
      <c r="D222" s="17" t="s">
        <v>1686</v>
      </c>
      <c r="E222" s="13" t="s">
        <v>1687</v>
      </c>
      <c r="F222" s="254">
        <v>0</v>
      </c>
      <c r="G222" s="254">
        <v>0</v>
      </c>
      <c r="H222" s="254">
        <v>0</v>
      </c>
      <c r="I222" s="254">
        <v>0</v>
      </c>
      <c r="J222" s="254">
        <v>0.35</v>
      </c>
      <c r="K222" s="254">
        <v>0</v>
      </c>
      <c r="L222" s="252">
        <v>0</v>
      </c>
      <c r="M222" s="252">
        <v>0</v>
      </c>
      <c r="N222" s="252">
        <v>0</v>
      </c>
      <c r="O222" s="252">
        <v>0</v>
      </c>
      <c r="P222" s="252">
        <v>0</v>
      </c>
      <c r="Q222" s="252">
        <v>0</v>
      </c>
      <c r="R222" s="20">
        <v>0</v>
      </c>
      <c r="S222" s="20">
        <v>0</v>
      </c>
      <c r="T222" s="20">
        <v>0</v>
      </c>
      <c r="U222" s="20">
        <v>0</v>
      </c>
      <c r="V222" s="20">
        <v>0</v>
      </c>
      <c r="W222" s="20">
        <v>0</v>
      </c>
    </row>
    <row r="223" spans="1:23" x14ac:dyDescent="0.35">
      <c r="A223" s="6"/>
      <c r="B223" s="17" t="s">
        <v>1604</v>
      </c>
      <c r="C223" s="437" t="s">
        <v>2314</v>
      </c>
      <c r="D223" s="17" t="s">
        <v>1611</v>
      </c>
      <c r="E223" s="13" t="s">
        <v>1612</v>
      </c>
      <c r="F223" s="254">
        <v>0</v>
      </c>
      <c r="G223" s="254">
        <v>0</v>
      </c>
      <c r="H223" s="254">
        <v>0</v>
      </c>
      <c r="I223" s="254">
        <v>0</v>
      </c>
      <c r="J223" s="254">
        <v>0</v>
      </c>
      <c r="K223" s="254">
        <v>0</v>
      </c>
      <c r="L223" s="254">
        <v>9.3986800000000006</v>
      </c>
      <c r="M223" s="254">
        <v>0</v>
      </c>
      <c r="N223" s="252">
        <v>0</v>
      </c>
      <c r="O223" s="252">
        <v>0</v>
      </c>
      <c r="P223" s="252">
        <v>0</v>
      </c>
      <c r="Q223" s="252">
        <v>0</v>
      </c>
      <c r="R223" s="20">
        <v>0</v>
      </c>
      <c r="S223" s="20">
        <v>0</v>
      </c>
      <c r="T223" s="20">
        <v>0</v>
      </c>
      <c r="U223" s="20">
        <v>0</v>
      </c>
      <c r="V223" s="20">
        <v>0</v>
      </c>
      <c r="W223" s="20">
        <v>0</v>
      </c>
    </row>
    <row r="224" spans="1:23" x14ac:dyDescent="0.35">
      <c r="A224" s="6"/>
      <c r="B224" s="17" t="s">
        <v>1604</v>
      </c>
      <c r="C224" s="437" t="s">
        <v>2318</v>
      </c>
      <c r="D224" s="17" t="s">
        <v>1619</v>
      </c>
      <c r="E224" s="13" t="s">
        <v>1620</v>
      </c>
      <c r="F224" s="254">
        <v>0</v>
      </c>
      <c r="G224" s="254">
        <v>0</v>
      </c>
      <c r="H224" s="254">
        <v>0</v>
      </c>
      <c r="I224" s="254">
        <v>0</v>
      </c>
      <c r="J224" s="254">
        <v>0</v>
      </c>
      <c r="K224" s="254">
        <v>0</v>
      </c>
      <c r="L224" s="254">
        <v>873.23752999999999</v>
      </c>
      <c r="M224" s="254">
        <v>0</v>
      </c>
      <c r="N224" s="252">
        <v>0</v>
      </c>
      <c r="O224" s="252">
        <v>0</v>
      </c>
      <c r="P224" s="252">
        <v>0</v>
      </c>
      <c r="Q224" s="252">
        <v>0</v>
      </c>
      <c r="R224" s="20">
        <v>0</v>
      </c>
      <c r="S224" s="20">
        <v>0</v>
      </c>
      <c r="T224" s="20">
        <v>0</v>
      </c>
      <c r="U224" s="20">
        <v>0</v>
      </c>
      <c r="V224" s="20">
        <v>0</v>
      </c>
      <c r="W224" s="20">
        <v>0</v>
      </c>
    </row>
    <row r="225" spans="1:23" x14ac:dyDescent="0.35">
      <c r="A225" s="6"/>
      <c r="B225" s="17" t="s">
        <v>1604</v>
      </c>
      <c r="C225" s="437" t="s">
        <v>2319</v>
      </c>
      <c r="D225" s="17" t="s">
        <v>1623</v>
      </c>
      <c r="E225" s="13" t="s">
        <v>1624</v>
      </c>
      <c r="F225" s="254">
        <v>0</v>
      </c>
      <c r="G225" s="254">
        <v>0</v>
      </c>
      <c r="H225" s="254">
        <v>0</v>
      </c>
      <c r="I225" s="254">
        <v>0</v>
      </c>
      <c r="J225" s="254">
        <v>0</v>
      </c>
      <c r="K225" s="254">
        <v>0</v>
      </c>
      <c r="L225" s="254">
        <v>0</v>
      </c>
      <c r="M225" s="254">
        <v>0</v>
      </c>
      <c r="N225" s="252">
        <v>0</v>
      </c>
      <c r="O225" s="252">
        <v>0</v>
      </c>
      <c r="P225" s="252">
        <v>0</v>
      </c>
      <c r="Q225" s="252">
        <v>0</v>
      </c>
      <c r="R225" s="20">
        <v>0</v>
      </c>
      <c r="S225" s="20">
        <v>0</v>
      </c>
      <c r="T225" s="20">
        <v>0</v>
      </c>
      <c r="U225" s="20">
        <v>0</v>
      </c>
      <c r="V225" s="20">
        <v>0</v>
      </c>
      <c r="W225" s="20">
        <v>0</v>
      </c>
    </row>
    <row r="226" spans="1:23" x14ac:dyDescent="0.35">
      <c r="A226" s="6"/>
      <c r="B226" s="17" t="s">
        <v>1604</v>
      </c>
      <c r="C226" s="437" t="s">
        <v>2247</v>
      </c>
      <c r="D226" s="17" t="s">
        <v>1694</v>
      </c>
      <c r="E226" s="13" t="s">
        <v>1695</v>
      </c>
      <c r="F226" s="254">
        <v>0</v>
      </c>
      <c r="G226" s="254">
        <v>0</v>
      </c>
      <c r="H226" s="254">
        <v>0</v>
      </c>
      <c r="I226" s="254">
        <v>0</v>
      </c>
      <c r="J226" s="254">
        <v>0</v>
      </c>
      <c r="K226" s="254">
        <v>0</v>
      </c>
      <c r="L226" s="254">
        <v>21.25028</v>
      </c>
      <c r="M226" s="254">
        <v>0</v>
      </c>
      <c r="N226" s="252">
        <v>0</v>
      </c>
      <c r="O226" s="252">
        <v>0</v>
      </c>
      <c r="P226" s="252">
        <v>0</v>
      </c>
      <c r="Q226" s="252">
        <v>0</v>
      </c>
      <c r="R226" s="20">
        <v>0</v>
      </c>
      <c r="S226" s="20">
        <v>0</v>
      </c>
      <c r="T226" s="20">
        <v>0</v>
      </c>
      <c r="U226" s="20">
        <v>0</v>
      </c>
      <c r="V226" s="20">
        <v>0</v>
      </c>
      <c r="W226" s="20">
        <v>0</v>
      </c>
    </row>
    <row r="227" spans="1:23" x14ac:dyDescent="0.35">
      <c r="A227" s="6"/>
      <c r="B227" s="17" t="s">
        <v>1604</v>
      </c>
      <c r="C227" s="437" t="s">
        <v>2326</v>
      </c>
      <c r="D227" s="17" t="s">
        <v>1643</v>
      </c>
      <c r="E227" s="13" t="s">
        <v>1644</v>
      </c>
      <c r="F227" s="254">
        <v>0</v>
      </c>
      <c r="G227" s="254">
        <v>0</v>
      </c>
      <c r="H227" s="254">
        <v>0</v>
      </c>
      <c r="I227" s="254">
        <v>0</v>
      </c>
      <c r="J227" s="254">
        <v>0</v>
      </c>
      <c r="K227" s="254">
        <v>0</v>
      </c>
      <c r="L227" s="254">
        <v>-72.95</v>
      </c>
      <c r="M227" s="254">
        <v>0</v>
      </c>
      <c r="N227" s="252">
        <v>0</v>
      </c>
      <c r="O227" s="252">
        <v>0</v>
      </c>
      <c r="P227" s="252">
        <v>0</v>
      </c>
      <c r="Q227" s="252">
        <v>0</v>
      </c>
      <c r="R227" s="20">
        <v>0</v>
      </c>
      <c r="S227" s="20">
        <v>0</v>
      </c>
      <c r="T227" s="20">
        <v>0</v>
      </c>
      <c r="U227" s="20">
        <v>0</v>
      </c>
      <c r="V227" s="20">
        <v>0</v>
      </c>
      <c r="W227" s="20">
        <v>0</v>
      </c>
    </row>
    <row r="228" spans="1:23" x14ac:dyDescent="0.35">
      <c r="A228" s="6"/>
      <c r="B228" s="17" t="s">
        <v>1604</v>
      </c>
      <c r="C228" s="437" t="s">
        <v>2328</v>
      </c>
      <c r="D228" s="17" t="s">
        <v>1649</v>
      </c>
      <c r="E228" s="13" t="s">
        <v>1650</v>
      </c>
      <c r="F228" s="254">
        <v>0</v>
      </c>
      <c r="G228" s="254">
        <v>0</v>
      </c>
      <c r="H228" s="254">
        <v>0</v>
      </c>
      <c r="I228" s="254">
        <v>0</v>
      </c>
      <c r="J228" s="254">
        <v>0</v>
      </c>
      <c r="K228" s="254">
        <v>0</v>
      </c>
      <c r="L228" s="254">
        <v>2810.2460599999999</v>
      </c>
      <c r="M228" s="254">
        <v>2854.89446</v>
      </c>
      <c r="N228" s="252">
        <v>0</v>
      </c>
      <c r="O228" s="252">
        <v>0</v>
      </c>
      <c r="P228" s="252">
        <v>0</v>
      </c>
      <c r="Q228" s="252">
        <v>0</v>
      </c>
      <c r="R228" s="20">
        <v>0</v>
      </c>
      <c r="S228" s="20">
        <v>0</v>
      </c>
      <c r="T228" s="20">
        <v>0</v>
      </c>
      <c r="U228" s="20">
        <v>0</v>
      </c>
      <c r="V228" s="20">
        <v>0</v>
      </c>
      <c r="W228" s="20">
        <v>0</v>
      </c>
    </row>
    <row r="229" spans="1:23" x14ac:dyDescent="0.35">
      <c r="A229" s="6"/>
      <c r="B229" s="17" t="s">
        <v>1604</v>
      </c>
      <c r="C229" s="437" t="s">
        <v>2329</v>
      </c>
      <c r="D229" s="17" t="s">
        <v>1651</v>
      </c>
      <c r="E229" s="13" t="s">
        <v>1652</v>
      </c>
      <c r="F229" s="254">
        <v>0</v>
      </c>
      <c r="G229" s="254">
        <v>0</v>
      </c>
      <c r="H229" s="254">
        <v>0</v>
      </c>
      <c r="I229" s="254">
        <v>0</v>
      </c>
      <c r="J229" s="254">
        <v>0</v>
      </c>
      <c r="K229" s="254">
        <v>0</v>
      </c>
      <c r="L229" s="254">
        <v>2047.9156</v>
      </c>
      <c r="M229" s="254">
        <v>6504.93001</v>
      </c>
      <c r="N229" s="252">
        <v>0</v>
      </c>
      <c r="O229" s="252">
        <v>0</v>
      </c>
      <c r="P229" s="252">
        <v>0</v>
      </c>
      <c r="Q229" s="252">
        <v>0</v>
      </c>
      <c r="R229" s="20">
        <v>0</v>
      </c>
      <c r="S229" s="20">
        <v>0</v>
      </c>
      <c r="T229" s="20">
        <v>0</v>
      </c>
      <c r="U229" s="20">
        <v>0</v>
      </c>
      <c r="V229" s="20">
        <v>0</v>
      </c>
      <c r="W229" s="20">
        <v>0</v>
      </c>
    </row>
    <row r="230" spans="1:23" x14ac:dyDescent="0.35">
      <c r="A230" s="6"/>
      <c r="B230" s="17" t="s">
        <v>1604</v>
      </c>
      <c r="C230" s="437" t="s">
        <v>2310</v>
      </c>
      <c r="D230" s="17" t="s">
        <v>1653</v>
      </c>
      <c r="E230" s="13" t="s">
        <v>1654</v>
      </c>
      <c r="F230" s="254">
        <v>0</v>
      </c>
      <c r="G230" s="254">
        <v>0</v>
      </c>
      <c r="H230" s="254">
        <v>0</v>
      </c>
      <c r="I230" s="254">
        <v>0</v>
      </c>
      <c r="J230" s="254">
        <v>0</v>
      </c>
      <c r="K230" s="254">
        <v>0</v>
      </c>
      <c r="L230" s="254">
        <v>-2.3435000000000001</v>
      </c>
      <c r="M230" s="254">
        <v>0</v>
      </c>
      <c r="N230" s="252">
        <v>0</v>
      </c>
      <c r="O230" s="252">
        <v>0</v>
      </c>
      <c r="P230" s="252">
        <v>0</v>
      </c>
      <c r="Q230" s="252">
        <v>0</v>
      </c>
      <c r="R230" s="20">
        <v>0</v>
      </c>
      <c r="S230" s="20">
        <v>0</v>
      </c>
      <c r="T230" s="20">
        <v>0</v>
      </c>
      <c r="U230" s="20">
        <v>0</v>
      </c>
      <c r="V230" s="20">
        <v>0</v>
      </c>
      <c r="W230" s="20">
        <v>0</v>
      </c>
    </row>
    <row r="231" spans="1:23" x14ac:dyDescent="0.35">
      <c r="A231" s="6"/>
      <c r="B231" s="17" t="s">
        <v>1604</v>
      </c>
      <c r="C231" s="437" t="s">
        <v>2310</v>
      </c>
      <c r="D231" s="17" t="s">
        <v>1700</v>
      </c>
      <c r="E231" s="13" t="s">
        <v>1654</v>
      </c>
      <c r="F231" s="254">
        <v>0</v>
      </c>
      <c r="G231" s="254">
        <v>0</v>
      </c>
      <c r="H231" s="254">
        <v>0</v>
      </c>
      <c r="I231" s="254">
        <v>0</v>
      </c>
      <c r="J231" s="254">
        <v>0</v>
      </c>
      <c r="K231" s="254">
        <v>0</v>
      </c>
      <c r="L231" s="254">
        <v>9946.2053599999999</v>
      </c>
      <c r="M231" s="254">
        <v>14331.599759999999</v>
      </c>
      <c r="N231" s="252">
        <v>0</v>
      </c>
      <c r="O231" s="252">
        <v>0</v>
      </c>
      <c r="P231" s="252">
        <v>0</v>
      </c>
      <c r="Q231" s="252">
        <v>0</v>
      </c>
      <c r="R231" s="20">
        <v>0</v>
      </c>
      <c r="S231" s="20">
        <v>0</v>
      </c>
      <c r="T231" s="20">
        <v>0</v>
      </c>
      <c r="U231" s="20">
        <v>0</v>
      </c>
      <c r="V231" s="20">
        <v>0</v>
      </c>
      <c r="W231" s="20">
        <v>0</v>
      </c>
    </row>
    <row r="232" spans="1:23" x14ac:dyDescent="0.35">
      <c r="A232" s="6"/>
      <c r="B232" s="17" t="s">
        <v>1604</v>
      </c>
      <c r="C232" s="437" t="s">
        <v>2345</v>
      </c>
      <c r="D232" s="17" t="s">
        <v>1686</v>
      </c>
      <c r="E232" s="13" t="s">
        <v>1687</v>
      </c>
      <c r="F232" s="254">
        <v>0</v>
      </c>
      <c r="G232" s="254">
        <v>0</v>
      </c>
      <c r="H232" s="254">
        <v>0</v>
      </c>
      <c r="I232" s="254">
        <v>0</v>
      </c>
      <c r="J232" s="254">
        <v>0</v>
      </c>
      <c r="K232" s="254">
        <v>0</v>
      </c>
      <c r="L232" s="254">
        <v>0</v>
      </c>
      <c r="M232" s="254">
        <v>0</v>
      </c>
      <c r="N232" s="252">
        <v>0</v>
      </c>
      <c r="O232" s="252">
        <v>0</v>
      </c>
      <c r="P232" s="252">
        <v>0</v>
      </c>
      <c r="Q232" s="252">
        <v>0</v>
      </c>
      <c r="R232" s="20">
        <v>0</v>
      </c>
      <c r="S232" s="20">
        <v>0</v>
      </c>
      <c r="T232" s="20">
        <v>0</v>
      </c>
      <c r="U232" s="20">
        <v>0</v>
      </c>
      <c r="V232" s="20">
        <v>0</v>
      </c>
      <c r="W232" s="20">
        <v>0</v>
      </c>
    </row>
    <row r="233" spans="1:23" x14ac:dyDescent="0.35">
      <c r="A233" s="6"/>
      <c r="B233" s="17" t="s">
        <v>1604</v>
      </c>
      <c r="C233" s="437" t="s">
        <v>2314</v>
      </c>
      <c r="D233" s="17" t="s">
        <v>1611</v>
      </c>
      <c r="E233" s="13" t="s">
        <v>1612</v>
      </c>
      <c r="F233" s="254">
        <v>0</v>
      </c>
      <c r="G233" s="254">
        <v>0</v>
      </c>
      <c r="H233" s="254">
        <v>0</v>
      </c>
      <c r="I233" s="254">
        <v>0</v>
      </c>
      <c r="J233" s="254">
        <v>0</v>
      </c>
      <c r="K233" s="254">
        <v>0</v>
      </c>
      <c r="L233" s="254">
        <v>0</v>
      </c>
      <c r="M233" s="254">
        <v>0</v>
      </c>
      <c r="N233" s="254">
        <v>4.37493</v>
      </c>
      <c r="O233" s="254">
        <v>0</v>
      </c>
      <c r="P233" s="252">
        <v>0</v>
      </c>
      <c r="Q233" s="252">
        <v>0</v>
      </c>
      <c r="R233" s="20">
        <v>0</v>
      </c>
      <c r="S233" s="20">
        <v>0</v>
      </c>
      <c r="T233" s="20">
        <v>0</v>
      </c>
      <c r="U233" s="20">
        <v>0</v>
      </c>
      <c r="V233" s="20">
        <v>0</v>
      </c>
      <c r="W233" s="20">
        <v>0</v>
      </c>
    </row>
    <row r="234" spans="1:23" x14ac:dyDescent="0.35">
      <c r="A234" s="6"/>
      <c r="B234" s="17" t="s">
        <v>1604</v>
      </c>
      <c r="C234" s="437" t="s">
        <v>2318</v>
      </c>
      <c r="D234" s="17" t="s">
        <v>1619</v>
      </c>
      <c r="E234" s="13" t="s">
        <v>1620</v>
      </c>
      <c r="F234" s="254">
        <v>0</v>
      </c>
      <c r="G234" s="254">
        <v>0</v>
      </c>
      <c r="H234" s="254">
        <v>0</v>
      </c>
      <c r="I234" s="254">
        <v>0</v>
      </c>
      <c r="J234" s="254">
        <v>0</v>
      </c>
      <c r="K234" s="254">
        <v>0</v>
      </c>
      <c r="L234" s="254">
        <v>0</v>
      </c>
      <c r="M234" s="254">
        <v>0</v>
      </c>
      <c r="N234" s="254">
        <v>-34.9816</v>
      </c>
      <c r="O234" s="254">
        <v>0</v>
      </c>
      <c r="P234" s="252">
        <v>0</v>
      </c>
      <c r="Q234" s="252">
        <v>0</v>
      </c>
      <c r="R234" s="20">
        <v>0</v>
      </c>
      <c r="S234" s="20">
        <v>0</v>
      </c>
      <c r="T234" s="20">
        <v>0</v>
      </c>
      <c r="U234" s="20">
        <v>0</v>
      </c>
      <c r="V234" s="20">
        <v>0</v>
      </c>
      <c r="W234" s="20">
        <v>0</v>
      </c>
    </row>
    <row r="235" spans="1:23" x14ac:dyDescent="0.35">
      <c r="A235" s="6"/>
      <c r="B235" s="17" t="s">
        <v>1604</v>
      </c>
      <c r="C235" s="437" t="s">
        <v>2319</v>
      </c>
      <c r="D235" s="17" t="s">
        <v>1623</v>
      </c>
      <c r="E235" s="13" t="s">
        <v>1624</v>
      </c>
      <c r="F235" s="254">
        <v>0</v>
      </c>
      <c r="G235" s="254">
        <v>0</v>
      </c>
      <c r="H235" s="254">
        <v>0</v>
      </c>
      <c r="I235" s="254">
        <v>0</v>
      </c>
      <c r="J235" s="254">
        <v>0</v>
      </c>
      <c r="K235" s="254">
        <v>0</v>
      </c>
      <c r="L235" s="254">
        <v>0</v>
      </c>
      <c r="M235" s="254">
        <v>0</v>
      </c>
      <c r="N235" s="254">
        <v>0</v>
      </c>
      <c r="O235" s="254">
        <v>0</v>
      </c>
      <c r="P235" s="252">
        <v>0</v>
      </c>
      <c r="Q235" s="252">
        <v>0</v>
      </c>
      <c r="R235" s="20">
        <v>0</v>
      </c>
      <c r="S235" s="20">
        <v>0</v>
      </c>
      <c r="T235" s="20">
        <v>0</v>
      </c>
      <c r="U235" s="20">
        <v>0</v>
      </c>
      <c r="V235" s="20">
        <v>0</v>
      </c>
      <c r="W235" s="20">
        <v>0</v>
      </c>
    </row>
    <row r="236" spans="1:23" x14ac:dyDescent="0.35">
      <c r="A236" s="6"/>
      <c r="B236" s="17" t="s">
        <v>1604</v>
      </c>
      <c r="C236" s="437" t="s">
        <v>2247</v>
      </c>
      <c r="D236" s="17" t="s">
        <v>1694</v>
      </c>
      <c r="E236" s="13" t="s">
        <v>1695</v>
      </c>
      <c r="F236" s="254">
        <v>0</v>
      </c>
      <c r="G236" s="254">
        <v>0</v>
      </c>
      <c r="H236" s="254">
        <v>0</v>
      </c>
      <c r="I236" s="254">
        <v>0</v>
      </c>
      <c r="J236" s="254">
        <v>0</v>
      </c>
      <c r="K236" s="254">
        <v>0</v>
      </c>
      <c r="L236" s="254">
        <v>0</v>
      </c>
      <c r="M236" s="254">
        <v>0</v>
      </c>
      <c r="N236" s="254">
        <v>57.135440000000003</v>
      </c>
      <c r="O236" s="254">
        <v>0</v>
      </c>
      <c r="P236" s="252">
        <v>0</v>
      </c>
      <c r="Q236" s="252">
        <v>0</v>
      </c>
      <c r="R236" s="20">
        <v>0</v>
      </c>
      <c r="S236" s="20">
        <v>0</v>
      </c>
      <c r="T236" s="20">
        <v>0</v>
      </c>
      <c r="U236" s="20">
        <v>0</v>
      </c>
      <c r="V236" s="20">
        <v>0</v>
      </c>
      <c r="W236" s="20">
        <v>0</v>
      </c>
    </row>
    <row r="237" spans="1:23" x14ac:dyDescent="0.35">
      <c r="A237" s="6"/>
      <c r="B237" s="17" t="s">
        <v>1604</v>
      </c>
      <c r="C237" s="437" t="s">
        <v>2325</v>
      </c>
      <c r="D237" s="17" t="s">
        <v>1641</v>
      </c>
      <c r="E237" s="13" t="s">
        <v>1642</v>
      </c>
      <c r="F237" s="254">
        <v>0</v>
      </c>
      <c r="G237" s="254">
        <v>0</v>
      </c>
      <c r="H237" s="254">
        <v>0</v>
      </c>
      <c r="I237" s="254">
        <v>0</v>
      </c>
      <c r="J237" s="254">
        <v>0</v>
      </c>
      <c r="K237" s="254">
        <v>0</v>
      </c>
      <c r="L237" s="254">
        <v>0</v>
      </c>
      <c r="M237" s="254">
        <v>0</v>
      </c>
      <c r="N237" s="254">
        <v>-1.371</v>
      </c>
      <c r="O237" s="254">
        <v>0</v>
      </c>
      <c r="P237" s="252">
        <v>0</v>
      </c>
      <c r="Q237" s="252">
        <v>0</v>
      </c>
      <c r="R237" s="20">
        <v>0</v>
      </c>
      <c r="S237" s="20">
        <v>0</v>
      </c>
      <c r="T237" s="20">
        <v>0</v>
      </c>
      <c r="U237" s="20">
        <v>0</v>
      </c>
      <c r="V237" s="20">
        <v>0</v>
      </c>
      <c r="W237" s="20">
        <v>0</v>
      </c>
    </row>
    <row r="238" spans="1:23" x14ac:dyDescent="0.35">
      <c r="A238" s="6"/>
      <c r="B238" s="17" t="s">
        <v>1604</v>
      </c>
      <c r="C238" s="437" t="s">
        <v>2326</v>
      </c>
      <c r="D238" s="17" t="s">
        <v>1643</v>
      </c>
      <c r="E238" s="13" t="s">
        <v>1644</v>
      </c>
      <c r="F238" s="254">
        <v>0</v>
      </c>
      <c r="G238" s="254">
        <v>0</v>
      </c>
      <c r="H238" s="254">
        <v>0</v>
      </c>
      <c r="I238" s="254">
        <v>0</v>
      </c>
      <c r="J238" s="254">
        <v>0</v>
      </c>
      <c r="K238" s="254">
        <v>0</v>
      </c>
      <c r="L238" s="254">
        <v>0</v>
      </c>
      <c r="M238" s="254">
        <v>0</v>
      </c>
      <c r="N238" s="254">
        <v>-0.34902999999999995</v>
      </c>
      <c r="O238" s="254">
        <v>0</v>
      </c>
      <c r="P238" s="252">
        <v>0</v>
      </c>
      <c r="Q238" s="252">
        <v>0</v>
      </c>
      <c r="R238" s="20">
        <v>0</v>
      </c>
      <c r="S238" s="20">
        <v>0</v>
      </c>
      <c r="T238" s="20">
        <v>0</v>
      </c>
      <c r="U238" s="20">
        <v>0</v>
      </c>
      <c r="V238" s="20">
        <v>0</v>
      </c>
      <c r="W238" s="20">
        <v>0</v>
      </c>
    </row>
    <row r="239" spans="1:23" x14ac:dyDescent="0.35">
      <c r="A239" s="6"/>
      <c r="B239" s="17" t="s">
        <v>1604</v>
      </c>
      <c r="C239" s="437" t="s">
        <v>2328</v>
      </c>
      <c r="D239" s="17" t="s">
        <v>1649</v>
      </c>
      <c r="E239" s="13" t="s">
        <v>1650</v>
      </c>
      <c r="F239" s="254">
        <v>0</v>
      </c>
      <c r="G239" s="254">
        <v>0</v>
      </c>
      <c r="H239" s="254">
        <v>0</v>
      </c>
      <c r="I239" s="254">
        <v>0</v>
      </c>
      <c r="J239" s="254">
        <v>0</v>
      </c>
      <c r="K239" s="254">
        <v>0</v>
      </c>
      <c r="L239" s="254">
        <v>0</v>
      </c>
      <c r="M239" s="254">
        <v>0</v>
      </c>
      <c r="N239" s="254">
        <v>601.29542000000004</v>
      </c>
      <c r="O239" s="254">
        <v>0</v>
      </c>
      <c r="P239" s="252">
        <v>0</v>
      </c>
      <c r="Q239" s="252">
        <v>0</v>
      </c>
      <c r="R239" s="20">
        <v>0</v>
      </c>
      <c r="S239" s="20">
        <v>0</v>
      </c>
      <c r="T239" s="20">
        <v>0</v>
      </c>
      <c r="U239" s="20">
        <v>0</v>
      </c>
      <c r="V239" s="20">
        <v>0</v>
      </c>
      <c r="W239" s="20">
        <v>0</v>
      </c>
    </row>
    <row r="240" spans="1:23" x14ac:dyDescent="0.35">
      <c r="A240" s="6"/>
      <c r="B240" s="17" t="s">
        <v>1604</v>
      </c>
      <c r="C240" s="437" t="s">
        <v>2329</v>
      </c>
      <c r="D240" s="17" t="s">
        <v>1651</v>
      </c>
      <c r="E240" s="13" t="s">
        <v>1652</v>
      </c>
      <c r="F240" s="254">
        <v>0</v>
      </c>
      <c r="G240" s="254">
        <v>0</v>
      </c>
      <c r="H240" s="254">
        <v>0</v>
      </c>
      <c r="I240" s="254">
        <v>0</v>
      </c>
      <c r="J240" s="254">
        <v>0</v>
      </c>
      <c r="K240" s="254">
        <v>0</v>
      </c>
      <c r="L240" s="254">
        <v>0</v>
      </c>
      <c r="M240" s="254">
        <v>0</v>
      </c>
      <c r="N240" s="254">
        <v>2375.6944900000003</v>
      </c>
      <c r="O240" s="254">
        <v>6697.5240000000003</v>
      </c>
      <c r="P240" s="252">
        <v>0</v>
      </c>
      <c r="Q240" s="252">
        <v>0</v>
      </c>
      <c r="R240" s="20">
        <v>0</v>
      </c>
      <c r="S240" s="20">
        <v>0</v>
      </c>
      <c r="T240" s="20">
        <v>0</v>
      </c>
      <c r="U240" s="20">
        <v>0</v>
      </c>
      <c r="V240" s="20">
        <v>0</v>
      </c>
      <c r="W240" s="20">
        <v>0</v>
      </c>
    </row>
    <row r="241" spans="1:23" x14ac:dyDescent="0.35">
      <c r="A241" s="6"/>
      <c r="B241" s="17" t="s">
        <v>1604</v>
      </c>
      <c r="C241" s="437" t="s">
        <v>2310</v>
      </c>
      <c r="D241" s="17" t="s">
        <v>1700</v>
      </c>
      <c r="E241" s="13" t="s">
        <v>1654</v>
      </c>
      <c r="F241" s="254">
        <v>0</v>
      </c>
      <c r="G241" s="254">
        <v>0</v>
      </c>
      <c r="H241" s="254">
        <v>0</v>
      </c>
      <c r="I241" s="254">
        <v>0</v>
      </c>
      <c r="J241" s="254">
        <v>0</v>
      </c>
      <c r="K241" s="254">
        <v>0</v>
      </c>
      <c r="L241" s="254">
        <v>0</v>
      </c>
      <c r="M241" s="254">
        <v>0</v>
      </c>
      <c r="N241" s="254">
        <v>16068.546679999999</v>
      </c>
      <c r="O241" s="254">
        <v>14333.391</v>
      </c>
      <c r="P241" s="252">
        <v>0</v>
      </c>
      <c r="Q241" s="252">
        <v>0</v>
      </c>
      <c r="R241" s="20">
        <v>0</v>
      </c>
      <c r="S241" s="20">
        <v>0</v>
      </c>
      <c r="T241" s="20">
        <v>0</v>
      </c>
      <c r="U241" s="20">
        <v>0</v>
      </c>
      <c r="V241" s="20">
        <v>0</v>
      </c>
      <c r="W241" s="20">
        <v>0</v>
      </c>
    </row>
    <row r="242" spans="1:23" x14ac:dyDescent="0.35">
      <c r="A242" s="6"/>
      <c r="B242" s="17" t="s">
        <v>1604</v>
      </c>
      <c r="C242" s="437" t="s">
        <v>2247</v>
      </c>
      <c r="D242" s="17" t="s">
        <v>1694</v>
      </c>
      <c r="E242" s="13" t="s">
        <v>1695</v>
      </c>
      <c r="F242" s="254">
        <v>0</v>
      </c>
      <c r="G242" s="254">
        <v>0</v>
      </c>
      <c r="H242" s="254">
        <v>0</v>
      </c>
      <c r="I242" s="254">
        <v>0</v>
      </c>
      <c r="J242" s="254">
        <v>0</v>
      </c>
      <c r="K242" s="254">
        <v>0</v>
      </c>
      <c r="L242" s="254">
        <v>0</v>
      </c>
      <c r="M242" s="254">
        <v>0</v>
      </c>
      <c r="N242" s="254">
        <v>0</v>
      </c>
      <c r="O242" s="254">
        <v>0</v>
      </c>
      <c r="P242" s="254">
        <v>2.8491300000000002</v>
      </c>
      <c r="Q242" s="254">
        <v>0</v>
      </c>
      <c r="R242" s="20">
        <v>0</v>
      </c>
      <c r="S242" s="20">
        <v>0</v>
      </c>
      <c r="T242" s="20">
        <v>0</v>
      </c>
      <c r="U242" s="20">
        <v>0</v>
      </c>
      <c r="V242" s="20">
        <v>0</v>
      </c>
      <c r="W242" s="20">
        <v>0</v>
      </c>
    </row>
    <row r="243" spans="1:23" x14ac:dyDescent="0.35">
      <c r="A243" s="6"/>
      <c r="B243" s="17" t="s">
        <v>1604</v>
      </c>
      <c r="C243" s="437" t="s">
        <v>2328</v>
      </c>
      <c r="D243" s="17" t="s">
        <v>1649</v>
      </c>
      <c r="E243" s="13" t="s">
        <v>1650</v>
      </c>
      <c r="F243" s="254">
        <v>0</v>
      </c>
      <c r="G243" s="254">
        <v>0</v>
      </c>
      <c r="H243" s="254">
        <v>0</v>
      </c>
      <c r="I243" s="254">
        <v>0</v>
      </c>
      <c r="J243" s="254">
        <v>0</v>
      </c>
      <c r="K243" s="254">
        <v>0</v>
      </c>
      <c r="L243" s="254">
        <v>0</v>
      </c>
      <c r="M243" s="254">
        <v>0</v>
      </c>
      <c r="N243" s="254">
        <v>0</v>
      </c>
      <c r="O243" s="254">
        <v>0</v>
      </c>
      <c r="P243" s="254">
        <v>73.984520000000003</v>
      </c>
      <c r="Q243" s="254">
        <v>0</v>
      </c>
      <c r="R243" s="20">
        <v>0</v>
      </c>
      <c r="S243" s="20">
        <v>0</v>
      </c>
      <c r="T243" s="20">
        <v>0</v>
      </c>
      <c r="U243" s="20">
        <v>0</v>
      </c>
      <c r="V243" s="20">
        <v>0</v>
      </c>
      <c r="W243" s="20">
        <v>0</v>
      </c>
    </row>
    <row r="244" spans="1:23" x14ac:dyDescent="0.35">
      <c r="A244" s="6"/>
      <c r="B244" s="17" t="s">
        <v>1604</v>
      </c>
      <c r="C244" s="437" t="s">
        <v>2329</v>
      </c>
      <c r="D244" s="17" t="s">
        <v>1651</v>
      </c>
      <c r="E244" s="13" t="s">
        <v>1652</v>
      </c>
      <c r="F244" s="254">
        <v>0</v>
      </c>
      <c r="G244" s="254">
        <v>0</v>
      </c>
      <c r="H244" s="254">
        <v>0</v>
      </c>
      <c r="I244" s="254">
        <v>0</v>
      </c>
      <c r="J244" s="254">
        <v>0</v>
      </c>
      <c r="K244" s="254">
        <v>0</v>
      </c>
      <c r="L244" s="254">
        <v>0</v>
      </c>
      <c r="M244" s="254">
        <v>0</v>
      </c>
      <c r="N244" s="254">
        <v>0</v>
      </c>
      <c r="O244" s="254">
        <v>0</v>
      </c>
      <c r="P244" s="254">
        <v>787.09365000000003</v>
      </c>
      <c r="Q244" s="254">
        <v>660.11907999999994</v>
      </c>
      <c r="R244" s="20">
        <v>0</v>
      </c>
      <c r="S244" s="20">
        <v>0</v>
      </c>
      <c r="T244" s="20">
        <v>0</v>
      </c>
      <c r="U244" s="20">
        <v>0</v>
      </c>
      <c r="V244" s="20">
        <v>0</v>
      </c>
      <c r="W244" s="20">
        <v>0</v>
      </c>
    </row>
    <row r="245" spans="1:23" x14ac:dyDescent="0.35">
      <c r="A245" s="6"/>
      <c r="B245" s="17" t="s">
        <v>1604</v>
      </c>
      <c r="C245" s="437" t="s">
        <v>2310</v>
      </c>
      <c r="D245" s="17" t="s">
        <v>1700</v>
      </c>
      <c r="E245" s="13" t="s">
        <v>1654</v>
      </c>
      <c r="F245" s="254">
        <v>0</v>
      </c>
      <c r="G245" s="254">
        <v>0</v>
      </c>
      <c r="H245" s="254">
        <v>0</v>
      </c>
      <c r="I245" s="254">
        <v>0</v>
      </c>
      <c r="J245" s="254">
        <v>0</v>
      </c>
      <c r="K245" s="254">
        <v>0</v>
      </c>
      <c r="L245" s="254">
        <v>0</v>
      </c>
      <c r="M245" s="254">
        <v>0</v>
      </c>
      <c r="N245" s="254">
        <v>0</v>
      </c>
      <c r="O245" s="254">
        <v>0</v>
      </c>
      <c r="P245" s="254">
        <v>8556.0246500000012</v>
      </c>
      <c r="Q245" s="254">
        <v>5871.2122900000004</v>
      </c>
      <c r="R245" s="20">
        <v>0</v>
      </c>
      <c r="S245" s="20">
        <v>0</v>
      </c>
      <c r="T245" s="20">
        <v>0</v>
      </c>
      <c r="U245" s="20">
        <v>0</v>
      </c>
      <c r="V245" s="20">
        <v>0</v>
      </c>
      <c r="W245" s="20">
        <v>0</v>
      </c>
    </row>
    <row r="246" spans="1:23" x14ac:dyDescent="0.35">
      <c r="A246" s="6"/>
      <c r="B246" s="17"/>
      <c r="C246" s="17"/>
      <c r="D246" s="17"/>
      <c r="E246" s="13"/>
      <c r="F246" s="13"/>
      <c r="G246" s="13"/>
      <c r="H246" s="13"/>
      <c r="I246" s="13"/>
      <c r="J246" s="13"/>
      <c r="K246" s="13"/>
      <c r="L246" s="13"/>
      <c r="M246" s="13"/>
      <c r="N246" s="13"/>
      <c r="O246" s="13"/>
      <c r="P246" s="13"/>
      <c r="Q246" s="13"/>
      <c r="R246" s="20"/>
      <c r="S246" s="20"/>
      <c r="T246" s="20"/>
      <c r="U246" s="20"/>
      <c r="V246" s="20"/>
      <c r="W246" s="58"/>
    </row>
    <row r="247" spans="1:23" ht="13.15" x14ac:dyDescent="0.4">
      <c r="B247" s="234" t="s">
        <v>1604</v>
      </c>
      <c r="C247" s="234"/>
      <c r="D247" s="234"/>
      <c r="E247" s="235" t="s">
        <v>1702</v>
      </c>
      <c r="F247" s="242">
        <f>SUM(F3:F245)</f>
        <v>5880.5679499999969</v>
      </c>
      <c r="G247" s="242">
        <f t="shared" ref="G247:Q247" si="0">SUM(G3:G245)</f>
        <v>16512.205999999998</v>
      </c>
      <c r="H247" s="242">
        <f t="shared" si="0"/>
        <v>13203.80575</v>
      </c>
      <c r="I247" s="242">
        <f t="shared" si="0"/>
        <v>16280.47</v>
      </c>
      <c r="J247" s="242">
        <f t="shared" si="0"/>
        <v>17396.539049999999</v>
      </c>
      <c r="K247" s="242">
        <f t="shared" si="0"/>
        <v>18464.707999999999</v>
      </c>
      <c r="L247" s="242">
        <f t="shared" si="0"/>
        <v>15632.960009999999</v>
      </c>
      <c r="M247" s="242">
        <f t="shared" si="0"/>
        <v>23691.424229999997</v>
      </c>
      <c r="N247" s="242">
        <f t="shared" si="0"/>
        <v>19070.34533</v>
      </c>
      <c r="O247" s="242">
        <f t="shared" si="0"/>
        <v>21030.915000000001</v>
      </c>
      <c r="P247" s="242">
        <f t="shared" si="0"/>
        <v>9419.9519500000006</v>
      </c>
      <c r="Q247" s="242">
        <f t="shared" si="0"/>
        <v>6531.3313699999999</v>
      </c>
      <c r="R247" s="237">
        <v>17479.495101451994</v>
      </c>
      <c r="S247" s="237">
        <v>21996.299330628892</v>
      </c>
      <c r="T247" s="237">
        <v>30628.226376503018</v>
      </c>
      <c r="U247" s="237">
        <v>18292.562237753944</v>
      </c>
      <c r="V247" s="237">
        <v>25801.993592028448</v>
      </c>
      <c r="W247" s="237">
        <v>114198.57663836634</v>
      </c>
    </row>
    <row r="248" spans="1:23" x14ac:dyDescent="0.35">
      <c r="B248" s="17" t="s">
        <v>35</v>
      </c>
      <c r="C248" s="437" t="s">
        <v>2404</v>
      </c>
      <c r="D248" s="17"/>
      <c r="E248" s="13" t="s">
        <v>528</v>
      </c>
      <c r="F248" s="254">
        <v>0</v>
      </c>
      <c r="G248" s="254">
        <v>0</v>
      </c>
      <c r="H248" s="254">
        <v>0</v>
      </c>
      <c r="I248" s="254">
        <v>0</v>
      </c>
      <c r="J248" s="254">
        <v>0</v>
      </c>
      <c r="K248" s="254">
        <v>0</v>
      </c>
      <c r="L248" s="254">
        <v>0</v>
      </c>
      <c r="M248" s="254">
        <v>0</v>
      </c>
      <c r="N248" s="254">
        <v>0</v>
      </c>
      <c r="O248" s="254">
        <v>0</v>
      </c>
      <c r="P248" s="254">
        <v>0</v>
      </c>
      <c r="Q248" s="254">
        <v>0</v>
      </c>
      <c r="R248" s="20">
        <v>170.99043892113966</v>
      </c>
      <c r="S248" s="20">
        <v>174.5811748321382</v>
      </c>
      <c r="T248" s="20">
        <v>178.24787835761487</v>
      </c>
      <c r="U248" s="20">
        <v>181.63476783643046</v>
      </c>
      <c r="V248" s="20">
        <v>185.08622978755244</v>
      </c>
      <c r="W248" s="58">
        <v>890.54048973487556</v>
      </c>
    </row>
    <row r="249" spans="1:23" x14ac:dyDescent="0.35">
      <c r="B249" s="17" t="s">
        <v>35</v>
      </c>
      <c r="C249" s="437" t="s">
        <v>2232</v>
      </c>
      <c r="D249" s="17"/>
      <c r="E249" s="13" t="s">
        <v>529</v>
      </c>
      <c r="F249" s="254">
        <v>0</v>
      </c>
      <c r="G249" s="254">
        <v>0</v>
      </c>
      <c r="H249" s="254">
        <v>0</v>
      </c>
      <c r="I249" s="254">
        <v>0</v>
      </c>
      <c r="J249" s="254">
        <v>0</v>
      </c>
      <c r="K249" s="254">
        <v>0</v>
      </c>
      <c r="L249" s="254">
        <v>0</v>
      </c>
      <c r="M249" s="254">
        <v>0</v>
      </c>
      <c r="N249" s="254">
        <v>0</v>
      </c>
      <c r="O249" s="254">
        <v>0</v>
      </c>
      <c r="P249" s="254">
        <v>0</v>
      </c>
      <c r="Q249" s="254">
        <v>0</v>
      </c>
      <c r="R249" s="20">
        <v>31.710691813977117</v>
      </c>
      <c r="S249" s="20">
        <v>32.376604601718242</v>
      </c>
      <c r="T249" s="20">
        <v>33.056605812331185</v>
      </c>
      <c r="U249" s="20">
        <v>33.684714665366272</v>
      </c>
      <c r="V249" s="20">
        <v>34.324798677842395</v>
      </c>
      <c r="W249" s="58">
        <v>165.1534155712352</v>
      </c>
    </row>
    <row r="250" spans="1:23" x14ac:dyDescent="0.35">
      <c r="B250" s="17" t="s">
        <v>35</v>
      </c>
      <c r="C250" s="437" t="s">
        <v>2405</v>
      </c>
      <c r="D250" s="17"/>
      <c r="E250" s="13" t="s">
        <v>530</v>
      </c>
      <c r="F250" s="254">
        <v>0</v>
      </c>
      <c r="G250" s="254">
        <v>0</v>
      </c>
      <c r="H250" s="254">
        <v>0</v>
      </c>
      <c r="I250" s="254">
        <v>0</v>
      </c>
      <c r="J250" s="254">
        <v>0</v>
      </c>
      <c r="K250" s="254">
        <v>0</v>
      </c>
      <c r="L250" s="254">
        <v>0</v>
      </c>
      <c r="M250" s="254">
        <v>0</v>
      </c>
      <c r="N250" s="254">
        <v>0</v>
      </c>
      <c r="O250" s="254">
        <v>0</v>
      </c>
      <c r="P250" s="254">
        <v>0</v>
      </c>
      <c r="Q250" s="254">
        <v>0</v>
      </c>
      <c r="R250" s="20">
        <v>101.79013273343725</v>
      </c>
      <c r="S250" s="20">
        <v>103.92768783474807</v>
      </c>
      <c r="T250" s="20">
        <v>106.11046624567761</v>
      </c>
      <c r="U250" s="20">
        <v>108.12667213284492</v>
      </c>
      <c r="V250" s="20">
        <v>110.18131783318813</v>
      </c>
      <c r="W250" s="58">
        <v>530.13627677989598</v>
      </c>
    </row>
    <row r="251" spans="1:23" x14ac:dyDescent="0.35">
      <c r="B251" s="17" t="s">
        <v>35</v>
      </c>
      <c r="C251" s="437" t="s">
        <v>2406</v>
      </c>
      <c r="D251" s="17"/>
      <c r="E251" s="13" t="s">
        <v>531</v>
      </c>
      <c r="F251" s="254">
        <v>0</v>
      </c>
      <c r="G251" s="254">
        <v>0</v>
      </c>
      <c r="H251" s="254">
        <v>0</v>
      </c>
      <c r="I251" s="254">
        <v>0</v>
      </c>
      <c r="J251" s="254">
        <v>0</v>
      </c>
      <c r="K251" s="254">
        <v>0</v>
      </c>
      <c r="L251" s="254">
        <v>0</v>
      </c>
      <c r="M251" s="254">
        <v>0</v>
      </c>
      <c r="N251" s="254">
        <v>0</v>
      </c>
      <c r="O251" s="254">
        <v>0</v>
      </c>
      <c r="P251" s="254">
        <v>0</v>
      </c>
      <c r="Q251" s="254">
        <v>0</v>
      </c>
      <c r="R251" s="20">
        <v>255.23495968981283</v>
      </c>
      <c r="S251" s="20">
        <v>0</v>
      </c>
      <c r="T251" s="20">
        <v>0</v>
      </c>
      <c r="U251" s="20">
        <v>0</v>
      </c>
      <c r="V251" s="20">
        <v>0</v>
      </c>
      <c r="W251" s="58">
        <v>255.23495968981283</v>
      </c>
    </row>
    <row r="252" spans="1:23" x14ac:dyDescent="0.35">
      <c r="B252" s="17" t="s">
        <v>35</v>
      </c>
      <c r="C252" s="437" t="s">
        <v>2407</v>
      </c>
      <c r="D252" s="17"/>
      <c r="E252" s="13" t="s">
        <v>532</v>
      </c>
      <c r="F252" s="254">
        <v>0</v>
      </c>
      <c r="G252" s="254">
        <v>0</v>
      </c>
      <c r="H252" s="254">
        <v>0</v>
      </c>
      <c r="I252" s="254">
        <v>0</v>
      </c>
      <c r="J252" s="254">
        <v>0</v>
      </c>
      <c r="K252" s="254">
        <v>0</v>
      </c>
      <c r="L252" s="254">
        <v>0</v>
      </c>
      <c r="M252" s="254">
        <v>0</v>
      </c>
      <c r="N252" s="254">
        <v>0</v>
      </c>
      <c r="O252" s="254">
        <v>0</v>
      </c>
      <c r="P252" s="254">
        <v>0</v>
      </c>
      <c r="Q252" s="254">
        <v>0</v>
      </c>
      <c r="R252" s="20">
        <v>0</v>
      </c>
      <c r="S252" s="20">
        <v>0</v>
      </c>
      <c r="T252" s="20">
        <v>95.024298130457566</v>
      </c>
      <c r="U252" s="20">
        <v>0</v>
      </c>
      <c r="V252" s="20">
        <v>0</v>
      </c>
      <c r="W252" s="58">
        <v>95.024298130457566</v>
      </c>
    </row>
    <row r="253" spans="1:23" x14ac:dyDescent="0.35">
      <c r="B253" s="17" t="s">
        <v>35</v>
      </c>
      <c r="C253" s="437" t="s">
        <v>2408</v>
      </c>
      <c r="D253" s="17"/>
      <c r="E253" s="13" t="s">
        <v>533</v>
      </c>
      <c r="F253" s="254">
        <v>0</v>
      </c>
      <c r="G253" s="254">
        <v>0</v>
      </c>
      <c r="H253" s="254">
        <v>0</v>
      </c>
      <c r="I253" s="254">
        <v>0</v>
      </c>
      <c r="J253" s="254">
        <v>0</v>
      </c>
      <c r="K253" s="254">
        <v>0</v>
      </c>
      <c r="L253" s="254">
        <v>0</v>
      </c>
      <c r="M253" s="254">
        <v>0</v>
      </c>
      <c r="N253" s="254">
        <v>0</v>
      </c>
      <c r="O253" s="254">
        <v>0</v>
      </c>
      <c r="P253" s="254">
        <v>0</v>
      </c>
      <c r="Q253" s="254">
        <v>0</v>
      </c>
      <c r="R253" s="20">
        <v>0</v>
      </c>
      <c r="S253" s="20">
        <v>334.39575596816974</v>
      </c>
      <c r="T253" s="20">
        <v>1392.3494505494507</v>
      </c>
      <c r="U253" s="20">
        <v>416.4003865100417</v>
      </c>
      <c r="V253" s="20">
        <v>0</v>
      </c>
      <c r="W253" s="58">
        <v>2143.145593027662</v>
      </c>
    </row>
    <row r="254" spans="1:23" x14ac:dyDescent="0.35">
      <c r="B254" s="17" t="s">
        <v>35</v>
      </c>
      <c r="C254" s="437" t="s">
        <v>2409</v>
      </c>
      <c r="D254" s="17"/>
      <c r="E254" s="13" t="s">
        <v>406</v>
      </c>
      <c r="F254" s="254">
        <v>0</v>
      </c>
      <c r="G254" s="254">
        <v>0</v>
      </c>
      <c r="H254" s="254">
        <v>0</v>
      </c>
      <c r="I254" s="254">
        <v>0</v>
      </c>
      <c r="J254" s="254">
        <v>0</v>
      </c>
      <c r="K254" s="254">
        <v>0</v>
      </c>
      <c r="L254" s="254">
        <v>0</v>
      </c>
      <c r="M254" s="254">
        <v>0</v>
      </c>
      <c r="N254" s="254">
        <v>0</v>
      </c>
      <c r="O254" s="254">
        <v>0</v>
      </c>
      <c r="P254" s="254">
        <v>0</v>
      </c>
      <c r="Q254" s="254">
        <v>0</v>
      </c>
      <c r="R254" s="20">
        <v>0</v>
      </c>
      <c r="S254" s="20">
        <v>0</v>
      </c>
      <c r="T254" s="20">
        <v>0</v>
      </c>
      <c r="U254" s="20">
        <v>0</v>
      </c>
      <c r="V254" s="20">
        <v>553.93330807123914</v>
      </c>
      <c r="W254" s="58">
        <v>553.93330807123914</v>
      </c>
    </row>
    <row r="255" spans="1:23" x14ac:dyDescent="0.35">
      <c r="B255" s="17" t="s">
        <v>35</v>
      </c>
      <c r="C255" s="437" t="s">
        <v>2410</v>
      </c>
      <c r="D255" s="17"/>
      <c r="E255" s="13" t="s">
        <v>534</v>
      </c>
      <c r="F255" s="254">
        <v>0</v>
      </c>
      <c r="G255" s="254">
        <v>0</v>
      </c>
      <c r="H255" s="254">
        <v>0</v>
      </c>
      <c r="I255" s="254">
        <v>0</v>
      </c>
      <c r="J255" s="254">
        <v>0</v>
      </c>
      <c r="K255" s="254">
        <v>0</v>
      </c>
      <c r="L255" s="254">
        <v>0</v>
      </c>
      <c r="M255" s="254">
        <v>0</v>
      </c>
      <c r="N255" s="254">
        <v>0</v>
      </c>
      <c r="O255" s="254">
        <v>0</v>
      </c>
      <c r="P255" s="254">
        <v>0</v>
      </c>
      <c r="Q255" s="254">
        <v>0</v>
      </c>
      <c r="R255" s="20">
        <v>0</v>
      </c>
      <c r="S255" s="20">
        <v>43.432466557805164</v>
      </c>
      <c r="T255" s="20">
        <v>0</v>
      </c>
      <c r="U255" s="20">
        <v>0</v>
      </c>
      <c r="V255" s="20">
        <v>0</v>
      </c>
      <c r="W255" s="58">
        <v>43.432466557805164</v>
      </c>
    </row>
    <row r="256" spans="1:23" x14ac:dyDescent="0.35">
      <c r="B256" s="17" t="s">
        <v>35</v>
      </c>
      <c r="C256" s="437" t="s">
        <v>2411</v>
      </c>
      <c r="D256" s="17"/>
      <c r="E256" s="13" t="s">
        <v>535</v>
      </c>
      <c r="F256" s="254">
        <v>0</v>
      </c>
      <c r="G256" s="254">
        <v>0</v>
      </c>
      <c r="H256" s="254">
        <v>0</v>
      </c>
      <c r="I256" s="254">
        <v>0</v>
      </c>
      <c r="J256" s="254">
        <v>0</v>
      </c>
      <c r="K256" s="254">
        <v>0</v>
      </c>
      <c r="L256" s="254">
        <v>0</v>
      </c>
      <c r="M256" s="254">
        <v>0</v>
      </c>
      <c r="N256" s="254">
        <v>0</v>
      </c>
      <c r="O256" s="254">
        <v>0</v>
      </c>
      <c r="P256" s="254">
        <v>0</v>
      </c>
      <c r="Q256" s="254">
        <v>0</v>
      </c>
      <c r="R256" s="20">
        <v>0</v>
      </c>
      <c r="S256" s="20">
        <v>0</v>
      </c>
      <c r="T256" s="20">
        <v>19.004859626091513</v>
      </c>
      <c r="U256" s="20">
        <v>0</v>
      </c>
      <c r="V256" s="20">
        <v>0</v>
      </c>
      <c r="W256" s="58">
        <v>19.004859626091513</v>
      </c>
    </row>
    <row r="257" spans="2:23" x14ac:dyDescent="0.35">
      <c r="B257" s="17" t="s">
        <v>35</v>
      </c>
      <c r="C257" s="437" t="s">
        <v>2233</v>
      </c>
      <c r="D257" s="17"/>
      <c r="E257" s="13" t="s">
        <v>536</v>
      </c>
      <c r="F257" s="254">
        <v>0</v>
      </c>
      <c r="G257" s="254">
        <v>0</v>
      </c>
      <c r="H257" s="254">
        <v>0</v>
      </c>
      <c r="I257" s="254">
        <v>0</v>
      </c>
      <c r="J257" s="254">
        <v>0</v>
      </c>
      <c r="K257" s="254">
        <v>0</v>
      </c>
      <c r="L257" s="254">
        <v>0</v>
      </c>
      <c r="M257" s="254">
        <v>0</v>
      </c>
      <c r="N257" s="254">
        <v>0</v>
      </c>
      <c r="O257" s="254">
        <v>0</v>
      </c>
      <c r="P257" s="254">
        <v>0</v>
      </c>
      <c r="Q257" s="254">
        <v>0</v>
      </c>
      <c r="R257" s="20">
        <v>0</v>
      </c>
      <c r="S257" s="20">
        <v>0</v>
      </c>
      <c r="T257" s="20">
        <v>31.674766043485853</v>
      </c>
      <c r="U257" s="20">
        <v>0</v>
      </c>
      <c r="V257" s="20">
        <v>0</v>
      </c>
      <c r="W257" s="58">
        <v>31.674766043485853</v>
      </c>
    </row>
    <row r="258" spans="2:23" x14ac:dyDescent="0.35">
      <c r="B258" s="17" t="s">
        <v>35</v>
      </c>
      <c r="C258" s="437" t="s">
        <v>2412</v>
      </c>
      <c r="D258" s="17"/>
      <c r="E258" s="13" t="s">
        <v>537</v>
      </c>
      <c r="F258" s="254">
        <v>0</v>
      </c>
      <c r="G258" s="254">
        <v>0</v>
      </c>
      <c r="H258" s="254">
        <v>0</v>
      </c>
      <c r="I258" s="254">
        <v>0</v>
      </c>
      <c r="J258" s="254">
        <v>0</v>
      </c>
      <c r="K258" s="254">
        <v>0</v>
      </c>
      <c r="L258" s="254">
        <v>0</v>
      </c>
      <c r="M258" s="254">
        <v>0</v>
      </c>
      <c r="N258" s="254">
        <v>0</v>
      </c>
      <c r="O258" s="254">
        <v>0</v>
      </c>
      <c r="P258" s="254">
        <v>0</v>
      </c>
      <c r="Q258" s="254">
        <v>0</v>
      </c>
      <c r="R258" s="20">
        <v>0</v>
      </c>
      <c r="S258" s="20">
        <v>0</v>
      </c>
      <c r="T258" s="20">
        <v>38.009719252183025</v>
      </c>
      <c r="U258" s="20">
        <v>0</v>
      </c>
      <c r="V258" s="20">
        <v>0</v>
      </c>
      <c r="W258" s="58">
        <v>38.009719252183025</v>
      </c>
    </row>
    <row r="259" spans="2:23" x14ac:dyDescent="0.35">
      <c r="B259" s="17" t="s">
        <v>35</v>
      </c>
      <c r="C259" s="437" t="s">
        <v>2234</v>
      </c>
      <c r="D259" s="17" t="s">
        <v>1703</v>
      </c>
      <c r="E259" s="13" t="s">
        <v>1704</v>
      </c>
      <c r="F259" s="254">
        <v>152</v>
      </c>
      <c r="G259" s="254">
        <v>0</v>
      </c>
      <c r="H259" s="254">
        <v>0</v>
      </c>
      <c r="I259" s="254">
        <v>0</v>
      </c>
      <c r="J259" s="254">
        <v>0</v>
      </c>
      <c r="K259" s="254">
        <v>0</v>
      </c>
      <c r="L259" s="254">
        <v>0</v>
      </c>
      <c r="M259" s="254">
        <v>0</v>
      </c>
      <c r="N259" s="254">
        <v>0</v>
      </c>
      <c r="O259" s="254">
        <v>0</v>
      </c>
      <c r="P259" s="254">
        <v>0</v>
      </c>
      <c r="Q259" s="254">
        <v>0</v>
      </c>
      <c r="R259" s="20">
        <v>0</v>
      </c>
      <c r="S259" s="20">
        <v>0</v>
      </c>
      <c r="T259" s="20">
        <v>0</v>
      </c>
      <c r="U259" s="20">
        <v>0</v>
      </c>
      <c r="V259" s="20">
        <v>0</v>
      </c>
      <c r="W259" s="20">
        <v>0</v>
      </c>
    </row>
    <row r="260" spans="2:23" x14ac:dyDescent="0.35">
      <c r="B260" s="17" t="s">
        <v>35</v>
      </c>
      <c r="C260" s="437" t="s">
        <v>2235</v>
      </c>
      <c r="D260" s="17" t="s">
        <v>1705</v>
      </c>
      <c r="E260" s="13" t="s">
        <v>1706</v>
      </c>
      <c r="F260" s="254">
        <v>186.78113000000002</v>
      </c>
      <c r="G260" s="254">
        <v>306.596</v>
      </c>
      <c r="H260" s="254">
        <v>0</v>
      </c>
      <c r="I260" s="254">
        <v>0</v>
      </c>
      <c r="J260" s="254">
        <v>0</v>
      </c>
      <c r="K260" s="254">
        <v>0</v>
      </c>
      <c r="L260" s="254">
        <v>0</v>
      </c>
      <c r="M260" s="254">
        <v>0</v>
      </c>
      <c r="N260" s="254">
        <v>0</v>
      </c>
      <c r="O260" s="254">
        <v>0</v>
      </c>
      <c r="P260" s="254">
        <v>0</v>
      </c>
      <c r="Q260" s="254">
        <v>0</v>
      </c>
      <c r="R260" s="20">
        <v>0</v>
      </c>
      <c r="S260" s="20">
        <v>0</v>
      </c>
      <c r="T260" s="20">
        <v>0</v>
      </c>
      <c r="U260" s="20">
        <v>0</v>
      </c>
      <c r="V260" s="20">
        <v>0</v>
      </c>
      <c r="W260" s="20">
        <v>0</v>
      </c>
    </row>
    <row r="261" spans="2:23" x14ac:dyDescent="0.35">
      <c r="B261" s="17" t="s">
        <v>35</v>
      </c>
      <c r="C261" s="437" t="s">
        <v>2234</v>
      </c>
      <c r="D261" s="17" t="s">
        <v>1703</v>
      </c>
      <c r="E261" s="13" t="s">
        <v>1704</v>
      </c>
      <c r="F261" s="254">
        <v>0</v>
      </c>
      <c r="G261" s="254">
        <v>0</v>
      </c>
      <c r="H261" s="254">
        <v>922.77159999999992</v>
      </c>
      <c r="I261" s="254">
        <v>0</v>
      </c>
      <c r="J261" s="254">
        <v>0</v>
      </c>
      <c r="K261" s="254">
        <v>0</v>
      </c>
      <c r="L261" s="254">
        <v>0</v>
      </c>
      <c r="M261" s="254">
        <v>0</v>
      </c>
      <c r="N261" s="254">
        <v>0</v>
      </c>
      <c r="O261" s="254">
        <v>0</v>
      </c>
      <c r="P261" s="254">
        <v>0</v>
      </c>
      <c r="Q261" s="254">
        <v>0</v>
      </c>
      <c r="R261" s="20">
        <v>0</v>
      </c>
      <c r="S261" s="20">
        <v>0</v>
      </c>
      <c r="T261" s="20">
        <v>0</v>
      </c>
      <c r="U261" s="20">
        <v>0</v>
      </c>
      <c r="V261" s="20">
        <v>0</v>
      </c>
      <c r="W261" s="20">
        <v>0</v>
      </c>
    </row>
    <row r="262" spans="2:23" x14ac:dyDescent="0.35">
      <c r="B262" s="17" t="s">
        <v>35</v>
      </c>
      <c r="C262" s="437" t="s">
        <v>2235</v>
      </c>
      <c r="D262" s="17" t="s">
        <v>1705</v>
      </c>
      <c r="E262" s="13" t="s">
        <v>1706</v>
      </c>
      <c r="F262" s="254">
        <v>0</v>
      </c>
      <c r="G262" s="254">
        <v>0</v>
      </c>
      <c r="H262" s="254">
        <v>329.58789000000002</v>
      </c>
      <c r="I262" s="254">
        <v>163.49100000000001</v>
      </c>
      <c r="J262" s="254">
        <v>0</v>
      </c>
      <c r="K262" s="254">
        <v>0</v>
      </c>
      <c r="L262" s="254">
        <v>0</v>
      </c>
      <c r="M262" s="254">
        <v>0</v>
      </c>
      <c r="N262" s="254">
        <v>0</v>
      </c>
      <c r="O262" s="254">
        <v>0</v>
      </c>
      <c r="P262" s="254">
        <v>0</v>
      </c>
      <c r="Q262" s="254">
        <v>0</v>
      </c>
      <c r="R262" s="20">
        <v>0</v>
      </c>
      <c r="S262" s="20">
        <v>0</v>
      </c>
      <c r="T262" s="20">
        <v>0</v>
      </c>
      <c r="U262" s="20">
        <v>0</v>
      </c>
      <c r="V262" s="20">
        <v>0</v>
      </c>
      <c r="W262" s="20">
        <v>0</v>
      </c>
    </row>
    <row r="263" spans="2:23" x14ac:dyDescent="0.35">
      <c r="B263" s="17" t="s">
        <v>35</v>
      </c>
      <c r="C263" s="437" t="s">
        <v>2234</v>
      </c>
      <c r="D263" s="17" t="s">
        <v>1703</v>
      </c>
      <c r="E263" s="13" t="s">
        <v>1704</v>
      </c>
      <c r="F263" s="254">
        <v>0</v>
      </c>
      <c r="G263" s="254">
        <v>0</v>
      </c>
      <c r="H263" s="254">
        <v>0</v>
      </c>
      <c r="I263" s="254">
        <v>0</v>
      </c>
      <c r="J263" s="254">
        <v>182.94601999999998</v>
      </c>
      <c r="K263" s="254">
        <v>306.65600000000001</v>
      </c>
      <c r="L263" s="254">
        <v>0</v>
      </c>
      <c r="M263" s="254">
        <v>0</v>
      </c>
      <c r="N263" s="254">
        <v>0</v>
      </c>
      <c r="O263" s="254">
        <v>0</v>
      </c>
      <c r="P263" s="254">
        <v>0</v>
      </c>
      <c r="Q263" s="254">
        <v>0</v>
      </c>
      <c r="R263" s="20">
        <v>0</v>
      </c>
      <c r="S263" s="20">
        <v>0</v>
      </c>
      <c r="T263" s="20">
        <v>0</v>
      </c>
      <c r="U263" s="20">
        <v>0</v>
      </c>
      <c r="V263" s="20">
        <v>0</v>
      </c>
      <c r="W263" s="20">
        <v>0</v>
      </c>
    </row>
    <row r="264" spans="2:23" x14ac:dyDescent="0.35">
      <c r="B264" s="17" t="s">
        <v>35</v>
      </c>
      <c r="C264" s="437" t="s">
        <v>2235</v>
      </c>
      <c r="D264" s="17" t="s">
        <v>1705</v>
      </c>
      <c r="E264" s="13" t="s">
        <v>1706</v>
      </c>
      <c r="F264" s="254">
        <v>0</v>
      </c>
      <c r="G264" s="254">
        <v>0</v>
      </c>
      <c r="H264" s="254">
        <v>0</v>
      </c>
      <c r="I264" s="254">
        <v>0</v>
      </c>
      <c r="J264" s="254">
        <v>42.761230000000005</v>
      </c>
      <c r="K264" s="254">
        <v>0</v>
      </c>
      <c r="L264" s="254">
        <v>0</v>
      </c>
      <c r="M264" s="254">
        <v>0</v>
      </c>
      <c r="N264" s="254">
        <v>0</v>
      </c>
      <c r="O264" s="254">
        <v>0</v>
      </c>
      <c r="P264" s="254">
        <v>0</v>
      </c>
      <c r="Q264" s="254">
        <v>0</v>
      </c>
      <c r="R264" s="20">
        <v>0</v>
      </c>
      <c r="S264" s="20">
        <v>0</v>
      </c>
      <c r="T264" s="20">
        <v>0</v>
      </c>
      <c r="U264" s="20">
        <v>0</v>
      </c>
      <c r="V264" s="20">
        <v>0</v>
      </c>
      <c r="W264" s="20">
        <v>0</v>
      </c>
    </row>
    <row r="265" spans="2:23" x14ac:dyDescent="0.35">
      <c r="B265" s="17" t="s">
        <v>35</v>
      </c>
      <c r="C265" s="437" t="s">
        <v>2234</v>
      </c>
      <c r="D265" s="17" t="s">
        <v>1703</v>
      </c>
      <c r="E265" s="13" t="s">
        <v>1704</v>
      </c>
      <c r="F265" s="254">
        <v>0</v>
      </c>
      <c r="G265" s="254">
        <v>0</v>
      </c>
      <c r="H265" s="254">
        <v>0</v>
      </c>
      <c r="I265" s="254">
        <v>0</v>
      </c>
      <c r="J265" s="254">
        <v>0</v>
      </c>
      <c r="K265" s="254">
        <v>0</v>
      </c>
      <c r="L265" s="254">
        <v>727.38864000000001</v>
      </c>
      <c r="M265" s="254">
        <v>0</v>
      </c>
      <c r="N265" s="254">
        <v>0</v>
      </c>
      <c r="O265" s="254">
        <v>0</v>
      </c>
      <c r="P265" s="254">
        <v>0</v>
      </c>
      <c r="Q265" s="254">
        <v>0</v>
      </c>
      <c r="R265" s="20">
        <v>0</v>
      </c>
      <c r="S265" s="20">
        <v>0</v>
      </c>
      <c r="T265" s="20">
        <v>0</v>
      </c>
      <c r="U265" s="20">
        <v>0</v>
      </c>
      <c r="V265" s="20">
        <v>0</v>
      </c>
      <c r="W265" s="20">
        <v>0</v>
      </c>
    </row>
    <row r="266" spans="2:23" x14ac:dyDescent="0.35">
      <c r="B266" s="17" t="s">
        <v>35</v>
      </c>
      <c r="C266" s="437" t="s">
        <v>2235</v>
      </c>
      <c r="D266" s="17" t="s">
        <v>1705</v>
      </c>
      <c r="E266" s="13" t="s">
        <v>1706</v>
      </c>
      <c r="F266" s="254">
        <v>0</v>
      </c>
      <c r="G266" s="254">
        <v>0</v>
      </c>
      <c r="H266" s="254">
        <v>0</v>
      </c>
      <c r="I266" s="254">
        <v>0</v>
      </c>
      <c r="J266" s="254">
        <v>0</v>
      </c>
      <c r="K266" s="254">
        <v>0</v>
      </c>
      <c r="L266" s="254">
        <v>22.11796</v>
      </c>
      <c r="M266" s="254">
        <v>212.03873000000002</v>
      </c>
      <c r="N266" s="254">
        <v>0</v>
      </c>
      <c r="O266" s="254">
        <v>0</v>
      </c>
      <c r="P266" s="254">
        <v>0</v>
      </c>
      <c r="Q266" s="254">
        <v>0</v>
      </c>
      <c r="R266" s="20">
        <v>0</v>
      </c>
      <c r="S266" s="20">
        <v>0</v>
      </c>
      <c r="T266" s="20">
        <v>0</v>
      </c>
      <c r="U266" s="20">
        <v>0</v>
      </c>
      <c r="V266" s="20">
        <v>0</v>
      </c>
      <c r="W266" s="20">
        <v>0</v>
      </c>
    </row>
    <row r="267" spans="2:23" x14ac:dyDescent="0.35">
      <c r="B267" s="17" t="s">
        <v>35</v>
      </c>
      <c r="C267" s="437" t="s">
        <v>2234</v>
      </c>
      <c r="D267" s="17" t="s">
        <v>1703</v>
      </c>
      <c r="E267" s="13" t="s">
        <v>1704</v>
      </c>
      <c r="F267" s="254">
        <v>0</v>
      </c>
      <c r="G267" s="254">
        <v>0</v>
      </c>
      <c r="H267" s="254">
        <v>0</v>
      </c>
      <c r="I267" s="254">
        <v>0</v>
      </c>
      <c r="J267" s="254">
        <v>0</v>
      </c>
      <c r="K267" s="254">
        <v>0</v>
      </c>
      <c r="L267" s="254">
        <v>0</v>
      </c>
      <c r="M267" s="254">
        <v>0</v>
      </c>
      <c r="N267" s="254">
        <v>121.35182</v>
      </c>
      <c r="O267" s="254">
        <v>0</v>
      </c>
      <c r="P267" s="254">
        <v>0</v>
      </c>
      <c r="Q267" s="254">
        <v>0</v>
      </c>
      <c r="R267" s="20">
        <v>0</v>
      </c>
      <c r="S267" s="20">
        <v>0</v>
      </c>
      <c r="T267" s="20">
        <v>0</v>
      </c>
      <c r="U267" s="20">
        <v>0</v>
      </c>
      <c r="V267" s="20">
        <v>0</v>
      </c>
      <c r="W267" s="20">
        <v>0</v>
      </c>
    </row>
    <row r="268" spans="2:23" x14ac:dyDescent="0.35">
      <c r="B268" s="17" t="s">
        <v>35</v>
      </c>
      <c r="C268" s="437" t="s">
        <v>2235</v>
      </c>
      <c r="D268" s="17" t="s">
        <v>1705</v>
      </c>
      <c r="E268" s="13" t="s">
        <v>1706</v>
      </c>
      <c r="F268" s="254">
        <v>0</v>
      </c>
      <c r="G268" s="254">
        <v>0</v>
      </c>
      <c r="H268" s="254">
        <v>0</v>
      </c>
      <c r="I268" s="254">
        <v>0</v>
      </c>
      <c r="J268" s="254">
        <v>0</v>
      </c>
      <c r="K268" s="254">
        <v>0</v>
      </c>
      <c r="L268" s="254">
        <v>0</v>
      </c>
      <c r="M268" s="254">
        <v>0</v>
      </c>
      <c r="N268" s="254">
        <v>65.815600000000003</v>
      </c>
      <c r="O268" s="254">
        <v>331.00200000000001</v>
      </c>
      <c r="P268" s="254">
        <v>0</v>
      </c>
      <c r="Q268" s="254">
        <v>0</v>
      </c>
      <c r="R268" s="20">
        <v>0</v>
      </c>
      <c r="S268" s="20">
        <v>0</v>
      </c>
      <c r="T268" s="20">
        <v>0</v>
      </c>
      <c r="U268" s="20">
        <v>0</v>
      </c>
      <c r="V268" s="20">
        <v>0</v>
      </c>
      <c r="W268" s="20">
        <v>0</v>
      </c>
    </row>
    <row r="269" spans="2:23" x14ac:dyDescent="0.35">
      <c r="B269" s="17" t="s">
        <v>35</v>
      </c>
      <c r="C269" s="437" t="s">
        <v>2234</v>
      </c>
      <c r="D269" s="17" t="s">
        <v>1703</v>
      </c>
      <c r="E269" s="13" t="s">
        <v>1704</v>
      </c>
      <c r="F269" s="254">
        <v>0</v>
      </c>
      <c r="G269" s="254">
        <v>0</v>
      </c>
      <c r="H269" s="254">
        <v>0</v>
      </c>
      <c r="I269" s="254">
        <v>0</v>
      </c>
      <c r="J269" s="254">
        <v>0</v>
      </c>
      <c r="K269" s="254">
        <v>0</v>
      </c>
      <c r="L269" s="254">
        <v>0</v>
      </c>
      <c r="M269" s="254">
        <v>0</v>
      </c>
      <c r="N269" s="254">
        <v>0</v>
      </c>
      <c r="O269" s="254">
        <v>0</v>
      </c>
      <c r="P269" s="254">
        <v>0.68822000000000005</v>
      </c>
      <c r="Q269" s="254">
        <v>0</v>
      </c>
      <c r="R269" s="20">
        <v>0</v>
      </c>
      <c r="S269" s="20">
        <v>0</v>
      </c>
      <c r="T269" s="20">
        <v>0</v>
      </c>
      <c r="U269" s="20">
        <v>0</v>
      </c>
      <c r="V269" s="20">
        <v>0</v>
      </c>
      <c r="W269" s="20">
        <v>0</v>
      </c>
    </row>
    <row r="270" spans="2:23" x14ac:dyDescent="0.35">
      <c r="B270" s="17" t="s">
        <v>35</v>
      </c>
      <c r="C270" s="437" t="s">
        <v>2235</v>
      </c>
      <c r="D270" s="17" t="s">
        <v>1705</v>
      </c>
      <c r="E270" s="13" t="s">
        <v>1706</v>
      </c>
      <c r="F270" s="254">
        <v>0</v>
      </c>
      <c r="G270" s="254">
        <v>0</v>
      </c>
      <c r="H270" s="254">
        <v>0</v>
      </c>
      <c r="I270" s="254">
        <v>0</v>
      </c>
      <c r="J270" s="254">
        <v>0</v>
      </c>
      <c r="K270" s="254">
        <v>0</v>
      </c>
      <c r="L270" s="254">
        <v>0</v>
      </c>
      <c r="M270" s="254">
        <v>0</v>
      </c>
      <c r="N270" s="254">
        <v>0</v>
      </c>
      <c r="O270" s="254">
        <v>0</v>
      </c>
      <c r="P270" s="254">
        <v>23.53894</v>
      </c>
      <c r="Q270" s="254">
        <v>155.56408999999999</v>
      </c>
      <c r="R270" s="20">
        <v>0</v>
      </c>
      <c r="S270" s="20">
        <v>0</v>
      </c>
      <c r="T270" s="20">
        <v>0</v>
      </c>
      <c r="U270" s="20">
        <v>0</v>
      </c>
      <c r="V270" s="20">
        <v>0</v>
      </c>
      <c r="W270" s="20">
        <v>0</v>
      </c>
    </row>
    <row r="271" spans="2:23" x14ac:dyDescent="0.35">
      <c r="B271" s="17"/>
      <c r="C271" s="17"/>
      <c r="D271" s="17"/>
      <c r="E271" s="13"/>
      <c r="F271" s="254"/>
      <c r="G271" s="254"/>
      <c r="H271" s="254"/>
      <c r="I271" s="254"/>
      <c r="J271" s="254"/>
      <c r="K271" s="254"/>
      <c r="L271" s="254"/>
      <c r="M271" s="254"/>
      <c r="N271" s="254"/>
      <c r="O271" s="254"/>
      <c r="P271" s="254"/>
      <c r="Q271" s="254"/>
      <c r="R271" s="20"/>
      <c r="S271" s="20"/>
      <c r="T271" s="20"/>
      <c r="U271" s="20"/>
      <c r="V271" s="20"/>
      <c r="W271" s="58"/>
    </row>
    <row r="272" spans="2:23" ht="13.15" x14ac:dyDescent="0.4">
      <c r="B272" s="234" t="s">
        <v>35</v>
      </c>
      <c r="C272" s="234"/>
      <c r="D272" s="234"/>
      <c r="E272" s="235" t="s">
        <v>1707</v>
      </c>
      <c r="F272" s="242">
        <f>SUM(F248:F270)</f>
        <v>338.78113000000002</v>
      </c>
      <c r="G272" s="242">
        <f t="shared" ref="G272:Q272" si="1">SUM(G248:G270)</f>
        <v>306.596</v>
      </c>
      <c r="H272" s="242">
        <f t="shared" si="1"/>
        <v>1252.3594899999998</v>
      </c>
      <c r="I272" s="242">
        <f t="shared" si="1"/>
        <v>163.49100000000001</v>
      </c>
      <c r="J272" s="242">
        <f t="shared" si="1"/>
        <v>225.70724999999999</v>
      </c>
      <c r="K272" s="242">
        <f t="shared" si="1"/>
        <v>306.65600000000001</v>
      </c>
      <c r="L272" s="242">
        <f t="shared" si="1"/>
        <v>749.50660000000005</v>
      </c>
      <c r="M272" s="242">
        <f t="shared" si="1"/>
        <v>212.03873000000002</v>
      </c>
      <c r="N272" s="242">
        <f t="shared" si="1"/>
        <v>187.16741999999999</v>
      </c>
      <c r="O272" s="242">
        <f t="shared" si="1"/>
        <v>331.00200000000001</v>
      </c>
      <c r="P272" s="242">
        <f t="shared" si="1"/>
        <v>24.227160000000001</v>
      </c>
      <c r="Q272" s="242">
        <f t="shared" si="1"/>
        <v>155.56408999999999</v>
      </c>
      <c r="R272" s="237">
        <v>559.72622315836691</v>
      </c>
      <c r="S272" s="237">
        <v>688.71368979457941</v>
      </c>
      <c r="T272" s="237">
        <v>1893.4780440172922</v>
      </c>
      <c r="U272" s="237">
        <v>739.84654114468333</v>
      </c>
      <c r="V272" s="237">
        <v>883.52565436982218</v>
      </c>
      <c r="W272" s="237">
        <v>4765.2901524847439</v>
      </c>
    </row>
    <row r="273" spans="1:23" s="65" customFormat="1" x14ac:dyDescent="0.35">
      <c r="A273" s="64"/>
      <c r="B273" s="17" t="s">
        <v>37</v>
      </c>
      <c r="C273" s="437" t="s">
        <v>2611</v>
      </c>
      <c r="D273" s="17"/>
      <c r="E273" s="13" t="s">
        <v>538</v>
      </c>
      <c r="F273" s="254">
        <v>0</v>
      </c>
      <c r="G273" s="254">
        <v>0</v>
      </c>
      <c r="H273" s="254">
        <v>0</v>
      </c>
      <c r="I273" s="254">
        <v>0</v>
      </c>
      <c r="J273" s="254">
        <v>0</v>
      </c>
      <c r="K273" s="254">
        <v>0</v>
      </c>
      <c r="L273" s="254">
        <v>0</v>
      </c>
      <c r="M273" s="254">
        <v>0</v>
      </c>
      <c r="N273" s="254">
        <v>0</v>
      </c>
      <c r="O273" s="254">
        <v>0</v>
      </c>
      <c r="P273" s="254">
        <v>0</v>
      </c>
      <c r="Q273" s="254">
        <v>0</v>
      </c>
      <c r="R273" s="20">
        <v>0</v>
      </c>
      <c r="S273" s="20">
        <v>2142.0945706326274</v>
      </c>
      <c r="T273" s="20">
        <v>2224.9056960388152</v>
      </c>
      <c r="U273" s="20">
        <v>0</v>
      </c>
      <c r="V273" s="20">
        <v>0</v>
      </c>
      <c r="W273" s="58">
        <v>4367.0002666714427</v>
      </c>
    </row>
    <row r="274" spans="1:23" s="65" customFormat="1" x14ac:dyDescent="0.35">
      <c r="A274" s="64"/>
      <c r="B274" s="17" t="s">
        <v>37</v>
      </c>
      <c r="C274" s="437" t="s">
        <v>2612</v>
      </c>
      <c r="D274" s="17"/>
      <c r="E274" s="13" t="s">
        <v>539</v>
      </c>
      <c r="F274" s="254">
        <v>0</v>
      </c>
      <c r="G274" s="254">
        <v>0</v>
      </c>
      <c r="H274" s="254">
        <v>0</v>
      </c>
      <c r="I274" s="254">
        <v>0</v>
      </c>
      <c r="J274" s="254">
        <v>0</v>
      </c>
      <c r="K274" s="254">
        <v>0</v>
      </c>
      <c r="L274" s="254">
        <v>0</v>
      </c>
      <c r="M274" s="254">
        <v>0</v>
      </c>
      <c r="N274" s="254">
        <v>0</v>
      </c>
      <c r="O274" s="254">
        <v>0</v>
      </c>
      <c r="P274" s="254">
        <v>0</v>
      </c>
      <c r="Q274" s="254">
        <v>0</v>
      </c>
      <c r="R274" s="20">
        <v>324.25470779953099</v>
      </c>
      <c r="S274" s="20">
        <v>318.97783891844119</v>
      </c>
      <c r="T274" s="20">
        <v>0</v>
      </c>
      <c r="U274" s="20">
        <v>0</v>
      </c>
      <c r="V274" s="20">
        <v>0</v>
      </c>
      <c r="W274" s="58">
        <v>643.23254671797213</v>
      </c>
    </row>
    <row r="275" spans="1:23" s="65" customFormat="1" x14ac:dyDescent="0.35">
      <c r="A275" s="64"/>
      <c r="B275" s="17" t="s">
        <v>37</v>
      </c>
      <c r="C275" s="437" t="s">
        <v>2434</v>
      </c>
      <c r="D275" s="17"/>
      <c r="E275" s="13" t="s">
        <v>540</v>
      </c>
      <c r="F275" s="254">
        <v>0</v>
      </c>
      <c r="G275" s="254">
        <v>0</v>
      </c>
      <c r="H275" s="254">
        <v>0</v>
      </c>
      <c r="I275" s="254">
        <v>0</v>
      </c>
      <c r="J275" s="254">
        <v>0</v>
      </c>
      <c r="K275" s="254">
        <v>0</v>
      </c>
      <c r="L275" s="254">
        <v>0</v>
      </c>
      <c r="M275" s="254">
        <v>0</v>
      </c>
      <c r="N275" s="254">
        <v>0</v>
      </c>
      <c r="O275" s="254">
        <v>0</v>
      </c>
      <c r="P275" s="254">
        <v>0</v>
      </c>
      <c r="Q275" s="254">
        <v>0</v>
      </c>
      <c r="R275" s="20">
        <v>81.071040396446136</v>
      </c>
      <c r="S275" s="20">
        <v>79.746657480119353</v>
      </c>
      <c r="T275" s="20">
        <v>80.485905437774193</v>
      </c>
      <c r="U275" s="20">
        <v>82.504842905457693</v>
      </c>
      <c r="V275" s="20">
        <v>84.405743691587844</v>
      </c>
      <c r="W275" s="58">
        <v>408.21418991138523</v>
      </c>
    </row>
    <row r="276" spans="1:23" s="65" customFormat="1" x14ac:dyDescent="0.35">
      <c r="A276" s="64"/>
      <c r="B276" s="17" t="s">
        <v>37</v>
      </c>
      <c r="C276" s="437" t="s">
        <v>2613</v>
      </c>
      <c r="D276" s="17"/>
      <c r="E276" s="13" t="s">
        <v>541</v>
      </c>
      <c r="F276" s="254">
        <v>0</v>
      </c>
      <c r="G276" s="254">
        <v>0</v>
      </c>
      <c r="H276" s="254">
        <v>0</v>
      </c>
      <c r="I276" s="254">
        <v>0</v>
      </c>
      <c r="J276" s="254">
        <v>0</v>
      </c>
      <c r="K276" s="254">
        <v>0</v>
      </c>
      <c r="L276" s="254">
        <v>0</v>
      </c>
      <c r="M276" s="254">
        <v>0</v>
      </c>
      <c r="N276" s="254">
        <v>0</v>
      </c>
      <c r="O276" s="254">
        <v>0</v>
      </c>
      <c r="P276" s="254">
        <v>0</v>
      </c>
      <c r="Q276" s="254">
        <v>0</v>
      </c>
      <c r="R276" s="20">
        <v>216.16980519968732</v>
      </c>
      <c r="S276" s="20">
        <v>212.65189261229412</v>
      </c>
      <c r="T276" s="20">
        <v>214.6290811673978</v>
      </c>
      <c r="U276" s="20">
        <v>220.01291441455385</v>
      </c>
      <c r="V276" s="20">
        <v>225.08198317756762</v>
      </c>
      <c r="W276" s="58">
        <v>1088.5456765715007</v>
      </c>
    </row>
    <row r="277" spans="1:23" s="65" customFormat="1" x14ac:dyDescent="0.35">
      <c r="A277" s="64"/>
      <c r="B277" s="17" t="s">
        <v>37</v>
      </c>
      <c r="C277" s="437" t="s">
        <v>2614</v>
      </c>
      <c r="D277" s="17"/>
      <c r="E277" s="13" t="s">
        <v>542</v>
      </c>
      <c r="F277" s="254">
        <v>0</v>
      </c>
      <c r="G277" s="254">
        <v>0</v>
      </c>
      <c r="H277" s="254">
        <v>0</v>
      </c>
      <c r="I277" s="254">
        <v>0</v>
      </c>
      <c r="J277" s="254">
        <v>0</v>
      </c>
      <c r="K277" s="254">
        <v>0</v>
      </c>
      <c r="L277" s="254">
        <v>0</v>
      </c>
      <c r="M277" s="254">
        <v>0</v>
      </c>
      <c r="N277" s="254">
        <v>0</v>
      </c>
      <c r="O277" s="254">
        <v>0</v>
      </c>
      <c r="P277" s="254">
        <v>0</v>
      </c>
      <c r="Q277" s="254">
        <v>0</v>
      </c>
      <c r="R277" s="20">
        <v>0</v>
      </c>
      <c r="S277" s="20">
        <v>0</v>
      </c>
      <c r="T277" s="20">
        <v>214.6290811673978</v>
      </c>
      <c r="U277" s="20">
        <v>220.01291441455385</v>
      </c>
      <c r="V277" s="20">
        <v>0</v>
      </c>
      <c r="W277" s="58">
        <v>434.64199558195162</v>
      </c>
    </row>
    <row r="278" spans="1:23" s="65" customFormat="1" x14ac:dyDescent="0.35">
      <c r="A278" s="64"/>
      <c r="B278" s="17" t="s">
        <v>37</v>
      </c>
      <c r="C278" s="437" t="s">
        <v>2615</v>
      </c>
      <c r="D278" s="17"/>
      <c r="E278" s="13" t="s">
        <v>543</v>
      </c>
      <c r="F278" s="254">
        <v>0</v>
      </c>
      <c r="G278" s="254">
        <v>0</v>
      </c>
      <c r="H278" s="254">
        <v>0</v>
      </c>
      <c r="I278" s="254">
        <v>0</v>
      </c>
      <c r="J278" s="254">
        <v>0</v>
      </c>
      <c r="K278" s="254">
        <v>0</v>
      </c>
      <c r="L278" s="254">
        <v>0</v>
      </c>
      <c r="M278" s="254">
        <v>0</v>
      </c>
      <c r="N278" s="254">
        <v>0</v>
      </c>
      <c r="O278" s="254">
        <v>0</v>
      </c>
      <c r="P278" s="254">
        <v>0</v>
      </c>
      <c r="Q278" s="254">
        <v>0</v>
      </c>
      <c r="R278" s="20">
        <v>324.6965145933346</v>
      </c>
      <c r="S278" s="20">
        <v>318.84597388789837</v>
      </c>
      <c r="T278" s="20">
        <v>0</v>
      </c>
      <c r="U278" s="20">
        <v>0</v>
      </c>
      <c r="V278" s="20">
        <v>731.51644532709474</v>
      </c>
      <c r="W278" s="58">
        <v>1375.0589338083278</v>
      </c>
    </row>
    <row r="279" spans="1:23" s="65" customFormat="1" x14ac:dyDescent="0.35">
      <c r="A279" s="64"/>
      <c r="B279" s="17" t="s">
        <v>37</v>
      </c>
      <c r="C279" s="437" t="s">
        <v>2616</v>
      </c>
      <c r="D279" s="17"/>
      <c r="E279" s="13" t="s">
        <v>544</v>
      </c>
      <c r="F279" s="254">
        <v>0</v>
      </c>
      <c r="G279" s="254">
        <v>0</v>
      </c>
      <c r="H279" s="254">
        <v>0</v>
      </c>
      <c r="I279" s="254">
        <v>0</v>
      </c>
      <c r="J279" s="254">
        <v>0</v>
      </c>
      <c r="K279" s="254">
        <v>0</v>
      </c>
      <c r="L279" s="254">
        <v>0</v>
      </c>
      <c r="M279" s="254">
        <v>0</v>
      </c>
      <c r="N279" s="254">
        <v>0</v>
      </c>
      <c r="O279" s="254">
        <v>0</v>
      </c>
      <c r="P279" s="254">
        <v>0</v>
      </c>
      <c r="Q279" s="254">
        <v>0</v>
      </c>
      <c r="R279" s="20">
        <v>0</v>
      </c>
      <c r="S279" s="20">
        <v>0</v>
      </c>
      <c r="T279" s="20">
        <v>0</v>
      </c>
      <c r="U279" s="20">
        <v>0</v>
      </c>
      <c r="V279" s="20">
        <v>208.20083443925003</v>
      </c>
      <c r="W279" s="58">
        <v>208.20083443925003</v>
      </c>
    </row>
    <row r="280" spans="1:23" s="65" customFormat="1" x14ac:dyDescent="0.35">
      <c r="A280" s="64"/>
      <c r="B280" s="17" t="s">
        <v>37</v>
      </c>
      <c r="C280" s="437" t="s">
        <v>2612</v>
      </c>
      <c r="D280" s="17"/>
      <c r="E280" s="13" t="s">
        <v>545</v>
      </c>
      <c r="F280" s="254">
        <v>0</v>
      </c>
      <c r="G280" s="254">
        <v>0</v>
      </c>
      <c r="H280" s="254">
        <v>0</v>
      </c>
      <c r="I280" s="254">
        <v>0</v>
      </c>
      <c r="J280" s="254">
        <v>0</v>
      </c>
      <c r="K280" s="254">
        <v>0</v>
      </c>
      <c r="L280" s="254">
        <v>0</v>
      </c>
      <c r="M280" s="254">
        <v>0</v>
      </c>
      <c r="N280" s="254">
        <v>0</v>
      </c>
      <c r="O280" s="254">
        <v>0</v>
      </c>
      <c r="P280" s="254">
        <v>0</v>
      </c>
      <c r="Q280" s="254">
        <v>0</v>
      </c>
      <c r="R280" s="20">
        <v>1055.8352203443226</v>
      </c>
      <c r="S280" s="20">
        <v>0</v>
      </c>
      <c r="T280" s="20">
        <v>0</v>
      </c>
      <c r="U280" s="20">
        <v>0</v>
      </c>
      <c r="V280" s="20">
        <v>0</v>
      </c>
      <c r="W280" s="58">
        <v>1055.8352203443226</v>
      </c>
    </row>
    <row r="281" spans="1:23" s="65" customFormat="1" x14ac:dyDescent="0.35">
      <c r="A281" s="64"/>
      <c r="B281" s="17" t="s">
        <v>37</v>
      </c>
      <c r="C281" s="437" t="s">
        <v>2617</v>
      </c>
      <c r="D281" s="17"/>
      <c r="E281" s="13" t="s">
        <v>546</v>
      </c>
      <c r="F281" s="254">
        <v>0</v>
      </c>
      <c r="G281" s="254">
        <v>0</v>
      </c>
      <c r="H281" s="254">
        <v>0</v>
      </c>
      <c r="I281" s="254">
        <v>0</v>
      </c>
      <c r="J281" s="254">
        <v>0</v>
      </c>
      <c r="K281" s="254">
        <v>0</v>
      </c>
      <c r="L281" s="254">
        <v>0</v>
      </c>
      <c r="M281" s="254">
        <v>0</v>
      </c>
      <c r="N281" s="254">
        <v>0</v>
      </c>
      <c r="O281" s="254">
        <v>0</v>
      </c>
      <c r="P281" s="254">
        <v>0</v>
      </c>
      <c r="Q281" s="254">
        <v>0</v>
      </c>
      <c r="R281" s="20">
        <v>162.20098836539941</v>
      </c>
      <c r="S281" s="20">
        <v>0</v>
      </c>
      <c r="T281" s="20">
        <v>0</v>
      </c>
      <c r="U281" s="20">
        <v>0</v>
      </c>
      <c r="V281" s="20">
        <v>0</v>
      </c>
      <c r="W281" s="58">
        <v>162.20098836539941</v>
      </c>
    </row>
    <row r="282" spans="1:23" s="65" customFormat="1" x14ac:dyDescent="0.35">
      <c r="A282" s="64"/>
      <c r="B282" s="17" t="s">
        <v>37</v>
      </c>
      <c r="C282" s="437" t="s">
        <v>2618</v>
      </c>
      <c r="D282" s="17"/>
      <c r="E282" s="13" t="s">
        <v>547</v>
      </c>
      <c r="F282" s="254">
        <v>0</v>
      </c>
      <c r="G282" s="254">
        <v>0</v>
      </c>
      <c r="H282" s="254">
        <v>0</v>
      </c>
      <c r="I282" s="254">
        <v>0</v>
      </c>
      <c r="J282" s="254">
        <v>0</v>
      </c>
      <c r="K282" s="254">
        <v>0</v>
      </c>
      <c r="L282" s="254">
        <v>0</v>
      </c>
      <c r="M282" s="254">
        <v>0</v>
      </c>
      <c r="N282" s="254">
        <v>0</v>
      </c>
      <c r="O282" s="254">
        <v>0</v>
      </c>
      <c r="P282" s="254">
        <v>0</v>
      </c>
      <c r="Q282" s="254">
        <v>0</v>
      </c>
      <c r="R282" s="20">
        <v>1056.037057729093</v>
      </c>
      <c r="S282" s="20">
        <v>107.65780316726723</v>
      </c>
      <c r="T282" s="20">
        <v>0</v>
      </c>
      <c r="U282" s="20">
        <v>0</v>
      </c>
      <c r="V282" s="20">
        <v>0</v>
      </c>
      <c r="W282" s="58">
        <v>1163.6948608963603</v>
      </c>
    </row>
    <row r="283" spans="1:23" s="65" customFormat="1" x14ac:dyDescent="0.35">
      <c r="A283" s="64"/>
      <c r="B283" s="17" t="s">
        <v>37</v>
      </c>
      <c r="C283" s="437" t="s">
        <v>2619</v>
      </c>
      <c r="D283" s="17"/>
      <c r="E283" s="13" t="s">
        <v>548</v>
      </c>
      <c r="F283" s="254">
        <v>0</v>
      </c>
      <c r="G283" s="254">
        <v>0</v>
      </c>
      <c r="H283" s="254">
        <v>0</v>
      </c>
      <c r="I283" s="254">
        <v>0</v>
      </c>
      <c r="J283" s="254">
        <v>0</v>
      </c>
      <c r="K283" s="254">
        <v>0</v>
      </c>
      <c r="L283" s="254">
        <v>0</v>
      </c>
      <c r="M283" s="254">
        <v>0</v>
      </c>
      <c r="N283" s="254">
        <v>0</v>
      </c>
      <c r="O283" s="254">
        <v>0</v>
      </c>
      <c r="P283" s="254">
        <v>0</v>
      </c>
      <c r="Q283" s="254">
        <v>0</v>
      </c>
      <c r="R283" s="20">
        <v>0</v>
      </c>
      <c r="S283" s="20">
        <v>106.32594630614706</v>
      </c>
      <c r="T283" s="20">
        <v>0</v>
      </c>
      <c r="U283" s="20">
        <v>0</v>
      </c>
      <c r="V283" s="20">
        <v>0</v>
      </c>
      <c r="W283" s="58">
        <v>106.32594630614706</v>
      </c>
    </row>
    <row r="284" spans="1:23" s="65" customFormat="1" x14ac:dyDescent="0.35">
      <c r="A284" s="64"/>
      <c r="B284" s="17" t="s">
        <v>37</v>
      </c>
      <c r="C284" s="437" t="s">
        <v>2617</v>
      </c>
      <c r="D284" s="17"/>
      <c r="E284" s="13" t="s">
        <v>549</v>
      </c>
      <c r="F284" s="254">
        <v>0</v>
      </c>
      <c r="G284" s="254">
        <v>0</v>
      </c>
      <c r="H284" s="254">
        <v>0</v>
      </c>
      <c r="I284" s="254">
        <v>0</v>
      </c>
      <c r="J284" s="254">
        <v>0</v>
      </c>
      <c r="K284" s="254">
        <v>0</v>
      </c>
      <c r="L284" s="254">
        <v>0</v>
      </c>
      <c r="M284" s="254">
        <v>0</v>
      </c>
      <c r="N284" s="254">
        <v>0</v>
      </c>
      <c r="O284" s="254">
        <v>0</v>
      </c>
      <c r="P284" s="254">
        <v>0</v>
      </c>
      <c r="Q284" s="254">
        <v>0</v>
      </c>
      <c r="R284" s="20">
        <v>0</v>
      </c>
      <c r="S284" s="20">
        <v>186.14732730357403</v>
      </c>
      <c r="T284" s="20">
        <v>187.80044602147308</v>
      </c>
      <c r="U284" s="20">
        <v>0</v>
      </c>
      <c r="V284" s="20">
        <v>0</v>
      </c>
      <c r="W284" s="58">
        <v>373.94777332504714</v>
      </c>
    </row>
    <row r="285" spans="1:23" s="65" customFormat="1" x14ac:dyDescent="0.35">
      <c r="A285" s="64"/>
      <c r="B285" s="17" t="s">
        <v>37</v>
      </c>
      <c r="C285" s="437" t="s">
        <v>2620</v>
      </c>
      <c r="D285" s="17"/>
      <c r="E285" s="13" t="s">
        <v>550</v>
      </c>
      <c r="F285" s="254">
        <v>0</v>
      </c>
      <c r="G285" s="254">
        <v>0</v>
      </c>
      <c r="H285" s="254">
        <v>0</v>
      </c>
      <c r="I285" s="254">
        <v>0</v>
      </c>
      <c r="J285" s="254">
        <v>0</v>
      </c>
      <c r="K285" s="254">
        <v>0</v>
      </c>
      <c r="L285" s="254">
        <v>0</v>
      </c>
      <c r="M285" s="254">
        <v>0</v>
      </c>
      <c r="N285" s="254">
        <v>0</v>
      </c>
      <c r="O285" s="254">
        <v>0</v>
      </c>
      <c r="P285" s="254">
        <v>0</v>
      </c>
      <c r="Q285" s="254">
        <v>0</v>
      </c>
      <c r="R285" s="20">
        <v>0</v>
      </c>
      <c r="S285" s="20">
        <v>0</v>
      </c>
      <c r="T285" s="20">
        <v>723.09435121261504</v>
      </c>
      <c r="U285" s="20">
        <v>2850.7282114799323</v>
      </c>
      <c r="V285" s="20">
        <v>0</v>
      </c>
      <c r="W285" s="58">
        <v>3573.8225626925473</v>
      </c>
    </row>
    <row r="286" spans="1:23" s="65" customFormat="1" x14ac:dyDescent="0.35">
      <c r="A286" s="64"/>
      <c r="B286" s="17" t="s">
        <v>37</v>
      </c>
      <c r="C286" s="437" t="s">
        <v>2621</v>
      </c>
      <c r="D286" s="17"/>
      <c r="E286" s="13" t="s">
        <v>551</v>
      </c>
      <c r="F286" s="254">
        <v>0</v>
      </c>
      <c r="G286" s="254">
        <v>0</v>
      </c>
      <c r="H286" s="254">
        <v>0</v>
      </c>
      <c r="I286" s="254">
        <v>0</v>
      </c>
      <c r="J286" s="254">
        <v>0</v>
      </c>
      <c r="K286" s="254">
        <v>0</v>
      </c>
      <c r="L286" s="254">
        <v>0</v>
      </c>
      <c r="M286" s="254">
        <v>0</v>
      </c>
      <c r="N286" s="254">
        <v>0</v>
      </c>
      <c r="O286" s="254">
        <v>0</v>
      </c>
      <c r="P286" s="254">
        <v>0</v>
      </c>
      <c r="Q286" s="254">
        <v>0</v>
      </c>
      <c r="R286" s="20">
        <v>1056.037057729093</v>
      </c>
      <c r="S286" s="20">
        <v>0</v>
      </c>
      <c r="T286" s="20">
        <v>0</v>
      </c>
      <c r="U286" s="20">
        <v>0</v>
      </c>
      <c r="V286" s="20">
        <v>0</v>
      </c>
      <c r="W286" s="58">
        <v>1056.037057729093</v>
      </c>
    </row>
    <row r="287" spans="1:23" s="65" customFormat="1" x14ac:dyDescent="0.35">
      <c r="A287" s="64"/>
      <c r="B287" s="17" t="s">
        <v>37</v>
      </c>
      <c r="C287" s="437" t="s">
        <v>2621</v>
      </c>
      <c r="D287" s="17"/>
      <c r="E287" s="13" t="s">
        <v>552</v>
      </c>
      <c r="F287" s="254">
        <v>0</v>
      </c>
      <c r="G287" s="254">
        <v>0</v>
      </c>
      <c r="H287" s="254">
        <v>0</v>
      </c>
      <c r="I287" s="254">
        <v>0</v>
      </c>
      <c r="J287" s="254">
        <v>0</v>
      </c>
      <c r="K287" s="254">
        <v>0</v>
      </c>
      <c r="L287" s="254">
        <v>0</v>
      </c>
      <c r="M287" s="254">
        <v>0</v>
      </c>
      <c r="N287" s="254">
        <v>0</v>
      </c>
      <c r="O287" s="254">
        <v>0</v>
      </c>
      <c r="P287" s="254">
        <v>0</v>
      </c>
      <c r="Q287" s="254">
        <v>0</v>
      </c>
      <c r="R287" s="20">
        <v>633.6222346374559</v>
      </c>
      <c r="S287" s="20">
        <v>26.914450791816808</v>
      </c>
      <c r="T287" s="20">
        <v>0</v>
      </c>
      <c r="U287" s="20">
        <v>0</v>
      </c>
      <c r="V287" s="20">
        <v>0</v>
      </c>
      <c r="W287" s="58">
        <v>660.53668542927267</v>
      </c>
    </row>
    <row r="288" spans="1:23" s="65" customFormat="1" x14ac:dyDescent="0.35">
      <c r="A288" s="64"/>
      <c r="B288" s="17" t="s">
        <v>37</v>
      </c>
      <c r="C288" s="437" t="s">
        <v>2621</v>
      </c>
      <c r="D288" s="17"/>
      <c r="E288" s="13" t="s">
        <v>553</v>
      </c>
      <c r="F288" s="254">
        <v>0</v>
      </c>
      <c r="G288" s="254">
        <v>0</v>
      </c>
      <c r="H288" s="254">
        <v>0</v>
      </c>
      <c r="I288" s="254">
        <v>0</v>
      </c>
      <c r="J288" s="254">
        <v>0</v>
      </c>
      <c r="K288" s="254">
        <v>0</v>
      </c>
      <c r="L288" s="254">
        <v>0</v>
      </c>
      <c r="M288" s="254">
        <v>0</v>
      </c>
      <c r="N288" s="254">
        <v>0</v>
      </c>
      <c r="O288" s="254">
        <v>0</v>
      </c>
      <c r="P288" s="254">
        <v>0</v>
      </c>
      <c r="Q288" s="254">
        <v>0</v>
      </c>
      <c r="R288" s="20">
        <v>972.61685446732508</v>
      </c>
      <c r="S288" s="20">
        <v>26.570497823991527</v>
      </c>
      <c r="T288" s="20">
        <v>0</v>
      </c>
      <c r="U288" s="20">
        <v>0</v>
      </c>
      <c r="V288" s="20">
        <v>0</v>
      </c>
      <c r="W288" s="58">
        <v>999.18735229131664</v>
      </c>
    </row>
    <row r="289" spans="1:23" s="65" customFormat="1" x14ac:dyDescent="0.35">
      <c r="A289" s="64"/>
      <c r="B289" s="17" t="s">
        <v>37</v>
      </c>
      <c r="C289" s="437" t="s">
        <v>2617</v>
      </c>
      <c r="D289" s="17" t="s">
        <v>1708</v>
      </c>
      <c r="E289" s="13" t="s">
        <v>1709</v>
      </c>
      <c r="F289" s="254">
        <v>0</v>
      </c>
      <c r="G289" s="254">
        <v>373.28300000000002</v>
      </c>
      <c r="H289" s="254">
        <v>0</v>
      </c>
      <c r="I289" s="254">
        <v>0</v>
      </c>
      <c r="J289" s="254">
        <v>0</v>
      </c>
      <c r="K289" s="254">
        <v>0</v>
      </c>
      <c r="L289" s="254">
        <v>0</v>
      </c>
      <c r="M289" s="254">
        <v>0</v>
      </c>
      <c r="N289" s="254">
        <v>0</v>
      </c>
      <c r="O289" s="254">
        <v>0</v>
      </c>
      <c r="P289" s="254">
        <v>0</v>
      </c>
      <c r="Q289" s="254">
        <v>0</v>
      </c>
      <c r="R289" s="254">
        <v>0</v>
      </c>
      <c r="S289" s="254">
        <v>0</v>
      </c>
      <c r="T289" s="254">
        <v>0</v>
      </c>
      <c r="U289" s="254">
        <v>0</v>
      </c>
      <c r="V289" s="254">
        <v>0</v>
      </c>
      <c r="W289" s="254">
        <v>0</v>
      </c>
    </row>
    <row r="290" spans="1:23" s="65" customFormat="1" x14ac:dyDescent="0.35">
      <c r="A290" s="64"/>
      <c r="B290" s="17" t="s">
        <v>37</v>
      </c>
      <c r="C290" s="437" t="s">
        <v>2430</v>
      </c>
      <c r="D290" s="17" t="s">
        <v>1710</v>
      </c>
      <c r="E290" s="13" t="s">
        <v>1711</v>
      </c>
      <c r="F290" s="254">
        <v>3.1556700000000002</v>
      </c>
      <c r="G290" s="254">
        <v>0</v>
      </c>
      <c r="H290" s="254">
        <v>0</v>
      </c>
      <c r="I290" s="254">
        <v>0</v>
      </c>
      <c r="J290" s="254">
        <v>0</v>
      </c>
      <c r="K290" s="254">
        <v>0</v>
      </c>
      <c r="L290" s="254">
        <v>0</v>
      </c>
      <c r="M290" s="254">
        <v>0</v>
      </c>
      <c r="N290" s="254">
        <v>0</v>
      </c>
      <c r="O290" s="254">
        <v>0</v>
      </c>
      <c r="P290" s="254">
        <v>0</v>
      </c>
      <c r="Q290" s="254">
        <v>0</v>
      </c>
      <c r="R290" s="254">
        <v>0</v>
      </c>
      <c r="S290" s="254">
        <v>0</v>
      </c>
      <c r="T290" s="254">
        <v>0</v>
      </c>
      <c r="U290" s="254">
        <v>0</v>
      </c>
      <c r="V290" s="254">
        <v>0</v>
      </c>
      <c r="W290" s="254">
        <v>0</v>
      </c>
    </row>
    <row r="291" spans="1:23" s="65" customFormat="1" x14ac:dyDescent="0.35">
      <c r="A291" s="64"/>
      <c r="B291" s="17" t="s">
        <v>37</v>
      </c>
      <c r="C291" s="437" t="s">
        <v>2431</v>
      </c>
      <c r="D291" s="17" t="s">
        <v>1712</v>
      </c>
      <c r="E291" s="13" t="s">
        <v>1713</v>
      </c>
      <c r="F291" s="254">
        <v>530.55974000000003</v>
      </c>
      <c r="G291" s="254">
        <v>0</v>
      </c>
      <c r="H291" s="254">
        <v>0</v>
      </c>
      <c r="I291" s="254">
        <v>0</v>
      </c>
      <c r="J291" s="254">
        <v>0</v>
      </c>
      <c r="K291" s="254">
        <v>0</v>
      </c>
      <c r="L291" s="254">
        <v>0</v>
      </c>
      <c r="M291" s="254">
        <v>0</v>
      </c>
      <c r="N291" s="254">
        <v>0</v>
      </c>
      <c r="O291" s="254">
        <v>0</v>
      </c>
      <c r="P291" s="254">
        <v>0</v>
      </c>
      <c r="Q291" s="254">
        <v>0</v>
      </c>
      <c r="R291" s="254">
        <v>0</v>
      </c>
      <c r="S291" s="254">
        <v>0</v>
      </c>
      <c r="T291" s="254">
        <v>0</v>
      </c>
      <c r="U291" s="254">
        <v>0</v>
      </c>
      <c r="V291" s="254">
        <v>0</v>
      </c>
      <c r="W291" s="254">
        <v>0</v>
      </c>
    </row>
    <row r="292" spans="1:23" s="65" customFormat="1" x14ac:dyDescent="0.35">
      <c r="A292" s="64"/>
      <c r="B292" s="17" t="s">
        <v>37</v>
      </c>
      <c r="C292" s="437" t="s">
        <v>2432</v>
      </c>
      <c r="D292" s="17" t="s">
        <v>1714</v>
      </c>
      <c r="E292" s="13" t="s">
        <v>1715</v>
      </c>
      <c r="F292" s="254">
        <v>0</v>
      </c>
      <c r="G292" s="254">
        <v>99</v>
      </c>
      <c r="H292" s="254">
        <v>0</v>
      </c>
      <c r="I292" s="254">
        <v>0</v>
      </c>
      <c r="J292" s="254">
        <v>0</v>
      </c>
      <c r="K292" s="254">
        <v>0</v>
      </c>
      <c r="L292" s="254">
        <v>0</v>
      </c>
      <c r="M292" s="254">
        <v>0</v>
      </c>
      <c r="N292" s="254">
        <v>0</v>
      </c>
      <c r="O292" s="254">
        <v>0</v>
      </c>
      <c r="P292" s="254">
        <v>0</v>
      </c>
      <c r="Q292" s="254">
        <v>0</v>
      </c>
      <c r="R292" s="254">
        <v>0</v>
      </c>
      <c r="S292" s="254">
        <v>0</v>
      </c>
      <c r="T292" s="254">
        <v>0</v>
      </c>
      <c r="U292" s="254">
        <v>0</v>
      </c>
      <c r="V292" s="254">
        <v>0</v>
      </c>
      <c r="W292" s="254">
        <v>0</v>
      </c>
    </row>
    <row r="293" spans="1:23" s="65" customFormat="1" x14ac:dyDescent="0.35">
      <c r="A293" s="64"/>
      <c r="B293" s="17" t="s">
        <v>37</v>
      </c>
      <c r="C293" s="437" t="s">
        <v>2433</v>
      </c>
      <c r="D293" s="17" t="s">
        <v>1716</v>
      </c>
      <c r="E293" s="13" t="s">
        <v>1717</v>
      </c>
      <c r="F293" s="254">
        <v>15.19619</v>
      </c>
      <c r="G293" s="254">
        <v>0</v>
      </c>
      <c r="H293" s="254">
        <v>0</v>
      </c>
      <c r="I293" s="254">
        <v>0</v>
      </c>
      <c r="J293" s="254">
        <v>0</v>
      </c>
      <c r="K293" s="254">
        <v>0</v>
      </c>
      <c r="L293" s="254">
        <v>0</v>
      </c>
      <c r="M293" s="254">
        <v>0</v>
      </c>
      <c r="N293" s="254">
        <v>0</v>
      </c>
      <c r="O293" s="254">
        <v>0</v>
      </c>
      <c r="P293" s="254">
        <v>0</v>
      </c>
      <c r="Q293" s="254">
        <v>0</v>
      </c>
      <c r="R293" s="254">
        <v>0</v>
      </c>
      <c r="S293" s="254">
        <v>0</v>
      </c>
      <c r="T293" s="254">
        <v>0</v>
      </c>
      <c r="U293" s="254">
        <v>0</v>
      </c>
      <c r="V293" s="254">
        <v>0</v>
      </c>
      <c r="W293" s="254">
        <v>0</v>
      </c>
    </row>
    <row r="294" spans="1:23" s="65" customFormat="1" x14ac:dyDescent="0.35">
      <c r="A294" s="64"/>
      <c r="B294" s="17" t="s">
        <v>37</v>
      </c>
      <c r="C294" s="437" t="s">
        <v>2433</v>
      </c>
      <c r="D294" s="17" t="s">
        <v>1718</v>
      </c>
      <c r="E294" s="13" t="s">
        <v>1717</v>
      </c>
      <c r="F294" s="254">
        <v>0</v>
      </c>
      <c r="G294" s="254">
        <v>0</v>
      </c>
      <c r="H294" s="254">
        <v>0</v>
      </c>
      <c r="I294" s="254">
        <v>0</v>
      </c>
      <c r="J294" s="254">
        <v>0</v>
      </c>
      <c r="K294" s="254">
        <v>0</v>
      </c>
      <c r="L294" s="254">
        <v>0</v>
      </c>
      <c r="M294" s="254">
        <v>0</v>
      </c>
      <c r="N294" s="254">
        <v>0</v>
      </c>
      <c r="O294" s="254">
        <v>0</v>
      </c>
      <c r="P294" s="254">
        <v>0</v>
      </c>
      <c r="Q294" s="254">
        <v>0</v>
      </c>
      <c r="R294" s="254">
        <v>0</v>
      </c>
      <c r="S294" s="254">
        <v>0</v>
      </c>
      <c r="T294" s="254">
        <v>0</v>
      </c>
      <c r="U294" s="254">
        <v>0</v>
      </c>
      <c r="V294" s="254">
        <v>0</v>
      </c>
      <c r="W294" s="254">
        <v>0</v>
      </c>
    </row>
    <row r="295" spans="1:23" s="65" customFormat="1" x14ac:dyDescent="0.35">
      <c r="A295" s="64"/>
      <c r="B295" s="17" t="s">
        <v>37</v>
      </c>
      <c r="C295" s="437" t="s">
        <v>2434</v>
      </c>
      <c r="D295" s="17" t="s">
        <v>1719</v>
      </c>
      <c r="E295" s="13" t="s">
        <v>1720</v>
      </c>
      <c r="F295" s="254">
        <v>15.566799999999999</v>
      </c>
      <c r="G295" s="254">
        <v>0</v>
      </c>
      <c r="H295" s="254">
        <v>0</v>
      </c>
      <c r="I295" s="254">
        <v>0</v>
      </c>
      <c r="J295" s="254">
        <v>0</v>
      </c>
      <c r="K295" s="254">
        <v>0</v>
      </c>
      <c r="L295" s="254">
        <v>0</v>
      </c>
      <c r="M295" s="254">
        <v>0</v>
      </c>
      <c r="N295" s="254">
        <v>0</v>
      </c>
      <c r="O295" s="254">
        <v>0</v>
      </c>
      <c r="P295" s="254">
        <v>0</v>
      </c>
      <c r="Q295" s="254">
        <v>0</v>
      </c>
      <c r="R295" s="254">
        <v>0</v>
      </c>
      <c r="S295" s="254">
        <v>0</v>
      </c>
      <c r="T295" s="254">
        <v>0</v>
      </c>
      <c r="U295" s="254">
        <v>0</v>
      </c>
      <c r="V295" s="254">
        <v>0</v>
      </c>
      <c r="W295" s="254">
        <v>0</v>
      </c>
    </row>
    <row r="296" spans="1:23" s="65" customFormat="1" x14ac:dyDescent="0.35">
      <c r="A296" s="64"/>
      <c r="B296" s="17" t="s">
        <v>37</v>
      </c>
      <c r="C296" s="437" t="s">
        <v>2434</v>
      </c>
      <c r="D296" s="17" t="s">
        <v>1721</v>
      </c>
      <c r="E296" s="13" t="s">
        <v>1722</v>
      </c>
      <c r="F296" s="254">
        <v>52.827839999999995</v>
      </c>
      <c r="G296" s="254">
        <v>96</v>
      </c>
      <c r="H296" s="254">
        <v>0</v>
      </c>
      <c r="I296" s="254">
        <v>0</v>
      </c>
      <c r="J296" s="254">
        <v>0</v>
      </c>
      <c r="K296" s="254">
        <v>0</v>
      </c>
      <c r="L296" s="254">
        <v>0</v>
      </c>
      <c r="M296" s="254">
        <v>0</v>
      </c>
      <c r="N296" s="254">
        <v>0</v>
      </c>
      <c r="O296" s="254">
        <v>0</v>
      </c>
      <c r="P296" s="254">
        <v>0</v>
      </c>
      <c r="Q296" s="254">
        <v>0</v>
      </c>
      <c r="R296" s="254">
        <v>0</v>
      </c>
      <c r="S296" s="254">
        <v>0</v>
      </c>
      <c r="T296" s="254">
        <v>0</v>
      </c>
      <c r="U296" s="254">
        <v>0</v>
      </c>
      <c r="V296" s="254">
        <v>0</v>
      </c>
      <c r="W296" s="254">
        <v>0</v>
      </c>
    </row>
    <row r="297" spans="1:23" s="65" customFormat="1" x14ac:dyDescent="0.35">
      <c r="A297" s="64"/>
      <c r="B297" s="17" t="s">
        <v>37</v>
      </c>
      <c r="C297" s="437" t="s">
        <v>2436</v>
      </c>
      <c r="D297" s="17" t="s">
        <v>1723</v>
      </c>
      <c r="E297" s="13" t="s">
        <v>1724</v>
      </c>
      <c r="F297" s="254">
        <v>255.89106000000001</v>
      </c>
      <c r="G297" s="254">
        <v>587</v>
      </c>
      <c r="H297" s="254">
        <v>0</v>
      </c>
      <c r="I297" s="254">
        <v>0</v>
      </c>
      <c r="J297" s="254">
        <v>0</v>
      </c>
      <c r="K297" s="254">
        <v>0</v>
      </c>
      <c r="L297" s="254">
        <v>0</v>
      </c>
      <c r="M297" s="254">
        <v>0</v>
      </c>
      <c r="N297" s="254">
        <v>0</v>
      </c>
      <c r="O297" s="254">
        <v>0</v>
      </c>
      <c r="P297" s="254">
        <v>0</v>
      </c>
      <c r="Q297" s="254">
        <v>0</v>
      </c>
      <c r="R297" s="254">
        <v>0</v>
      </c>
      <c r="S297" s="254">
        <v>0</v>
      </c>
      <c r="T297" s="254">
        <v>0</v>
      </c>
      <c r="U297" s="254">
        <v>0</v>
      </c>
      <c r="V297" s="254">
        <v>0</v>
      </c>
      <c r="W297" s="254">
        <v>0</v>
      </c>
    </row>
    <row r="298" spans="1:23" s="65" customFormat="1" x14ac:dyDescent="0.35">
      <c r="A298" s="64"/>
      <c r="B298" s="17" t="s">
        <v>37</v>
      </c>
      <c r="C298" s="437" t="s">
        <v>2622</v>
      </c>
      <c r="D298" s="17" t="s">
        <v>1725</v>
      </c>
      <c r="E298" s="13" t="s">
        <v>1726</v>
      </c>
      <c r="F298" s="254">
        <v>0</v>
      </c>
      <c r="G298" s="254">
        <v>343</v>
      </c>
      <c r="H298" s="254">
        <v>0</v>
      </c>
      <c r="I298" s="254">
        <v>0</v>
      </c>
      <c r="J298" s="254">
        <v>0</v>
      </c>
      <c r="K298" s="254">
        <v>0</v>
      </c>
      <c r="L298" s="254">
        <v>0</v>
      </c>
      <c r="M298" s="254">
        <v>0</v>
      </c>
      <c r="N298" s="254">
        <v>0</v>
      </c>
      <c r="O298" s="254">
        <v>0</v>
      </c>
      <c r="P298" s="254">
        <v>0</v>
      </c>
      <c r="Q298" s="254">
        <v>0</v>
      </c>
      <c r="R298" s="254">
        <v>0</v>
      </c>
      <c r="S298" s="254">
        <v>0</v>
      </c>
      <c r="T298" s="254">
        <v>0</v>
      </c>
      <c r="U298" s="254">
        <v>0</v>
      </c>
      <c r="V298" s="254">
        <v>0</v>
      </c>
      <c r="W298" s="254">
        <v>0</v>
      </c>
    </row>
    <row r="299" spans="1:23" s="65" customFormat="1" x14ac:dyDescent="0.35">
      <c r="A299" s="64"/>
      <c r="B299" s="17" t="s">
        <v>37</v>
      </c>
      <c r="C299" s="437" t="s">
        <v>2437</v>
      </c>
      <c r="D299" s="17" t="s">
        <v>1727</v>
      </c>
      <c r="E299" s="13" t="s">
        <v>1728</v>
      </c>
      <c r="F299" s="254">
        <v>0.15665999999999999</v>
      </c>
      <c r="G299" s="254">
        <v>0</v>
      </c>
      <c r="H299" s="254">
        <v>0</v>
      </c>
      <c r="I299" s="254">
        <v>0</v>
      </c>
      <c r="J299" s="254">
        <v>0</v>
      </c>
      <c r="K299" s="254">
        <v>0</v>
      </c>
      <c r="L299" s="254">
        <v>0</v>
      </c>
      <c r="M299" s="254">
        <v>0</v>
      </c>
      <c r="N299" s="254">
        <v>0</v>
      </c>
      <c r="O299" s="254">
        <v>0</v>
      </c>
      <c r="P299" s="254">
        <v>0</v>
      </c>
      <c r="Q299" s="254">
        <v>0</v>
      </c>
      <c r="R299" s="254">
        <v>0</v>
      </c>
      <c r="S299" s="254">
        <v>0</v>
      </c>
      <c r="T299" s="254">
        <v>0</v>
      </c>
      <c r="U299" s="254">
        <v>0</v>
      </c>
      <c r="V299" s="254">
        <v>0</v>
      </c>
      <c r="W299" s="254">
        <v>0</v>
      </c>
    </row>
    <row r="300" spans="1:23" s="65" customFormat="1" x14ac:dyDescent="0.35">
      <c r="A300" s="64"/>
      <c r="B300" s="17" t="s">
        <v>37</v>
      </c>
      <c r="C300" s="437" t="s">
        <v>2430</v>
      </c>
      <c r="D300" s="17" t="s">
        <v>1729</v>
      </c>
      <c r="E300" s="13" t="s">
        <v>1730</v>
      </c>
      <c r="F300" s="254">
        <v>288.37344999999999</v>
      </c>
      <c r="G300" s="254">
        <v>411</v>
      </c>
      <c r="H300" s="254">
        <v>0</v>
      </c>
      <c r="I300" s="254">
        <v>0</v>
      </c>
      <c r="J300" s="254">
        <v>0</v>
      </c>
      <c r="K300" s="254">
        <v>0</v>
      </c>
      <c r="L300" s="254">
        <v>0</v>
      </c>
      <c r="M300" s="254">
        <v>0</v>
      </c>
      <c r="N300" s="254">
        <v>0</v>
      </c>
      <c r="O300" s="254">
        <v>0</v>
      </c>
      <c r="P300" s="254">
        <v>0</v>
      </c>
      <c r="Q300" s="254">
        <v>0</v>
      </c>
      <c r="R300" s="254">
        <v>0</v>
      </c>
      <c r="S300" s="254">
        <v>0</v>
      </c>
      <c r="T300" s="254">
        <v>0</v>
      </c>
      <c r="U300" s="254">
        <v>0</v>
      </c>
      <c r="V300" s="254">
        <v>0</v>
      </c>
      <c r="W300" s="254">
        <v>0</v>
      </c>
    </row>
    <row r="301" spans="1:23" s="65" customFormat="1" x14ac:dyDescent="0.35">
      <c r="A301" s="64"/>
      <c r="B301" s="17" t="s">
        <v>37</v>
      </c>
      <c r="C301" s="437" t="s">
        <v>2435</v>
      </c>
      <c r="D301" s="17" t="s">
        <v>1731</v>
      </c>
      <c r="E301" s="13" t="s">
        <v>1732</v>
      </c>
      <c r="F301" s="254">
        <v>223.87423000000001</v>
      </c>
      <c r="G301" s="254">
        <v>0</v>
      </c>
      <c r="H301" s="254">
        <v>0</v>
      </c>
      <c r="I301" s="254">
        <v>0</v>
      </c>
      <c r="J301" s="254">
        <v>0</v>
      </c>
      <c r="K301" s="254">
        <v>0</v>
      </c>
      <c r="L301" s="254">
        <v>0</v>
      </c>
      <c r="M301" s="254">
        <v>0</v>
      </c>
      <c r="N301" s="254">
        <v>0</v>
      </c>
      <c r="O301" s="254">
        <v>0</v>
      </c>
      <c r="P301" s="254">
        <v>0</v>
      </c>
      <c r="Q301" s="254">
        <v>0</v>
      </c>
      <c r="R301" s="254">
        <v>0</v>
      </c>
      <c r="S301" s="254">
        <v>0</v>
      </c>
      <c r="T301" s="254">
        <v>0</v>
      </c>
      <c r="U301" s="254">
        <v>0</v>
      </c>
      <c r="V301" s="254">
        <v>0</v>
      </c>
      <c r="W301" s="254">
        <v>0</v>
      </c>
    </row>
    <row r="302" spans="1:23" s="65" customFormat="1" x14ac:dyDescent="0.35">
      <c r="A302" s="64"/>
      <c r="B302" s="17" t="s">
        <v>37</v>
      </c>
      <c r="C302" s="437" t="s">
        <v>2621</v>
      </c>
      <c r="D302" s="17" t="s">
        <v>1733</v>
      </c>
      <c r="E302" s="13" t="s">
        <v>1734</v>
      </c>
      <c r="F302" s="254">
        <v>0</v>
      </c>
      <c r="G302" s="254">
        <v>149</v>
      </c>
      <c r="H302" s="254">
        <v>0</v>
      </c>
      <c r="I302" s="254">
        <v>0</v>
      </c>
      <c r="J302" s="254">
        <v>0</v>
      </c>
      <c r="K302" s="254">
        <v>0</v>
      </c>
      <c r="L302" s="254">
        <v>0</v>
      </c>
      <c r="M302" s="254">
        <v>0</v>
      </c>
      <c r="N302" s="254">
        <v>0</v>
      </c>
      <c r="O302" s="254">
        <v>0</v>
      </c>
      <c r="P302" s="254">
        <v>0</v>
      </c>
      <c r="Q302" s="254">
        <v>0</v>
      </c>
      <c r="R302" s="254">
        <v>0</v>
      </c>
      <c r="S302" s="254">
        <v>0</v>
      </c>
      <c r="T302" s="254">
        <v>0</v>
      </c>
      <c r="U302" s="254">
        <v>0</v>
      </c>
      <c r="V302" s="254">
        <v>0</v>
      </c>
      <c r="W302" s="254">
        <v>0</v>
      </c>
    </row>
    <row r="303" spans="1:23" s="65" customFormat="1" x14ac:dyDescent="0.35">
      <c r="A303" s="64"/>
      <c r="B303" s="17" t="s">
        <v>37</v>
      </c>
      <c r="C303" s="437" t="s">
        <v>2617</v>
      </c>
      <c r="D303" s="17" t="s">
        <v>1708</v>
      </c>
      <c r="E303" s="13" t="s">
        <v>1709</v>
      </c>
      <c r="F303" s="254">
        <v>0</v>
      </c>
      <c r="G303" s="254">
        <v>0</v>
      </c>
      <c r="H303" s="254">
        <v>82.788820000000001</v>
      </c>
      <c r="I303" s="254">
        <v>1515</v>
      </c>
      <c r="J303" s="254">
        <v>0</v>
      </c>
      <c r="K303" s="254">
        <v>0</v>
      </c>
      <c r="L303" s="254">
        <v>0</v>
      </c>
      <c r="M303" s="254">
        <v>0</v>
      </c>
      <c r="N303" s="254">
        <v>0</v>
      </c>
      <c r="O303" s="254">
        <v>0</v>
      </c>
      <c r="P303" s="254">
        <v>0</v>
      </c>
      <c r="Q303" s="254">
        <v>0</v>
      </c>
      <c r="R303" s="254">
        <v>0</v>
      </c>
      <c r="S303" s="254">
        <v>0</v>
      </c>
      <c r="T303" s="254">
        <v>0</v>
      </c>
      <c r="U303" s="254">
        <v>0</v>
      </c>
      <c r="V303" s="254">
        <v>0</v>
      </c>
      <c r="W303" s="254">
        <v>0</v>
      </c>
    </row>
    <row r="304" spans="1:23" s="65" customFormat="1" x14ac:dyDescent="0.35">
      <c r="A304" s="64"/>
      <c r="B304" s="17" t="s">
        <v>37</v>
      </c>
      <c r="C304" s="437" t="s">
        <v>2434</v>
      </c>
      <c r="D304" s="17" t="s">
        <v>1719</v>
      </c>
      <c r="E304" s="13" t="s">
        <v>1720</v>
      </c>
      <c r="F304" s="254">
        <v>0</v>
      </c>
      <c r="G304" s="254">
        <v>0</v>
      </c>
      <c r="H304" s="254">
        <v>-1.0913299999999999</v>
      </c>
      <c r="I304" s="254">
        <v>0</v>
      </c>
      <c r="J304" s="254">
        <v>0</v>
      </c>
      <c r="K304" s="254">
        <v>0</v>
      </c>
      <c r="L304" s="254">
        <v>0</v>
      </c>
      <c r="M304" s="254">
        <v>0</v>
      </c>
      <c r="N304" s="254">
        <v>0</v>
      </c>
      <c r="O304" s="254">
        <v>0</v>
      </c>
      <c r="P304" s="254">
        <v>0</v>
      </c>
      <c r="Q304" s="254">
        <v>0</v>
      </c>
      <c r="R304" s="254">
        <v>0</v>
      </c>
      <c r="S304" s="254">
        <v>0</v>
      </c>
      <c r="T304" s="254">
        <v>0</v>
      </c>
      <c r="U304" s="254">
        <v>0</v>
      </c>
      <c r="V304" s="254">
        <v>0</v>
      </c>
      <c r="W304" s="254">
        <v>0</v>
      </c>
    </row>
    <row r="305" spans="1:23" s="65" customFormat="1" x14ac:dyDescent="0.35">
      <c r="A305" s="64"/>
      <c r="B305" s="17" t="s">
        <v>37</v>
      </c>
      <c r="C305" s="437" t="s">
        <v>2434</v>
      </c>
      <c r="D305" s="17" t="s">
        <v>1721</v>
      </c>
      <c r="E305" s="13" t="s">
        <v>1722</v>
      </c>
      <c r="F305" s="254">
        <v>0</v>
      </c>
      <c r="G305" s="254">
        <v>0</v>
      </c>
      <c r="H305" s="254">
        <v>185.45940999999999</v>
      </c>
      <c r="I305" s="254">
        <v>49</v>
      </c>
      <c r="J305" s="254">
        <v>0</v>
      </c>
      <c r="K305" s="254">
        <v>0</v>
      </c>
      <c r="L305" s="254">
        <v>0</v>
      </c>
      <c r="M305" s="254">
        <v>0</v>
      </c>
      <c r="N305" s="254">
        <v>0</v>
      </c>
      <c r="O305" s="254">
        <v>0</v>
      </c>
      <c r="P305" s="254">
        <v>0</v>
      </c>
      <c r="Q305" s="254">
        <v>0</v>
      </c>
      <c r="R305" s="254">
        <v>0</v>
      </c>
      <c r="S305" s="254">
        <v>0</v>
      </c>
      <c r="T305" s="254">
        <v>0</v>
      </c>
      <c r="U305" s="254">
        <v>0</v>
      </c>
      <c r="V305" s="254">
        <v>0</v>
      </c>
      <c r="W305" s="254">
        <v>0</v>
      </c>
    </row>
    <row r="306" spans="1:23" s="65" customFormat="1" x14ac:dyDescent="0.35">
      <c r="A306" s="64"/>
      <c r="B306" s="17" t="s">
        <v>37</v>
      </c>
      <c r="C306" s="437" t="s">
        <v>2436</v>
      </c>
      <c r="D306" s="17" t="s">
        <v>1723</v>
      </c>
      <c r="E306" s="13" t="s">
        <v>1724</v>
      </c>
      <c r="F306" s="254">
        <v>0</v>
      </c>
      <c r="G306" s="254">
        <v>0</v>
      </c>
      <c r="H306" s="254">
        <v>39.867620000000002</v>
      </c>
      <c r="I306" s="254">
        <v>2204.8670000000002</v>
      </c>
      <c r="J306" s="254">
        <v>0</v>
      </c>
      <c r="K306" s="254">
        <v>0</v>
      </c>
      <c r="L306" s="254">
        <v>0</v>
      </c>
      <c r="M306" s="254">
        <v>0</v>
      </c>
      <c r="N306" s="254">
        <v>0</v>
      </c>
      <c r="O306" s="254">
        <v>0</v>
      </c>
      <c r="P306" s="254">
        <v>0</v>
      </c>
      <c r="Q306" s="254">
        <v>0</v>
      </c>
      <c r="R306" s="254">
        <v>0</v>
      </c>
      <c r="S306" s="254">
        <v>0</v>
      </c>
      <c r="T306" s="254">
        <v>0</v>
      </c>
      <c r="U306" s="254">
        <v>0</v>
      </c>
      <c r="V306" s="254">
        <v>0</v>
      </c>
      <c r="W306" s="254">
        <v>0</v>
      </c>
    </row>
    <row r="307" spans="1:23" s="65" customFormat="1" x14ac:dyDescent="0.35">
      <c r="A307" s="64"/>
      <c r="B307" s="17" t="s">
        <v>37</v>
      </c>
      <c r="C307" s="437" t="s">
        <v>2437</v>
      </c>
      <c r="D307" s="17" t="s">
        <v>1727</v>
      </c>
      <c r="E307" s="13" t="s">
        <v>1728</v>
      </c>
      <c r="F307" s="254">
        <v>0</v>
      </c>
      <c r="G307" s="254">
        <v>0</v>
      </c>
      <c r="H307" s="254">
        <v>177.95832999999999</v>
      </c>
      <c r="I307" s="254">
        <v>99</v>
      </c>
      <c r="J307" s="254">
        <v>0</v>
      </c>
      <c r="K307" s="254">
        <v>0</v>
      </c>
      <c r="L307" s="254">
        <v>0</v>
      </c>
      <c r="M307" s="254">
        <v>0</v>
      </c>
      <c r="N307" s="254">
        <v>0</v>
      </c>
      <c r="O307" s="254">
        <v>0</v>
      </c>
      <c r="P307" s="254">
        <v>0</v>
      </c>
      <c r="Q307" s="254">
        <v>0</v>
      </c>
      <c r="R307" s="254">
        <v>0</v>
      </c>
      <c r="S307" s="254">
        <v>0</v>
      </c>
      <c r="T307" s="254">
        <v>0</v>
      </c>
      <c r="U307" s="254">
        <v>0</v>
      </c>
      <c r="V307" s="254">
        <v>0</v>
      </c>
      <c r="W307" s="254">
        <v>0</v>
      </c>
    </row>
    <row r="308" spans="1:23" s="65" customFormat="1" x14ac:dyDescent="0.35">
      <c r="A308" s="64"/>
      <c r="B308" s="17" t="s">
        <v>37</v>
      </c>
      <c r="C308" s="437" t="s">
        <v>2430</v>
      </c>
      <c r="D308" s="17" t="s">
        <v>1729</v>
      </c>
      <c r="E308" s="13" t="s">
        <v>1730</v>
      </c>
      <c r="F308" s="254">
        <v>0</v>
      </c>
      <c r="G308" s="254">
        <v>0</v>
      </c>
      <c r="H308" s="254">
        <v>769.12473</v>
      </c>
      <c r="I308" s="254">
        <v>300</v>
      </c>
      <c r="J308" s="254">
        <v>0</v>
      </c>
      <c r="K308" s="254">
        <v>0</v>
      </c>
      <c r="L308" s="254">
        <v>0</v>
      </c>
      <c r="M308" s="254">
        <v>0</v>
      </c>
      <c r="N308" s="254">
        <v>0</v>
      </c>
      <c r="O308" s="254">
        <v>0</v>
      </c>
      <c r="P308" s="254">
        <v>0</v>
      </c>
      <c r="Q308" s="254">
        <v>0</v>
      </c>
      <c r="R308" s="254">
        <v>0</v>
      </c>
      <c r="S308" s="254">
        <v>0</v>
      </c>
      <c r="T308" s="254">
        <v>0</v>
      </c>
      <c r="U308" s="254">
        <v>0</v>
      </c>
      <c r="V308" s="254">
        <v>0</v>
      </c>
      <c r="W308" s="254">
        <v>0</v>
      </c>
    </row>
    <row r="309" spans="1:23" s="65" customFormat="1" x14ac:dyDescent="0.35">
      <c r="A309" s="64"/>
      <c r="B309" s="17" t="s">
        <v>37</v>
      </c>
      <c r="C309" s="437" t="s">
        <v>2435</v>
      </c>
      <c r="D309" s="17" t="s">
        <v>1731</v>
      </c>
      <c r="E309" s="13" t="s">
        <v>1732</v>
      </c>
      <c r="F309" s="254">
        <v>0</v>
      </c>
      <c r="G309" s="254">
        <v>0</v>
      </c>
      <c r="H309" s="254">
        <v>-14.990930000000001</v>
      </c>
      <c r="I309" s="254">
        <v>0</v>
      </c>
      <c r="J309" s="254">
        <v>0</v>
      </c>
      <c r="K309" s="254">
        <v>0</v>
      </c>
      <c r="L309" s="254">
        <v>0</v>
      </c>
      <c r="M309" s="254">
        <v>0</v>
      </c>
      <c r="N309" s="254">
        <v>0</v>
      </c>
      <c r="O309" s="254">
        <v>0</v>
      </c>
      <c r="P309" s="254">
        <v>0</v>
      </c>
      <c r="Q309" s="254">
        <v>0</v>
      </c>
      <c r="R309" s="254">
        <v>0</v>
      </c>
      <c r="S309" s="254">
        <v>0</v>
      </c>
      <c r="T309" s="254">
        <v>0</v>
      </c>
      <c r="U309" s="254">
        <v>0</v>
      </c>
      <c r="V309" s="254">
        <v>0</v>
      </c>
      <c r="W309" s="254">
        <v>0</v>
      </c>
    </row>
    <row r="310" spans="1:23" s="65" customFormat="1" x14ac:dyDescent="0.35">
      <c r="A310" s="64"/>
      <c r="B310" s="17" t="s">
        <v>37</v>
      </c>
      <c r="C310" s="437" t="s">
        <v>2617</v>
      </c>
      <c r="D310" s="17" t="s">
        <v>1708</v>
      </c>
      <c r="E310" s="13" t="s">
        <v>1709</v>
      </c>
      <c r="F310" s="254">
        <v>0</v>
      </c>
      <c r="G310" s="254">
        <v>0</v>
      </c>
      <c r="H310" s="254">
        <v>0</v>
      </c>
      <c r="I310" s="254">
        <v>0</v>
      </c>
      <c r="J310" s="254">
        <v>0.94878999999999991</v>
      </c>
      <c r="K310" s="254">
        <v>0</v>
      </c>
      <c r="L310" s="254">
        <v>0</v>
      </c>
      <c r="M310" s="254">
        <v>0</v>
      </c>
      <c r="N310" s="254">
        <v>0</v>
      </c>
      <c r="O310" s="254">
        <v>0</v>
      </c>
      <c r="P310" s="254">
        <v>0</v>
      </c>
      <c r="Q310" s="254">
        <v>0</v>
      </c>
      <c r="R310" s="254">
        <v>0</v>
      </c>
      <c r="S310" s="254">
        <v>0</v>
      </c>
      <c r="T310" s="254">
        <v>0</v>
      </c>
      <c r="U310" s="254">
        <v>0</v>
      </c>
      <c r="V310" s="254">
        <v>0</v>
      </c>
      <c r="W310" s="254">
        <v>0</v>
      </c>
    </row>
    <row r="311" spans="1:23" s="65" customFormat="1" x14ac:dyDescent="0.35">
      <c r="A311" s="64"/>
      <c r="B311" s="17" t="s">
        <v>37</v>
      </c>
      <c r="C311" s="437" t="s">
        <v>2434</v>
      </c>
      <c r="D311" s="17" t="s">
        <v>1721</v>
      </c>
      <c r="E311" s="13" t="s">
        <v>1722</v>
      </c>
      <c r="F311" s="254">
        <v>0</v>
      </c>
      <c r="G311" s="254">
        <v>0</v>
      </c>
      <c r="H311" s="254">
        <v>0</v>
      </c>
      <c r="I311" s="254">
        <v>0</v>
      </c>
      <c r="J311" s="254">
        <v>93.41116000000001</v>
      </c>
      <c r="K311" s="254">
        <v>204</v>
      </c>
      <c r="L311" s="254">
        <v>0</v>
      </c>
      <c r="M311" s="254">
        <v>0</v>
      </c>
      <c r="N311" s="254">
        <v>0</v>
      </c>
      <c r="O311" s="254">
        <v>0</v>
      </c>
      <c r="P311" s="254">
        <v>0</v>
      </c>
      <c r="Q311" s="254">
        <v>0</v>
      </c>
      <c r="R311" s="254">
        <v>0</v>
      </c>
      <c r="S311" s="254">
        <v>0</v>
      </c>
      <c r="T311" s="254">
        <v>0</v>
      </c>
      <c r="U311" s="254">
        <v>0</v>
      </c>
      <c r="V311" s="254">
        <v>0</v>
      </c>
      <c r="W311" s="254">
        <v>0</v>
      </c>
    </row>
    <row r="312" spans="1:23" s="65" customFormat="1" x14ac:dyDescent="0.35">
      <c r="A312" s="64"/>
      <c r="B312" s="17" t="s">
        <v>37</v>
      </c>
      <c r="C312" s="437" t="s">
        <v>2436</v>
      </c>
      <c r="D312" s="17" t="s">
        <v>1723</v>
      </c>
      <c r="E312" s="13" t="s">
        <v>1724</v>
      </c>
      <c r="F312" s="254">
        <v>0</v>
      </c>
      <c r="G312" s="254">
        <v>0</v>
      </c>
      <c r="H312" s="254">
        <v>0</v>
      </c>
      <c r="I312" s="254">
        <v>0</v>
      </c>
      <c r="J312" s="254">
        <v>28.813179999999999</v>
      </c>
      <c r="K312" s="254">
        <v>570</v>
      </c>
      <c r="L312" s="254">
        <v>0</v>
      </c>
      <c r="M312" s="254">
        <v>0</v>
      </c>
      <c r="N312" s="254">
        <v>0</v>
      </c>
      <c r="O312" s="254">
        <v>0</v>
      </c>
      <c r="P312" s="254">
        <v>0</v>
      </c>
      <c r="Q312" s="254">
        <v>0</v>
      </c>
      <c r="R312" s="254">
        <v>0</v>
      </c>
      <c r="S312" s="254">
        <v>0</v>
      </c>
      <c r="T312" s="254">
        <v>0</v>
      </c>
      <c r="U312" s="254">
        <v>0</v>
      </c>
      <c r="V312" s="254">
        <v>0</v>
      </c>
      <c r="W312" s="254">
        <v>0</v>
      </c>
    </row>
    <row r="313" spans="1:23" s="65" customFormat="1" x14ac:dyDescent="0.35">
      <c r="A313" s="64"/>
      <c r="B313" s="17" t="s">
        <v>37</v>
      </c>
      <c r="C313" s="437" t="s">
        <v>2437</v>
      </c>
      <c r="D313" s="17" t="s">
        <v>1727</v>
      </c>
      <c r="E313" s="13" t="s">
        <v>1728</v>
      </c>
      <c r="F313" s="254">
        <v>0</v>
      </c>
      <c r="G313" s="254">
        <v>0</v>
      </c>
      <c r="H313" s="254">
        <v>0</v>
      </c>
      <c r="I313" s="254">
        <v>0</v>
      </c>
      <c r="J313" s="254">
        <v>439.73707000000002</v>
      </c>
      <c r="K313" s="254">
        <v>0</v>
      </c>
      <c r="L313" s="254">
        <v>0</v>
      </c>
      <c r="M313" s="254">
        <v>0</v>
      </c>
      <c r="N313" s="254">
        <v>0</v>
      </c>
      <c r="O313" s="254">
        <v>0</v>
      </c>
      <c r="P313" s="254">
        <v>0</v>
      </c>
      <c r="Q313" s="254">
        <v>0</v>
      </c>
      <c r="R313" s="254">
        <v>0</v>
      </c>
      <c r="S313" s="254">
        <v>0</v>
      </c>
      <c r="T313" s="254">
        <v>0</v>
      </c>
      <c r="U313" s="254">
        <v>0</v>
      </c>
      <c r="V313" s="254">
        <v>0</v>
      </c>
      <c r="W313" s="254">
        <v>0</v>
      </c>
    </row>
    <row r="314" spans="1:23" s="65" customFormat="1" x14ac:dyDescent="0.35">
      <c r="A314" s="64"/>
      <c r="B314" s="17" t="s">
        <v>37</v>
      </c>
      <c r="C314" s="437" t="s">
        <v>2430</v>
      </c>
      <c r="D314" s="17" t="s">
        <v>1729</v>
      </c>
      <c r="E314" s="13" t="s">
        <v>1730</v>
      </c>
      <c r="F314" s="254">
        <v>0</v>
      </c>
      <c r="G314" s="254">
        <v>0</v>
      </c>
      <c r="H314" s="254">
        <v>0</v>
      </c>
      <c r="I314" s="254">
        <v>0</v>
      </c>
      <c r="J314" s="254">
        <v>1519.88438</v>
      </c>
      <c r="K314" s="254">
        <v>1474.8130000000001</v>
      </c>
      <c r="L314" s="254">
        <v>0</v>
      </c>
      <c r="M314" s="254">
        <v>0</v>
      </c>
      <c r="N314" s="254">
        <v>0</v>
      </c>
      <c r="O314" s="254">
        <v>0</v>
      </c>
      <c r="P314" s="254">
        <v>0</v>
      </c>
      <c r="Q314" s="254">
        <v>0</v>
      </c>
      <c r="R314" s="254">
        <v>0</v>
      </c>
      <c r="S314" s="254">
        <v>0</v>
      </c>
      <c r="T314" s="254">
        <v>0</v>
      </c>
      <c r="U314" s="254">
        <v>0</v>
      </c>
      <c r="V314" s="254">
        <v>0</v>
      </c>
      <c r="W314" s="254">
        <v>0</v>
      </c>
    </row>
    <row r="315" spans="1:23" s="65" customFormat="1" x14ac:dyDescent="0.35">
      <c r="A315" s="64"/>
      <c r="B315" s="17" t="s">
        <v>37</v>
      </c>
      <c r="C315" s="437" t="s">
        <v>2434</v>
      </c>
      <c r="D315" s="17" t="s">
        <v>1721</v>
      </c>
      <c r="E315" s="13" t="s">
        <v>1722</v>
      </c>
      <c r="F315" s="254">
        <v>0</v>
      </c>
      <c r="G315" s="254">
        <v>0</v>
      </c>
      <c r="H315" s="254">
        <v>0</v>
      </c>
      <c r="I315" s="254">
        <v>0</v>
      </c>
      <c r="J315" s="254">
        <v>0</v>
      </c>
      <c r="K315" s="254">
        <v>0</v>
      </c>
      <c r="L315" s="254">
        <v>226.03892000000002</v>
      </c>
      <c r="M315" s="254">
        <v>0</v>
      </c>
      <c r="N315" s="254">
        <v>0</v>
      </c>
      <c r="O315" s="254">
        <v>0</v>
      </c>
      <c r="P315" s="254">
        <v>0</v>
      </c>
      <c r="Q315" s="254">
        <v>0</v>
      </c>
      <c r="R315" s="254">
        <v>0</v>
      </c>
      <c r="S315" s="254">
        <v>0</v>
      </c>
      <c r="T315" s="254">
        <v>0</v>
      </c>
      <c r="U315" s="254">
        <v>0</v>
      </c>
      <c r="V315" s="254">
        <v>0</v>
      </c>
      <c r="W315" s="254">
        <v>0</v>
      </c>
    </row>
    <row r="316" spans="1:23" s="65" customFormat="1" x14ac:dyDescent="0.35">
      <c r="A316" s="64"/>
      <c r="B316" s="17" t="s">
        <v>37</v>
      </c>
      <c r="C316" s="437" t="s">
        <v>2436</v>
      </c>
      <c r="D316" s="17" t="s">
        <v>1723</v>
      </c>
      <c r="E316" s="13" t="s">
        <v>1724</v>
      </c>
      <c r="F316" s="254">
        <v>0</v>
      </c>
      <c r="G316" s="254">
        <v>0</v>
      </c>
      <c r="H316" s="254">
        <v>0</v>
      </c>
      <c r="I316" s="254">
        <v>0</v>
      </c>
      <c r="J316" s="254">
        <v>0</v>
      </c>
      <c r="K316" s="254">
        <v>0</v>
      </c>
      <c r="L316" s="254">
        <v>20</v>
      </c>
      <c r="M316" s="254">
        <v>0</v>
      </c>
      <c r="N316" s="254">
        <v>0</v>
      </c>
      <c r="O316" s="254">
        <v>0</v>
      </c>
      <c r="P316" s="254">
        <v>0</v>
      </c>
      <c r="Q316" s="254">
        <v>0</v>
      </c>
      <c r="R316" s="254">
        <v>0</v>
      </c>
      <c r="S316" s="254">
        <v>0</v>
      </c>
      <c r="T316" s="254">
        <v>0</v>
      </c>
      <c r="U316" s="254">
        <v>0</v>
      </c>
      <c r="V316" s="254">
        <v>0</v>
      </c>
      <c r="W316" s="254">
        <v>0</v>
      </c>
    </row>
    <row r="317" spans="1:23" s="65" customFormat="1" x14ac:dyDescent="0.35">
      <c r="A317" s="64"/>
      <c r="B317" s="17" t="s">
        <v>37</v>
      </c>
      <c r="C317" s="437" t="s">
        <v>2437</v>
      </c>
      <c r="D317" s="17" t="s">
        <v>1727</v>
      </c>
      <c r="E317" s="13" t="s">
        <v>1728</v>
      </c>
      <c r="F317" s="254">
        <v>0</v>
      </c>
      <c r="G317" s="254">
        <v>0</v>
      </c>
      <c r="H317" s="254">
        <v>0</v>
      </c>
      <c r="I317" s="254">
        <v>0</v>
      </c>
      <c r="J317" s="254">
        <v>0</v>
      </c>
      <c r="K317" s="254">
        <v>0</v>
      </c>
      <c r="L317" s="254">
        <v>87.896100000000004</v>
      </c>
      <c r="M317" s="254">
        <v>0</v>
      </c>
      <c r="N317" s="254">
        <v>0</v>
      </c>
      <c r="O317" s="254">
        <v>0</v>
      </c>
      <c r="P317" s="254">
        <v>0</v>
      </c>
      <c r="Q317" s="254">
        <v>0</v>
      </c>
      <c r="R317" s="254">
        <v>0</v>
      </c>
      <c r="S317" s="254">
        <v>0</v>
      </c>
      <c r="T317" s="254">
        <v>0</v>
      </c>
      <c r="U317" s="254">
        <v>0</v>
      </c>
      <c r="V317" s="254">
        <v>0</v>
      </c>
      <c r="W317" s="254">
        <v>0</v>
      </c>
    </row>
    <row r="318" spans="1:23" s="65" customFormat="1" x14ac:dyDescent="0.35">
      <c r="A318" s="64"/>
      <c r="B318" s="17" t="s">
        <v>37</v>
      </c>
      <c r="C318" s="437" t="s">
        <v>2430</v>
      </c>
      <c r="D318" s="17" t="s">
        <v>1729</v>
      </c>
      <c r="E318" s="13" t="s">
        <v>1730</v>
      </c>
      <c r="F318" s="254">
        <v>0</v>
      </c>
      <c r="G318" s="254">
        <v>0</v>
      </c>
      <c r="H318" s="254">
        <v>0</v>
      </c>
      <c r="I318" s="254">
        <v>0</v>
      </c>
      <c r="J318" s="254">
        <v>0</v>
      </c>
      <c r="K318" s="254">
        <v>0</v>
      </c>
      <c r="L318" s="254">
        <v>1674.0145199999999</v>
      </c>
      <c r="M318" s="254">
        <v>1523.76819</v>
      </c>
      <c r="N318" s="254">
        <v>0</v>
      </c>
      <c r="O318" s="254">
        <v>0</v>
      </c>
      <c r="P318" s="254">
        <v>0</v>
      </c>
      <c r="Q318" s="254">
        <v>0</v>
      </c>
      <c r="R318" s="254">
        <v>0</v>
      </c>
      <c r="S318" s="254">
        <v>0</v>
      </c>
      <c r="T318" s="254">
        <v>0</v>
      </c>
      <c r="U318" s="254">
        <v>0</v>
      </c>
      <c r="V318" s="254">
        <v>0</v>
      </c>
      <c r="W318" s="254">
        <v>0</v>
      </c>
    </row>
    <row r="319" spans="1:23" s="65" customFormat="1" x14ac:dyDescent="0.35">
      <c r="A319" s="64"/>
      <c r="B319" s="17" t="s">
        <v>37</v>
      </c>
      <c r="C319" s="437" t="s">
        <v>2434</v>
      </c>
      <c r="D319" s="17" t="s">
        <v>1721</v>
      </c>
      <c r="E319" s="13" t="s">
        <v>1722</v>
      </c>
      <c r="F319" s="254">
        <v>0</v>
      </c>
      <c r="G319" s="254">
        <v>0</v>
      </c>
      <c r="H319" s="254">
        <v>0</v>
      </c>
      <c r="I319" s="254">
        <v>0</v>
      </c>
      <c r="J319" s="254">
        <v>0</v>
      </c>
      <c r="K319" s="254">
        <v>0</v>
      </c>
      <c r="L319" s="254">
        <v>0</v>
      </c>
      <c r="M319" s="254">
        <v>0</v>
      </c>
      <c r="N319" s="254">
        <v>51.922230000000006</v>
      </c>
      <c r="O319" s="254">
        <v>0</v>
      </c>
      <c r="P319" s="254">
        <v>0</v>
      </c>
      <c r="Q319" s="254">
        <v>0</v>
      </c>
      <c r="R319" s="254">
        <v>0</v>
      </c>
      <c r="S319" s="254">
        <v>0</v>
      </c>
      <c r="T319" s="254">
        <v>0</v>
      </c>
      <c r="U319" s="254">
        <v>0</v>
      </c>
      <c r="V319" s="254">
        <v>0</v>
      </c>
      <c r="W319" s="254">
        <v>0</v>
      </c>
    </row>
    <row r="320" spans="1:23" s="65" customFormat="1" x14ac:dyDescent="0.35">
      <c r="A320" s="64"/>
      <c r="B320" s="17" t="s">
        <v>37</v>
      </c>
      <c r="C320" s="437" t="s">
        <v>2430</v>
      </c>
      <c r="D320" s="17" t="s">
        <v>1729</v>
      </c>
      <c r="E320" s="13" t="s">
        <v>1730</v>
      </c>
      <c r="F320" s="254">
        <v>0</v>
      </c>
      <c r="G320" s="254">
        <v>0</v>
      </c>
      <c r="H320" s="254">
        <v>0</v>
      </c>
      <c r="I320" s="254">
        <v>0</v>
      </c>
      <c r="J320" s="254">
        <v>0</v>
      </c>
      <c r="K320" s="254">
        <v>0</v>
      </c>
      <c r="L320" s="254">
        <v>0</v>
      </c>
      <c r="M320" s="254">
        <v>0</v>
      </c>
      <c r="N320" s="254">
        <v>999.01734999999996</v>
      </c>
      <c r="O320" s="254">
        <v>3626.5650000000001</v>
      </c>
      <c r="P320" s="254">
        <v>0</v>
      </c>
      <c r="Q320" s="254">
        <v>0</v>
      </c>
      <c r="R320" s="254">
        <v>0</v>
      </c>
      <c r="S320" s="254">
        <v>0</v>
      </c>
      <c r="T320" s="254">
        <v>0</v>
      </c>
      <c r="U320" s="254">
        <v>0</v>
      </c>
      <c r="V320" s="254">
        <v>0</v>
      </c>
      <c r="W320" s="254">
        <v>0</v>
      </c>
    </row>
    <row r="321" spans="1:23" s="65" customFormat="1" x14ac:dyDescent="0.35">
      <c r="A321" s="64"/>
      <c r="B321" s="17" t="s">
        <v>37</v>
      </c>
      <c r="C321" s="437" t="s">
        <v>2617</v>
      </c>
      <c r="D321" s="17" t="s">
        <v>1708</v>
      </c>
      <c r="E321" s="13" t="s">
        <v>1709</v>
      </c>
      <c r="F321" s="254">
        <v>0</v>
      </c>
      <c r="G321" s="254">
        <v>0</v>
      </c>
      <c r="H321" s="254">
        <v>0</v>
      </c>
      <c r="I321" s="254">
        <v>0</v>
      </c>
      <c r="J321" s="254">
        <v>0</v>
      </c>
      <c r="K321" s="254">
        <v>0</v>
      </c>
      <c r="L321" s="254">
        <v>0</v>
      </c>
      <c r="M321" s="254">
        <v>0</v>
      </c>
      <c r="N321" s="254">
        <v>0</v>
      </c>
      <c r="O321" s="254">
        <v>0</v>
      </c>
      <c r="P321" s="254">
        <v>0</v>
      </c>
      <c r="Q321" s="254">
        <v>83.521119999999996</v>
      </c>
      <c r="R321" s="254">
        <v>0</v>
      </c>
      <c r="S321" s="254">
        <v>0</v>
      </c>
      <c r="T321" s="254">
        <v>0</v>
      </c>
      <c r="U321" s="254">
        <v>0</v>
      </c>
      <c r="V321" s="254">
        <v>0</v>
      </c>
      <c r="W321" s="254">
        <v>0</v>
      </c>
    </row>
    <row r="322" spans="1:23" s="65" customFormat="1" x14ac:dyDescent="0.35">
      <c r="A322" s="64"/>
      <c r="B322" s="17" t="s">
        <v>37</v>
      </c>
      <c r="C322" s="437" t="s">
        <v>2434</v>
      </c>
      <c r="D322" s="17" t="s">
        <v>1721</v>
      </c>
      <c r="E322" s="13" t="s">
        <v>1722</v>
      </c>
      <c r="F322" s="254">
        <v>0</v>
      </c>
      <c r="G322" s="254">
        <v>0</v>
      </c>
      <c r="H322" s="254">
        <v>0</v>
      </c>
      <c r="I322" s="254">
        <v>0</v>
      </c>
      <c r="J322" s="254">
        <v>0</v>
      </c>
      <c r="K322" s="254">
        <v>0</v>
      </c>
      <c r="L322" s="254">
        <v>0</v>
      </c>
      <c r="M322" s="254">
        <v>0</v>
      </c>
      <c r="N322" s="254">
        <v>0</v>
      </c>
      <c r="O322" s="254">
        <v>0</v>
      </c>
      <c r="P322" s="254">
        <v>78.59447999999999</v>
      </c>
      <c r="Q322" s="254">
        <v>1994.15095</v>
      </c>
      <c r="R322" s="254">
        <v>0</v>
      </c>
      <c r="S322" s="254">
        <v>0</v>
      </c>
      <c r="T322" s="254">
        <v>0</v>
      </c>
      <c r="U322" s="254">
        <v>0</v>
      </c>
      <c r="V322" s="254">
        <v>0</v>
      </c>
      <c r="W322" s="254">
        <v>0</v>
      </c>
    </row>
    <row r="323" spans="1:23" s="65" customFormat="1" x14ac:dyDescent="0.35">
      <c r="A323" s="64"/>
      <c r="B323" s="17" t="s">
        <v>37</v>
      </c>
      <c r="C323" s="437" t="s">
        <v>2436</v>
      </c>
      <c r="D323" s="17" t="s">
        <v>1723</v>
      </c>
      <c r="E323" s="13" t="s">
        <v>1724</v>
      </c>
      <c r="F323" s="254">
        <v>0</v>
      </c>
      <c r="G323" s="254">
        <v>0</v>
      </c>
      <c r="H323" s="254">
        <v>0</v>
      </c>
      <c r="I323" s="254">
        <v>0</v>
      </c>
      <c r="J323" s="254">
        <v>0</v>
      </c>
      <c r="K323" s="254">
        <v>0</v>
      </c>
      <c r="L323" s="254">
        <v>0</v>
      </c>
      <c r="M323" s="254">
        <v>0</v>
      </c>
      <c r="N323" s="254">
        <v>0</v>
      </c>
      <c r="O323" s="254">
        <v>0</v>
      </c>
      <c r="P323" s="254">
        <v>0</v>
      </c>
      <c r="Q323" s="254">
        <v>537.20803999999998</v>
      </c>
      <c r="R323" s="254">
        <v>0</v>
      </c>
      <c r="S323" s="254">
        <v>0</v>
      </c>
      <c r="T323" s="254">
        <v>0</v>
      </c>
      <c r="U323" s="254">
        <v>0</v>
      </c>
      <c r="V323" s="254">
        <v>0</v>
      </c>
      <c r="W323" s="254">
        <v>0</v>
      </c>
    </row>
    <row r="324" spans="1:23" s="65" customFormat="1" x14ac:dyDescent="0.35">
      <c r="A324" s="64"/>
      <c r="B324" s="17" t="s">
        <v>37</v>
      </c>
      <c r="C324" s="437" t="s">
        <v>2430</v>
      </c>
      <c r="D324" s="17" t="s">
        <v>1729</v>
      </c>
      <c r="E324" s="13" t="s">
        <v>1730</v>
      </c>
      <c r="F324" s="254">
        <v>0</v>
      </c>
      <c r="G324" s="254">
        <v>0</v>
      </c>
      <c r="H324" s="254">
        <v>0</v>
      </c>
      <c r="I324" s="254">
        <v>0</v>
      </c>
      <c r="J324" s="254">
        <v>0</v>
      </c>
      <c r="K324" s="254">
        <v>0</v>
      </c>
      <c r="L324" s="254">
        <v>0</v>
      </c>
      <c r="M324" s="254">
        <v>0</v>
      </c>
      <c r="N324" s="254">
        <v>0</v>
      </c>
      <c r="O324" s="254">
        <v>0</v>
      </c>
      <c r="P324" s="254">
        <v>416.74909000000002</v>
      </c>
      <c r="Q324" s="254">
        <v>877.97433999999998</v>
      </c>
      <c r="R324" s="254">
        <v>0</v>
      </c>
      <c r="S324" s="254">
        <v>0</v>
      </c>
      <c r="T324" s="254">
        <v>0</v>
      </c>
      <c r="U324" s="254">
        <v>0</v>
      </c>
      <c r="V324" s="254">
        <v>0</v>
      </c>
      <c r="W324" s="254">
        <v>0</v>
      </c>
    </row>
    <row r="325" spans="1:23" s="65" customFormat="1" x14ac:dyDescent="0.35">
      <c r="A325" s="64"/>
      <c r="B325" s="17"/>
      <c r="C325" s="17"/>
      <c r="D325" s="17"/>
      <c r="E325" s="13"/>
      <c r="F325" s="254"/>
      <c r="G325" s="254"/>
      <c r="H325" s="254"/>
      <c r="I325" s="254"/>
      <c r="J325" s="254"/>
      <c r="K325" s="254"/>
      <c r="L325" s="254"/>
      <c r="M325" s="254"/>
      <c r="N325" s="254"/>
      <c r="O325" s="254"/>
      <c r="P325" s="254"/>
      <c r="Q325" s="254"/>
      <c r="R325" s="20"/>
      <c r="S325" s="20"/>
      <c r="T325" s="20"/>
      <c r="U325" s="20"/>
      <c r="V325" s="20"/>
      <c r="W325" s="58"/>
    </row>
    <row r="326" spans="1:23" ht="13.15" x14ac:dyDescent="0.4">
      <c r="B326" s="234" t="s">
        <v>37</v>
      </c>
      <c r="C326" s="234"/>
      <c r="D326" s="234"/>
      <c r="E326" s="235" t="s">
        <v>1735</v>
      </c>
      <c r="F326" s="242">
        <f>SUM(F273:F324)</f>
        <v>1385.6016399999999</v>
      </c>
      <c r="G326" s="242">
        <f t="shared" ref="G326:Q326" si="2">SUM(G273:G324)</f>
        <v>2058.2829999999999</v>
      </c>
      <c r="H326" s="242">
        <f t="shared" si="2"/>
        <v>1239.1166499999999</v>
      </c>
      <c r="I326" s="242">
        <f t="shared" si="2"/>
        <v>4167.8670000000002</v>
      </c>
      <c r="J326" s="242">
        <f t="shared" si="2"/>
        <v>2082.7945799999998</v>
      </c>
      <c r="K326" s="242">
        <f t="shared" si="2"/>
        <v>2248.8130000000001</v>
      </c>
      <c r="L326" s="242">
        <f t="shared" si="2"/>
        <v>2007.9495400000001</v>
      </c>
      <c r="M326" s="242">
        <f t="shared" si="2"/>
        <v>1523.76819</v>
      </c>
      <c r="N326" s="242">
        <f t="shared" si="2"/>
        <v>1050.93958</v>
      </c>
      <c r="O326" s="242">
        <f t="shared" si="2"/>
        <v>3626.5650000000001</v>
      </c>
      <c r="P326" s="242">
        <f t="shared" si="2"/>
        <v>495.34357</v>
      </c>
      <c r="Q326" s="242">
        <f t="shared" si="2"/>
        <v>3492.8544499999998</v>
      </c>
      <c r="R326" s="237">
        <v>5882.5414812616891</v>
      </c>
      <c r="S326" s="237">
        <v>3525.9329589241765</v>
      </c>
      <c r="T326" s="237">
        <v>3645.5445610454735</v>
      </c>
      <c r="U326" s="237">
        <v>3373.2588832144975</v>
      </c>
      <c r="V326" s="237">
        <v>1249.2050066355002</v>
      </c>
      <c r="W326" s="237">
        <v>17676.482891081338</v>
      </c>
    </row>
    <row r="327" spans="1:23" s="65" customFormat="1" x14ac:dyDescent="0.35">
      <c r="A327" s="64"/>
      <c r="B327" s="17" t="s">
        <v>1736</v>
      </c>
      <c r="C327" s="437" t="s">
        <v>2585</v>
      </c>
      <c r="D327" s="17"/>
      <c r="E327" s="13" t="s">
        <v>554</v>
      </c>
      <c r="F327" s="254">
        <v>0</v>
      </c>
      <c r="G327" s="254">
        <v>0</v>
      </c>
      <c r="H327" s="254">
        <v>0</v>
      </c>
      <c r="I327" s="254">
        <v>0</v>
      </c>
      <c r="J327" s="254">
        <v>0</v>
      </c>
      <c r="K327" s="254">
        <v>0</v>
      </c>
      <c r="L327" s="254">
        <v>0</v>
      </c>
      <c r="M327" s="254">
        <v>0</v>
      </c>
      <c r="N327" s="254">
        <v>0</v>
      </c>
      <c r="O327" s="254">
        <v>0</v>
      </c>
      <c r="P327" s="254">
        <v>0</v>
      </c>
      <c r="Q327" s="254">
        <v>0</v>
      </c>
      <c r="R327" s="20">
        <v>1080.8490259984364</v>
      </c>
      <c r="S327" s="20">
        <v>1063.2594630614706</v>
      </c>
      <c r="T327" s="20">
        <v>1073.1454058369891</v>
      </c>
      <c r="U327" s="20">
        <v>1100.0645720727694</v>
      </c>
      <c r="V327" s="20">
        <v>1125.409915887838</v>
      </c>
      <c r="W327" s="58">
        <v>5442.7283828575037</v>
      </c>
    </row>
    <row r="328" spans="1:23" s="65" customFormat="1" x14ac:dyDescent="0.35">
      <c r="A328" s="64"/>
      <c r="B328" s="17" t="s">
        <v>1736</v>
      </c>
      <c r="C328" s="437" t="s">
        <v>2600</v>
      </c>
      <c r="D328" s="17"/>
      <c r="E328" s="13" t="s">
        <v>555</v>
      </c>
      <c r="F328" s="254">
        <v>0</v>
      </c>
      <c r="G328" s="254">
        <v>0</v>
      </c>
      <c r="H328" s="254">
        <v>0</v>
      </c>
      <c r="I328" s="254">
        <v>0</v>
      </c>
      <c r="J328" s="254">
        <v>0</v>
      </c>
      <c r="K328" s="254">
        <v>0</v>
      </c>
      <c r="L328" s="254">
        <v>0</v>
      </c>
      <c r="M328" s="254">
        <v>0</v>
      </c>
      <c r="N328" s="254">
        <v>0</v>
      </c>
      <c r="O328" s="254">
        <v>0</v>
      </c>
      <c r="P328" s="254">
        <v>0</v>
      </c>
      <c r="Q328" s="254">
        <v>0</v>
      </c>
      <c r="R328" s="20">
        <v>269.84408417143942</v>
      </c>
      <c r="S328" s="20">
        <v>0</v>
      </c>
      <c r="T328" s="20">
        <v>0</v>
      </c>
      <c r="U328" s="20">
        <v>0</v>
      </c>
      <c r="V328" s="20">
        <v>0</v>
      </c>
      <c r="W328" s="58">
        <v>269.84408417143942</v>
      </c>
    </row>
    <row r="329" spans="1:23" s="65" customFormat="1" x14ac:dyDescent="0.35">
      <c r="A329" s="64"/>
      <c r="B329" s="17" t="s">
        <v>1736</v>
      </c>
      <c r="C329" s="437" t="s">
        <v>2588</v>
      </c>
      <c r="D329" s="17"/>
      <c r="E329" s="13" t="s">
        <v>556</v>
      </c>
      <c r="F329" s="254">
        <v>0</v>
      </c>
      <c r="G329" s="254">
        <v>0</v>
      </c>
      <c r="H329" s="254">
        <v>0</v>
      </c>
      <c r="I329" s="254">
        <v>0</v>
      </c>
      <c r="J329" s="254">
        <v>0</v>
      </c>
      <c r="K329" s="254">
        <v>0</v>
      </c>
      <c r="L329" s="254">
        <v>0</v>
      </c>
      <c r="M329" s="254">
        <v>0</v>
      </c>
      <c r="N329" s="254">
        <v>0</v>
      </c>
      <c r="O329" s="254">
        <v>0</v>
      </c>
      <c r="P329" s="254">
        <v>0</v>
      </c>
      <c r="Q329" s="254">
        <v>0</v>
      </c>
      <c r="R329" s="20">
        <v>367.48866883946846</v>
      </c>
      <c r="S329" s="20">
        <v>425.30378522458824</v>
      </c>
      <c r="T329" s="20">
        <v>456.08679748072035</v>
      </c>
      <c r="U329" s="20">
        <v>495.02905743274619</v>
      </c>
      <c r="V329" s="20">
        <v>562.704957943919</v>
      </c>
      <c r="W329" s="58">
        <v>2306.6132669214421</v>
      </c>
    </row>
    <row r="330" spans="1:23" s="65" customFormat="1" x14ac:dyDescent="0.35">
      <c r="A330" s="64"/>
      <c r="B330" s="17" t="s">
        <v>1736</v>
      </c>
      <c r="C330" s="437" t="s">
        <v>2592</v>
      </c>
      <c r="D330" s="17"/>
      <c r="E330" s="13" t="s">
        <v>557</v>
      </c>
      <c r="F330" s="254">
        <v>0</v>
      </c>
      <c r="G330" s="254">
        <v>0</v>
      </c>
      <c r="H330" s="254">
        <v>0</v>
      </c>
      <c r="I330" s="254">
        <v>0</v>
      </c>
      <c r="J330" s="254">
        <v>0</v>
      </c>
      <c r="K330" s="254">
        <v>0</v>
      </c>
      <c r="L330" s="254">
        <v>0</v>
      </c>
      <c r="M330" s="254">
        <v>0</v>
      </c>
      <c r="N330" s="254">
        <v>0</v>
      </c>
      <c r="O330" s="254">
        <v>0</v>
      </c>
      <c r="P330" s="254">
        <v>0</v>
      </c>
      <c r="Q330" s="254">
        <v>0</v>
      </c>
      <c r="R330" s="20">
        <v>648.2148777365262</v>
      </c>
      <c r="S330" s="20">
        <v>0</v>
      </c>
      <c r="T330" s="20">
        <v>0</v>
      </c>
      <c r="U330" s="20">
        <v>0</v>
      </c>
      <c r="V330" s="20">
        <v>0</v>
      </c>
      <c r="W330" s="58">
        <v>648.2148777365262</v>
      </c>
    </row>
    <row r="331" spans="1:23" s="65" customFormat="1" x14ac:dyDescent="0.35">
      <c r="A331" s="64"/>
      <c r="B331" s="17" t="s">
        <v>1736</v>
      </c>
      <c r="C331" s="437" t="s">
        <v>2586</v>
      </c>
      <c r="D331" s="17"/>
      <c r="E331" s="13" t="s">
        <v>558</v>
      </c>
      <c r="F331" s="254">
        <v>0</v>
      </c>
      <c r="G331" s="254">
        <v>0</v>
      </c>
      <c r="H331" s="254">
        <v>0</v>
      </c>
      <c r="I331" s="254">
        <v>0</v>
      </c>
      <c r="J331" s="254">
        <v>0</v>
      </c>
      <c r="K331" s="254">
        <v>0</v>
      </c>
      <c r="L331" s="254">
        <v>0</v>
      </c>
      <c r="M331" s="254">
        <v>0</v>
      </c>
      <c r="N331" s="254">
        <v>0</v>
      </c>
      <c r="O331" s="254">
        <v>0</v>
      </c>
      <c r="P331" s="254">
        <v>0</v>
      </c>
      <c r="Q331" s="254">
        <v>0</v>
      </c>
      <c r="R331" s="20">
        <v>64.85094155990619</v>
      </c>
      <c r="S331" s="20">
        <v>0</v>
      </c>
      <c r="T331" s="20">
        <v>0</v>
      </c>
      <c r="U331" s="20">
        <v>0</v>
      </c>
      <c r="V331" s="20">
        <v>0</v>
      </c>
      <c r="W331" s="58">
        <v>64.85094155990619</v>
      </c>
    </row>
    <row r="332" spans="1:23" s="65" customFormat="1" x14ac:dyDescent="0.35">
      <c r="A332" s="64"/>
      <c r="B332" s="17" t="s">
        <v>1736</v>
      </c>
      <c r="C332" s="437" t="s">
        <v>2599</v>
      </c>
      <c r="D332" s="17"/>
      <c r="E332" s="13" t="s">
        <v>559</v>
      </c>
      <c r="F332" s="254">
        <v>0</v>
      </c>
      <c r="G332" s="254">
        <v>0</v>
      </c>
      <c r="H332" s="254">
        <v>0</v>
      </c>
      <c r="I332" s="254">
        <v>0</v>
      </c>
      <c r="J332" s="254">
        <v>0</v>
      </c>
      <c r="K332" s="254">
        <v>0</v>
      </c>
      <c r="L332" s="254">
        <v>0</v>
      </c>
      <c r="M332" s="254">
        <v>0</v>
      </c>
      <c r="N332" s="254">
        <v>0</v>
      </c>
      <c r="O332" s="254">
        <v>0</v>
      </c>
      <c r="P332" s="254">
        <v>0</v>
      </c>
      <c r="Q332" s="254">
        <v>0</v>
      </c>
      <c r="R332" s="20">
        <v>270.21225649960911</v>
      </c>
      <c r="S332" s="20">
        <v>0</v>
      </c>
      <c r="T332" s="20">
        <v>0</v>
      </c>
      <c r="U332" s="20">
        <v>0</v>
      </c>
      <c r="V332" s="20">
        <v>0</v>
      </c>
      <c r="W332" s="58">
        <v>270.21225649960911</v>
      </c>
    </row>
    <row r="333" spans="1:23" s="65" customFormat="1" x14ac:dyDescent="0.35">
      <c r="A333" s="64"/>
      <c r="B333" s="17" t="s">
        <v>1736</v>
      </c>
      <c r="C333" s="437" t="s">
        <v>2589</v>
      </c>
      <c r="D333" s="17"/>
      <c r="E333" s="13" t="s">
        <v>560</v>
      </c>
      <c r="F333" s="254">
        <v>0</v>
      </c>
      <c r="G333" s="254">
        <v>0</v>
      </c>
      <c r="H333" s="254">
        <v>0</v>
      </c>
      <c r="I333" s="254">
        <v>0</v>
      </c>
      <c r="J333" s="254">
        <v>0</v>
      </c>
      <c r="K333" s="254">
        <v>0</v>
      </c>
      <c r="L333" s="254">
        <v>0</v>
      </c>
      <c r="M333" s="254">
        <v>0</v>
      </c>
      <c r="N333" s="254">
        <v>0</v>
      </c>
      <c r="O333" s="254">
        <v>0</v>
      </c>
      <c r="P333" s="254">
        <v>0</v>
      </c>
      <c r="Q333" s="254">
        <v>0</v>
      </c>
      <c r="R333" s="20">
        <v>162.20098836539941</v>
      </c>
      <c r="S333" s="20">
        <v>0</v>
      </c>
      <c r="T333" s="20">
        <v>0</v>
      </c>
      <c r="U333" s="20">
        <v>0</v>
      </c>
      <c r="V333" s="20">
        <v>0</v>
      </c>
      <c r="W333" s="58">
        <v>162.20098836539941</v>
      </c>
    </row>
    <row r="334" spans="1:23" s="65" customFormat="1" x14ac:dyDescent="0.35">
      <c r="A334" s="64"/>
      <c r="B334" s="17" t="s">
        <v>1736</v>
      </c>
      <c r="C334" s="437" t="s">
        <v>2589</v>
      </c>
      <c r="D334" s="17"/>
      <c r="E334" s="13" t="s">
        <v>561</v>
      </c>
      <c r="F334" s="254">
        <v>0</v>
      </c>
      <c r="G334" s="254">
        <v>0</v>
      </c>
      <c r="H334" s="254">
        <v>0</v>
      </c>
      <c r="I334" s="254">
        <v>0</v>
      </c>
      <c r="J334" s="254">
        <v>0</v>
      </c>
      <c r="K334" s="254">
        <v>0</v>
      </c>
      <c r="L334" s="254">
        <v>0</v>
      </c>
      <c r="M334" s="254">
        <v>0</v>
      </c>
      <c r="N334" s="254">
        <v>0</v>
      </c>
      <c r="O334" s="254">
        <v>0</v>
      </c>
      <c r="P334" s="254">
        <v>0</v>
      </c>
      <c r="Q334" s="254">
        <v>0</v>
      </c>
      <c r="R334" s="20">
        <v>0</v>
      </c>
      <c r="S334" s="20">
        <v>159.51089696431109</v>
      </c>
      <c r="T334" s="20">
        <v>0</v>
      </c>
      <c r="U334" s="20">
        <v>0</v>
      </c>
      <c r="V334" s="20">
        <v>0</v>
      </c>
      <c r="W334" s="58">
        <v>159.51089696431109</v>
      </c>
    </row>
    <row r="335" spans="1:23" s="65" customFormat="1" x14ac:dyDescent="0.35">
      <c r="A335" s="64"/>
      <c r="B335" s="17" t="s">
        <v>1736</v>
      </c>
      <c r="C335" s="437" t="s">
        <v>2589</v>
      </c>
      <c r="D335" s="17"/>
      <c r="E335" s="13" t="s">
        <v>562</v>
      </c>
      <c r="F335" s="254">
        <v>0</v>
      </c>
      <c r="G335" s="254">
        <v>0</v>
      </c>
      <c r="H335" s="254">
        <v>0</v>
      </c>
      <c r="I335" s="254">
        <v>0</v>
      </c>
      <c r="J335" s="254">
        <v>0</v>
      </c>
      <c r="K335" s="254">
        <v>0</v>
      </c>
      <c r="L335" s="254">
        <v>0</v>
      </c>
      <c r="M335" s="254">
        <v>0</v>
      </c>
      <c r="N335" s="254">
        <v>0</v>
      </c>
      <c r="O335" s="254">
        <v>0</v>
      </c>
      <c r="P335" s="254">
        <v>0</v>
      </c>
      <c r="Q335" s="254">
        <v>0</v>
      </c>
      <c r="R335" s="20">
        <v>0</v>
      </c>
      <c r="S335" s="20">
        <v>0</v>
      </c>
      <c r="T335" s="20">
        <v>160.97181087554839</v>
      </c>
      <c r="U335" s="20">
        <v>0</v>
      </c>
      <c r="V335" s="20">
        <v>0</v>
      </c>
      <c r="W335" s="58">
        <v>160.97181087554839</v>
      </c>
    </row>
    <row r="336" spans="1:23" s="65" customFormat="1" x14ac:dyDescent="0.35">
      <c r="A336" s="64"/>
      <c r="B336" s="17" t="s">
        <v>1736</v>
      </c>
      <c r="C336" s="437" t="s">
        <v>2589</v>
      </c>
      <c r="D336" s="17"/>
      <c r="E336" s="13" t="s">
        <v>563</v>
      </c>
      <c r="F336" s="254">
        <v>0</v>
      </c>
      <c r="G336" s="254">
        <v>0</v>
      </c>
      <c r="H336" s="254">
        <v>0</v>
      </c>
      <c r="I336" s="254">
        <v>0</v>
      </c>
      <c r="J336" s="254">
        <v>0</v>
      </c>
      <c r="K336" s="254">
        <v>0</v>
      </c>
      <c r="L336" s="254">
        <v>0</v>
      </c>
      <c r="M336" s="254">
        <v>0</v>
      </c>
      <c r="N336" s="254">
        <v>0</v>
      </c>
      <c r="O336" s="254">
        <v>0</v>
      </c>
      <c r="P336" s="254">
        <v>0</v>
      </c>
      <c r="Q336" s="254">
        <v>0</v>
      </c>
      <c r="R336" s="20">
        <v>0</v>
      </c>
      <c r="S336" s="20">
        <v>0</v>
      </c>
      <c r="T336" s="20">
        <v>0</v>
      </c>
      <c r="U336" s="20">
        <v>165.00968581091539</v>
      </c>
      <c r="V336" s="20">
        <v>0</v>
      </c>
      <c r="W336" s="58">
        <v>165.00968581091539</v>
      </c>
    </row>
    <row r="337" spans="1:23" s="65" customFormat="1" x14ac:dyDescent="0.35">
      <c r="A337" s="64"/>
      <c r="B337" s="17" t="s">
        <v>1736</v>
      </c>
      <c r="C337" s="437" t="s">
        <v>2589</v>
      </c>
      <c r="D337" s="17"/>
      <c r="E337" s="13" t="s">
        <v>564</v>
      </c>
      <c r="F337" s="254">
        <v>0</v>
      </c>
      <c r="G337" s="254">
        <v>0</v>
      </c>
      <c r="H337" s="254">
        <v>0</v>
      </c>
      <c r="I337" s="254">
        <v>0</v>
      </c>
      <c r="J337" s="254">
        <v>0</v>
      </c>
      <c r="K337" s="254">
        <v>0</v>
      </c>
      <c r="L337" s="254">
        <v>0</v>
      </c>
      <c r="M337" s="254">
        <v>0</v>
      </c>
      <c r="N337" s="254">
        <v>0</v>
      </c>
      <c r="O337" s="254">
        <v>0</v>
      </c>
      <c r="P337" s="254">
        <v>0</v>
      </c>
      <c r="Q337" s="254">
        <v>0</v>
      </c>
      <c r="R337" s="20">
        <v>0</v>
      </c>
      <c r="S337" s="20">
        <v>0</v>
      </c>
      <c r="T337" s="20">
        <v>0</v>
      </c>
      <c r="U337" s="20">
        <v>0</v>
      </c>
      <c r="V337" s="20">
        <v>168.81148738317569</v>
      </c>
      <c r="W337" s="58">
        <v>168.81148738317569</v>
      </c>
    </row>
    <row r="338" spans="1:23" s="65" customFormat="1" x14ac:dyDescent="0.35">
      <c r="A338" s="64"/>
      <c r="B338" s="17" t="s">
        <v>1736</v>
      </c>
      <c r="C338" s="437" t="s">
        <v>2601</v>
      </c>
      <c r="D338" s="17"/>
      <c r="E338" s="13" t="s">
        <v>565</v>
      </c>
      <c r="F338" s="254">
        <v>0</v>
      </c>
      <c r="G338" s="254">
        <v>0</v>
      </c>
      <c r="H338" s="254">
        <v>0</v>
      </c>
      <c r="I338" s="254">
        <v>0</v>
      </c>
      <c r="J338" s="254">
        <v>0</v>
      </c>
      <c r="K338" s="254">
        <v>0</v>
      </c>
      <c r="L338" s="254">
        <v>0</v>
      </c>
      <c r="M338" s="254">
        <v>0</v>
      </c>
      <c r="N338" s="254">
        <v>0</v>
      </c>
      <c r="O338" s="254">
        <v>0</v>
      </c>
      <c r="P338" s="254">
        <v>0</v>
      </c>
      <c r="Q338" s="254">
        <v>0</v>
      </c>
      <c r="R338" s="20">
        <v>0</v>
      </c>
      <c r="S338" s="20">
        <v>0</v>
      </c>
      <c r="T338" s="20">
        <v>268.28635145924727</v>
      </c>
      <c r="U338" s="20">
        <v>0</v>
      </c>
      <c r="V338" s="20">
        <v>0</v>
      </c>
      <c r="W338" s="58">
        <v>268.28635145924727</v>
      </c>
    </row>
    <row r="339" spans="1:23" s="65" customFormat="1" x14ac:dyDescent="0.35">
      <c r="A339" s="64"/>
      <c r="B339" s="17" t="s">
        <v>1736</v>
      </c>
      <c r="C339" s="437" t="s">
        <v>2593</v>
      </c>
      <c r="D339" s="17"/>
      <c r="E339" s="13" t="s">
        <v>566</v>
      </c>
      <c r="F339" s="254">
        <v>0</v>
      </c>
      <c r="G339" s="254">
        <v>0</v>
      </c>
      <c r="H339" s="254">
        <v>0</v>
      </c>
      <c r="I339" s="254">
        <v>0</v>
      </c>
      <c r="J339" s="254">
        <v>0</v>
      </c>
      <c r="K339" s="254">
        <v>0</v>
      </c>
      <c r="L339" s="254">
        <v>0</v>
      </c>
      <c r="M339" s="254">
        <v>0</v>
      </c>
      <c r="N339" s="254">
        <v>0</v>
      </c>
      <c r="O339" s="254">
        <v>0</v>
      </c>
      <c r="P339" s="254">
        <v>0</v>
      </c>
      <c r="Q339" s="254">
        <v>0</v>
      </c>
      <c r="R339" s="20">
        <v>0</v>
      </c>
      <c r="S339" s="20">
        <v>159.4889194592206</v>
      </c>
      <c r="T339" s="20">
        <v>107.3145405836989</v>
      </c>
      <c r="U339" s="20">
        <v>110.00645720727692</v>
      </c>
      <c r="V339" s="20">
        <v>112.54099158878381</v>
      </c>
      <c r="W339" s="58">
        <v>489.35090883898022</v>
      </c>
    </row>
    <row r="340" spans="1:23" s="65" customFormat="1" x14ac:dyDescent="0.35">
      <c r="A340" s="64"/>
      <c r="B340" s="17" t="s">
        <v>1736</v>
      </c>
      <c r="C340" s="437" t="s">
        <v>2594</v>
      </c>
      <c r="D340" s="17"/>
      <c r="E340" s="13" t="s">
        <v>567</v>
      </c>
      <c r="F340" s="254">
        <v>0</v>
      </c>
      <c r="G340" s="254">
        <v>0</v>
      </c>
      <c r="H340" s="254">
        <v>0</v>
      </c>
      <c r="I340" s="254">
        <v>0</v>
      </c>
      <c r="J340" s="254">
        <v>0</v>
      </c>
      <c r="K340" s="254">
        <v>0</v>
      </c>
      <c r="L340" s="254">
        <v>0</v>
      </c>
      <c r="M340" s="254">
        <v>0</v>
      </c>
      <c r="N340" s="254">
        <v>0</v>
      </c>
      <c r="O340" s="254">
        <v>0</v>
      </c>
      <c r="P340" s="254">
        <v>0</v>
      </c>
      <c r="Q340" s="254">
        <v>0</v>
      </c>
      <c r="R340" s="20">
        <v>0</v>
      </c>
      <c r="S340" s="20">
        <v>15.955485197449203</v>
      </c>
      <c r="T340" s="20">
        <v>0</v>
      </c>
      <c r="U340" s="20">
        <v>0</v>
      </c>
      <c r="V340" s="20">
        <v>0</v>
      </c>
      <c r="W340" s="58">
        <v>15.955485197449203</v>
      </c>
    </row>
    <row r="341" spans="1:23" s="65" customFormat="1" x14ac:dyDescent="0.35">
      <c r="A341" s="64"/>
      <c r="B341" s="17" t="s">
        <v>1736</v>
      </c>
      <c r="C341" s="437" t="s">
        <v>2596</v>
      </c>
      <c r="D341" s="17"/>
      <c r="E341" s="13" t="s">
        <v>568</v>
      </c>
      <c r="F341" s="254">
        <v>0</v>
      </c>
      <c r="G341" s="254">
        <v>0</v>
      </c>
      <c r="H341" s="254">
        <v>0</v>
      </c>
      <c r="I341" s="254">
        <v>0</v>
      </c>
      <c r="J341" s="254">
        <v>0</v>
      </c>
      <c r="K341" s="254">
        <v>0</v>
      </c>
      <c r="L341" s="254">
        <v>0</v>
      </c>
      <c r="M341" s="254">
        <v>0</v>
      </c>
      <c r="N341" s="254">
        <v>0</v>
      </c>
      <c r="O341" s="254">
        <v>0</v>
      </c>
      <c r="P341" s="254">
        <v>0</v>
      </c>
      <c r="Q341" s="254">
        <v>0</v>
      </c>
      <c r="R341" s="20">
        <v>0</v>
      </c>
      <c r="S341" s="20">
        <v>0</v>
      </c>
      <c r="T341" s="20">
        <v>536.57270291849454</v>
      </c>
      <c r="U341" s="20">
        <v>0</v>
      </c>
      <c r="V341" s="20">
        <v>0</v>
      </c>
      <c r="W341" s="58">
        <v>536.57270291849454</v>
      </c>
    </row>
    <row r="342" spans="1:23" s="65" customFormat="1" x14ac:dyDescent="0.35">
      <c r="A342" s="64"/>
      <c r="B342" s="17" t="s">
        <v>1736</v>
      </c>
      <c r="C342" s="437" t="s">
        <v>2591</v>
      </c>
      <c r="D342" s="17"/>
      <c r="E342" s="13" t="s">
        <v>569</v>
      </c>
      <c r="F342" s="254">
        <v>0</v>
      </c>
      <c r="G342" s="254">
        <v>0</v>
      </c>
      <c r="H342" s="254">
        <v>0</v>
      </c>
      <c r="I342" s="254">
        <v>0</v>
      </c>
      <c r="J342" s="254">
        <v>0</v>
      </c>
      <c r="K342" s="254">
        <v>0</v>
      </c>
      <c r="L342" s="254">
        <v>0</v>
      </c>
      <c r="M342" s="254">
        <v>0</v>
      </c>
      <c r="N342" s="254">
        <v>0</v>
      </c>
      <c r="O342" s="254">
        <v>0</v>
      </c>
      <c r="P342" s="254">
        <v>0</v>
      </c>
      <c r="Q342" s="254">
        <v>0</v>
      </c>
      <c r="R342" s="20">
        <v>151.31886363978111</v>
      </c>
      <c r="S342" s="20">
        <v>0</v>
      </c>
      <c r="T342" s="20">
        <v>0</v>
      </c>
      <c r="U342" s="20">
        <v>0</v>
      </c>
      <c r="V342" s="20">
        <v>0</v>
      </c>
      <c r="W342" s="58">
        <v>151.31886363978111</v>
      </c>
    </row>
    <row r="343" spans="1:23" s="65" customFormat="1" x14ac:dyDescent="0.35">
      <c r="A343" s="64"/>
      <c r="B343" s="17" t="s">
        <v>1736</v>
      </c>
      <c r="C343" s="437" t="s">
        <v>2587</v>
      </c>
      <c r="D343" s="17"/>
      <c r="E343" s="13" t="s">
        <v>570</v>
      </c>
      <c r="F343" s="254">
        <v>0</v>
      </c>
      <c r="G343" s="254">
        <v>0</v>
      </c>
      <c r="H343" s="254">
        <v>0</v>
      </c>
      <c r="I343" s="254">
        <v>0</v>
      </c>
      <c r="J343" s="254">
        <v>0</v>
      </c>
      <c r="K343" s="254">
        <v>0</v>
      </c>
      <c r="L343" s="254">
        <v>0</v>
      </c>
      <c r="M343" s="254">
        <v>0</v>
      </c>
      <c r="N343" s="254">
        <v>0</v>
      </c>
      <c r="O343" s="254">
        <v>0</v>
      </c>
      <c r="P343" s="254">
        <v>0</v>
      </c>
      <c r="Q343" s="254">
        <v>0</v>
      </c>
      <c r="R343" s="20">
        <v>1297.018831198124</v>
      </c>
      <c r="S343" s="20">
        <v>1275.9113556737648</v>
      </c>
      <c r="T343" s="20">
        <v>1073.1454058369891</v>
      </c>
      <c r="U343" s="20">
        <v>1100.0645720727694</v>
      </c>
      <c r="V343" s="20">
        <v>1125.409915887838</v>
      </c>
      <c r="W343" s="58">
        <v>5871.5500806694854</v>
      </c>
    </row>
    <row r="344" spans="1:23" s="65" customFormat="1" x14ac:dyDescent="0.35">
      <c r="A344" s="64"/>
      <c r="B344" s="17" t="s">
        <v>1736</v>
      </c>
      <c r="C344" s="437" t="s">
        <v>2602</v>
      </c>
      <c r="D344" s="17"/>
      <c r="E344" s="13" t="s">
        <v>571</v>
      </c>
      <c r="F344" s="254">
        <v>0</v>
      </c>
      <c r="G344" s="254">
        <v>0</v>
      </c>
      <c r="H344" s="254">
        <v>0</v>
      </c>
      <c r="I344" s="254">
        <v>0</v>
      </c>
      <c r="J344" s="254">
        <v>0</v>
      </c>
      <c r="K344" s="254">
        <v>0</v>
      </c>
      <c r="L344" s="254">
        <v>0</v>
      </c>
      <c r="M344" s="254">
        <v>0</v>
      </c>
      <c r="N344" s="254">
        <v>0</v>
      </c>
      <c r="O344" s="254">
        <v>0</v>
      </c>
      <c r="P344" s="254">
        <v>0</v>
      </c>
      <c r="Q344" s="254">
        <v>0</v>
      </c>
      <c r="R344" s="20">
        <v>108.08490259984366</v>
      </c>
      <c r="S344" s="20">
        <v>26.570497823991527</v>
      </c>
      <c r="T344" s="20">
        <v>0</v>
      </c>
      <c r="U344" s="20">
        <v>0</v>
      </c>
      <c r="V344" s="20">
        <v>0</v>
      </c>
      <c r="W344" s="58">
        <v>134.65540042383518</v>
      </c>
    </row>
    <row r="345" spans="1:23" s="65" customFormat="1" x14ac:dyDescent="0.35">
      <c r="A345" s="64"/>
      <c r="B345" s="17" t="s">
        <v>39</v>
      </c>
      <c r="C345" s="437" t="s">
        <v>2441</v>
      </c>
      <c r="D345" s="17"/>
      <c r="E345" s="13" t="s">
        <v>572</v>
      </c>
      <c r="F345" s="254">
        <v>0</v>
      </c>
      <c r="G345" s="254">
        <v>0</v>
      </c>
      <c r="H345" s="254">
        <v>0</v>
      </c>
      <c r="I345" s="254">
        <v>0</v>
      </c>
      <c r="J345" s="254">
        <v>0</v>
      </c>
      <c r="K345" s="254">
        <v>0</v>
      </c>
      <c r="L345" s="254">
        <v>0</v>
      </c>
      <c r="M345" s="254">
        <v>0</v>
      </c>
      <c r="N345" s="254">
        <v>0</v>
      </c>
      <c r="O345" s="254">
        <v>0</v>
      </c>
      <c r="P345" s="254">
        <v>0</v>
      </c>
      <c r="Q345" s="254">
        <v>0</v>
      </c>
      <c r="R345" s="20">
        <v>270.21225649960911</v>
      </c>
      <c r="S345" s="20">
        <v>265.81486576536764</v>
      </c>
      <c r="T345" s="20">
        <v>321.94362175109677</v>
      </c>
      <c r="U345" s="20">
        <v>357.52098592364996</v>
      </c>
      <c r="V345" s="20">
        <v>393.89347056074331</v>
      </c>
      <c r="W345" s="58">
        <v>1609.3852005004667</v>
      </c>
    </row>
    <row r="346" spans="1:23" s="65" customFormat="1" x14ac:dyDescent="0.35">
      <c r="A346" s="64"/>
      <c r="B346" s="17" t="s">
        <v>1736</v>
      </c>
      <c r="C346" s="437" t="s">
        <v>2595</v>
      </c>
      <c r="D346" s="17"/>
      <c r="E346" s="13" t="s">
        <v>573</v>
      </c>
      <c r="F346" s="254">
        <v>0</v>
      </c>
      <c r="G346" s="254">
        <v>0</v>
      </c>
      <c r="H346" s="254">
        <v>0</v>
      </c>
      <c r="I346" s="254">
        <v>0</v>
      </c>
      <c r="J346" s="254">
        <v>0</v>
      </c>
      <c r="K346" s="254">
        <v>0</v>
      </c>
      <c r="L346" s="254">
        <v>0</v>
      </c>
      <c r="M346" s="254">
        <v>0</v>
      </c>
      <c r="N346" s="254">
        <v>0</v>
      </c>
      <c r="O346" s="254">
        <v>0</v>
      </c>
      <c r="P346" s="254">
        <v>0</v>
      </c>
      <c r="Q346" s="254">
        <v>0</v>
      </c>
      <c r="R346" s="20">
        <v>0</v>
      </c>
      <c r="S346" s="20">
        <v>0</v>
      </c>
      <c r="T346" s="20">
        <v>2146.2908116739782</v>
      </c>
      <c r="U346" s="20">
        <v>0</v>
      </c>
      <c r="V346" s="20">
        <v>0</v>
      </c>
      <c r="W346" s="58">
        <v>2146.2908116739782</v>
      </c>
    </row>
    <row r="347" spans="1:23" s="65" customFormat="1" x14ac:dyDescent="0.35">
      <c r="A347" s="64"/>
      <c r="B347" s="17" t="s">
        <v>39</v>
      </c>
      <c r="C347" s="437" t="s">
        <v>2604</v>
      </c>
      <c r="D347" s="17"/>
      <c r="E347" s="13" t="s">
        <v>574</v>
      </c>
      <c r="F347" s="254">
        <v>0</v>
      </c>
      <c r="G347" s="254">
        <v>0</v>
      </c>
      <c r="H347" s="254">
        <v>0</v>
      </c>
      <c r="I347" s="254">
        <v>0</v>
      </c>
      <c r="J347" s="254">
        <v>0</v>
      </c>
      <c r="K347" s="254">
        <v>0</v>
      </c>
      <c r="L347" s="254">
        <v>0</v>
      </c>
      <c r="M347" s="254">
        <v>0</v>
      </c>
      <c r="N347" s="254">
        <v>0</v>
      </c>
      <c r="O347" s="254">
        <v>0</v>
      </c>
      <c r="P347" s="254">
        <v>0</v>
      </c>
      <c r="Q347" s="254">
        <v>0</v>
      </c>
      <c r="R347" s="20">
        <v>918.64803763303712</v>
      </c>
      <c r="S347" s="20">
        <v>0</v>
      </c>
      <c r="T347" s="20">
        <v>0</v>
      </c>
      <c r="U347" s="20">
        <v>0</v>
      </c>
      <c r="V347" s="20">
        <v>0</v>
      </c>
      <c r="W347" s="58">
        <v>918.64803763303712</v>
      </c>
    </row>
    <row r="348" spans="1:23" s="65" customFormat="1" x14ac:dyDescent="0.35">
      <c r="A348" s="64"/>
      <c r="B348" s="17" t="s">
        <v>1736</v>
      </c>
      <c r="C348" s="437" t="s">
        <v>2590</v>
      </c>
      <c r="D348" s="17"/>
      <c r="E348" s="13" t="s">
        <v>575</v>
      </c>
      <c r="F348" s="254">
        <v>0</v>
      </c>
      <c r="G348" s="254">
        <v>0</v>
      </c>
      <c r="H348" s="254">
        <v>0</v>
      </c>
      <c r="I348" s="254">
        <v>0</v>
      </c>
      <c r="J348" s="254">
        <v>0</v>
      </c>
      <c r="K348" s="254">
        <v>0</v>
      </c>
      <c r="L348" s="254">
        <v>0</v>
      </c>
      <c r="M348" s="254">
        <v>0</v>
      </c>
      <c r="N348" s="254">
        <v>0</v>
      </c>
      <c r="O348" s="254">
        <v>0</v>
      </c>
      <c r="P348" s="254">
        <v>0</v>
      </c>
      <c r="Q348" s="254">
        <v>0</v>
      </c>
      <c r="R348" s="20">
        <v>21.587526733715155</v>
      </c>
      <c r="S348" s="20">
        <v>0</v>
      </c>
      <c r="T348" s="20">
        <v>0</v>
      </c>
      <c r="U348" s="20">
        <v>0</v>
      </c>
      <c r="V348" s="20">
        <v>0</v>
      </c>
      <c r="W348" s="58">
        <v>21.587526733715155</v>
      </c>
    </row>
    <row r="349" spans="1:23" s="65" customFormat="1" x14ac:dyDescent="0.35">
      <c r="A349" s="64"/>
      <c r="B349" s="17" t="s">
        <v>1736</v>
      </c>
      <c r="C349" s="437" t="s">
        <v>2597</v>
      </c>
      <c r="D349" s="17"/>
      <c r="E349" s="13" t="s">
        <v>576</v>
      </c>
      <c r="F349" s="254">
        <v>0</v>
      </c>
      <c r="G349" s="254">
        <v>0</v>
      </c>
      <c r="H349" s="254">
        <v>0</v>
      </c>
      <c r="I349" s="254">
        <v>0</v>
      </c>
      <c r="J349" s="254">
        <v>0</v>
      </c>
      <c r="K349" s="254">
        <v>0</v>
      </c>
      <c r="L349" s="254">
        <v>0</v>
      </c>
      <c r="M349" s="254">
        <v>0</v>
      </c>
      <c r="N349" s="254">
        <v>0</v>
      </c>
      <c r="O349" s="254">
        <v>0</v>
      </c>
      <c r="P349" s="254">
        <v>0</v>
      </c>
      <c r="Q349" s="254">
        <v>0</v>
      </c>
      <c r="R349" s="20">
        <v>21.587526733715155</v>
      </c>
      <c r="S349" s="20">
        <v>0</v>
      </c>
      <c r="T349" s="20">
        <v>0</v>
      </c>
      <c r="U349" s="20">
        <v>0</v>
      </c>
      <c r="V349" s="20">
        <v>0</v>
      </c>
      <c r="W349" s="58">
        <v>21.587526733715155</v>
      </c>
    </row>
    <row r="350" spans="1:23" s="65" customFormat="1" x14ac:dyDescent="0.35">
      <c r="A350" s="64"/>
      <c r="B350" s="17" t="s">
        <v>39</v>
      </c>
      <c r="C350" s="437" t="s">
        <v>2603</v>
      </c>
      <c r="D350" s="17"/>
      <c r="E350" s="13" t="s">
        <v>577</v>
      </c>
      <c r="F350" s="254">
        <v>0</v>
      </c>
      <c r="G350" s="254">
        <v>0</v>
      </c>
      <c r="H350" s="254">
        <v>0</v>
      </c>
      <c r="I350" s="254">
        <v>0</v>
      </c>
      <c r="J350" s="254">
        <v>0</v>
      </c>
      <c r="K350" s="254">
        <v>0</v>
      </c>
      <c r="L350" s="254">
        <v>0</v>
      </c>
      <c r="M350" s="254">
        <v>0</v>
      </c>
      <c r="N350" s="254">
        <v>0</v>
      </c>
      <c r="O350" s="254">
        <v>0</v>
      </c>
      <c r="P350" s="254">
        <v>0</v>
      </c>
      <c r="Q350" s="254">
        <v>0</v>
      </c>
      <c r="R350" s="20">
        <v>54.116085765555759</v>
      </c>
      <c r="S350" s="20">
        <v>0</v>
      </c>
      <c r="T350" s="20">
        <v>0</v>
      </c>
      <c r="U350" s="20">
        <v>0</v>
      </c>
      <c r="V350" s="20">
        <v>0</v>
      </c>
      <c r="W350" s="58">
        <v>54.116085765555759</v>
      </c>
    </row>
    <row r="351" spans="1:23" s="65" customFormat="1" x14ac:dyDescent="0.35">
      <c r="A351" s="64"/>
      <c r="B351" s="17" t="s">
        <v>39</v>
      </c>
      <c r="C351" s="437" t="s">
        <v>2559</v>
      </c>
      <c r="D351" s="17"/>
      <c r="E351" s="13" t="s">
        <v>578</v>
      </c>
      <c r="F351" s="254">
        <v>0</v>
      </c>
      <c r="G351" s="254">
        <v>0</v>
      </c>
      <c r="H351" s="254">
        <v>0</v>
      </c>
      <c r="I351" s="254">
        <v>0</v>
      </c>
      <c r="J351" s="254">
        <v>0</v>
      </c>
      <c r="K351" s="254">
        <v>0</v>
      </c>
      <c r="L351" s="254">
        <v>0</v>
      </c>
      <c r="M351" s="254">
        <v>0</v>
      </c>
      <c r="N351" s="254">
        <v>0</v>
      </c>
      <c r="O351" s="254">
        <v>0</v>
      </c>
      <c r="P351" s="254">
        <v>0</v>
      </c>
      <c r="Q351" s="254">
        <v>0</v>
      </c>
      <c r="R351" s="20">
        <v>105.60370577290931</v>
      </c>
      <c r="S351" s="20">
        <v>321.31418559489413</v>
      </c>
      <c r="T351" s="20">
        <v>333.73585440582235</v>
      </c>
      <c r="U351" s="20">
        <v>342.08738537759183</v>
      </c>
      <c r="V351" s="20">
        <v>356.27424407670219</v>
      </c>
      <c r="W351" s="58">
        <v>1459.0153752279198</v>
      </c>
    </row>
    <row r="352" spans="1:23" s="65" customFormat="1" x14ac:dyDescent="0.35">
      <c r="A352" s="64"/>
      <c r="B352" s="17" t="s">
        <v>39</v>
      </c>
      <c r="C352" s="437" t="s">
        <v>2530</v>
      </c>
      <c r="D352" s="17"/>
      <c r="E352" s="13" t="s">
        <v>579</v>
      </c>
      <c r="F352" s="254">
        <v>0</v>
      </c>
      <c r="G352" s="254">
        <v>0</v>
      </c>
      <c r="H352" s="254">
        <v>0</v>
      </c>
      <c r="I352" s="254">
        <v>0</v>
      </c>
      <c r="J352" s="254">
        <v>0</v>
      </c>
      <c r="K352" s="254">
        <v>0</v>
      </c>
      <c r="L352" s="254">
        <v>0</v>
      </c>
      <c r="M352" s="254">
        <v>0</v>
      </c>
      <c r="N352" s="254">
        <v>0</v>
      </c>
      <c r="O352" s="254">
        <v>0</v>
      </c>
      <c r="P352" s="254">
        <v>0</v>
      </c>
      <c r="Q352" s="254">
        <v>0</v>
      </c>
      <c r="R352" s="20">
        <v>0</v>
      </c>
      <c r="S352" s="20">
        <v>267.76182132907843</v>
      </c>
      <c r="T352" s="20">
        <v>0</v>
      </c>
      <c r="U352" s="20">
        <v>0</v>
      </c>
      <c r="V352" s="20">
        <v>0</v>
      </c>
      <c r="W352" s="58">
        <v>267.76182132907843</v>
      </c>
    </row>
    <row r="353" spans="1:23" s="65" customFormat="1" x14ac:dyDescent="0.35">
      <c r="A353" s="64"/>
      <c r="B353" s="17" t="s">
        <v>39</v>
      </c>
      <c r="C353" s="437" t="s">
        <v>2532</v>
      </c>
      <c r="D353" s="17"/>
      <c r="E353" s="13" t="s">
        <v>580</v>
      </c>
      <c r="F353" s="254">
        <v>0</v>
      </c>
      <c r="G353" s="254">
        <v>0</v>
      </c>
      <c r="H353" s="254">
        <v>0</v>
      </c>
      <c r="I353" s="254">
        <v>0</v>
      </c>
      <c r="J353" s="254">
        <v>0</v>
      </c>
      <c r="K353" s="254">
        <v>0</v>
      </c>
      <c r="L353" s="254">
        <v>0</v>
      </c>
      <c r="M353" s="254">
        <v>0</v>
      </c>
      <c r="N353" s="254">
        <v>0</v>
      </c>
      <c r="O353" s="254">
        <v>0</v>
      </c>
      <c r="P353" s="254">
        <v>0</v>
      </c>
      <c r="Q353" s="254">
        <v>0</v>
      </c>
      <c r="R353" s="20">
        <v>0</v>
      </c>
      <c r="S353" s="20">
        <v>0</v>
      </c>
      <c r="T353" s="20">
        <v>667.4717088116447</v>
      </c>
      <c r="U353" s="20">
        <v>0</v>
      </c>
      <c r="V353" s="20">
        <v>0</v>
      </c>
      <c r="W353" s="58">
        <v>667.4717088116447</v>
      </c>
    </row>
    <row r="354" spans="1:23" s="65" customFormat="1" x14ac:dyDescent="0.35">
      <c r="A354" s="64"/>
      <c r="B354" s="17" t="s">
        <v>39</v>
      </c>
      <c r="C354" s="437" t="s">
        <v>2471</v>
      </c>
      <c r="D354" s="17"/>
      <c r="E354" s="13" t="s">
        <v>581</v>
      </c>
      <c r="F354" s="254">
        <v>0</v>
      </c>
      <c r="G354" s="254">
        <v>0</v>
      </c>
      <c r="H354" s="254">
        <v>0</v>
      </c>
      <c r="I354" s="254">
        <v>0</v>
      </c>
      <c r="J354" s="254">
        <v>0</v>
      </c>
      <c r="K354" s="254">
        <v>0</v>
      </c>
      <c r="L354" s="254">
        <v>0</v>
      </c>
      <c r="M354" s="254">
        <v>0</v>
      </c>
      <c r="N354" s="254">
        <v>0</v>
      </c>
      <c r="O354" s="254">
        <v>0</v>
      </c>
      <c r="P354" s="254">
        <v>0</v>
      </c>
      <c r="Q354" s="254">
        <v>0</v>
      </c>
      <c r="R354" s="20">
        <v>105.60370577290931</v>
      </c>
      <c r="S354" s="20">
        <v>107.10472853163137</v>
      </c>
      <c r="T354" s="20">
        <v>116.80754904203781</v>
      </c>
      <c r="U354" s="20">
        <v>125.432041305117</v>
      </c>
      <c r="V354" s="20">
        <v>136.57179356273585</v>
      </c>
      <c r="W354" s="58">
        <v>591.51981821443133</v>
      </c>
    </row>
    <row r="355" spans="1:23" s="65" customFormat="1" x14ac:dyDescent="0.35">
      <c r="A355" s="64"/>
      <c r="B355" s="17" t="s">
        <v>39</v>
      </c>
      <c r="C355" s="437" t="s">
        <v>2453</v>
      </c>
      <c r="D355" s="17"/>
      <c r="E355" s="13" t="s">
        <v>582</v>
      </c>
      <c r="F355" s="254">
        <v>0</v>
      </c>
      <c r="G355" s="254">
        <v>0</v>
      </c>
      <c r="H355" s="254">
        <v>0</v>
      </c>
      <c r="I355" s="254">
        <v>0</v>
      </c>
      <c r="J355" s="254">
        <v>0</v>
      </c>
      <c r="K355" s="254">
        <v>0</v>
      </c>
      <c r="L355" s="254">
        <v>0</v>
      </c>
      <c r="M355" s="254">
        <v>0</v>
      </c>
      <c r="N355" s="254">
        <v>0</v>
      </c>
      <c r="O355" s="254">
        <v>0</v>
      </c>
      <c r="P355" s="254">
        <v>0</v>
      </c>
      <c r="Q355" s="254">
        <v>0</v>
      </c>
      <c r="R355" s="20">
        <v>211.20741154581862</v>
      </c>
      <c r="S355" s="20">
        <v>257.05134847591529</v>
      </c>
      <c r="T355" s="20">
        <v>222.49056960388154</v>
      </c>
      <c r="U355" s="20">
        <v>228.05825691839456</v>
      </c>
      <c r="V355" s="20">
        <v>237.51616271780148</v>
      </c>
      <c r="W355" s="58">
        <v>1156.3237492618116</v>
      </c>
    </row>
    <row r="356" spans="1:23" s="65" customFormat="1" x14ac:dyDescent="0.35">
      <c r="A356" s="64"/>
      <c r="B356" s="17" t="s">
        <v>39</v>
      </c>
      <c r="C356" s="437" t="s">
        <v>2475</v>
      </c>
      <c r="D356" s="17"/>
      <c r="E356" s="13" t="s">
        <v>583</v>
      </c>
      <c r="F356" s="254">
        <v>0</v>
      </c>
      <c r="G356" s="254">
        <v>0</v>
      </c>
      <c r="H356" s="254">
        <v>0</v>
      </c>
      <c r="I356" s="254">
        <v>0</v>
      </c>
      <c r="J356" s="254">
        <v>0</v>
      </c>
      <c r="K356" s="254">
        <v>0</v>
      </c>
      <c r="L356" s="254">
        <v>0</v>
      </c>
      <c r="M356" s="254">
        <v>0</v>
      </c>
      <c r="N356" s="254">
        <v>0</v>
      </c>
      <c r="O356" s="254">
        <v>0</v>
      </c>
      <c r="P356" s="254">
        <v>0</v>
      </c>
      <c r="Q356" s="254">
        <v>0</v>
      </c>
      <c r="R356" s="20">
        <v>0</v>
      </c>
      <c r="S356" s="20">
        <v>214.20945706326273</v>
      </c>
      <c r="T356" s="20">
        <v>0</v>
      </c>
      <c r="U356" s="20">
        <v>0</v>
      </c>
      <c r="V356" s="20">
        <v>0</v>
      </c>
      <c r="W356" s="58">
        <v>214.20945706326273</v>
      </c>
    </row>
    <row r="357" spans="1:23" s="65" customFormat="1" x14ac:dyDescent="0.35">
      <c r="A357" s="64"/>
      <c r="B357" s="17" t="s">
        <v>39</v>
      </c>
      <c r="C357" s="437" t="s">
        <v>2500</v>
      </c>
      <c r="D357" s="17"/>
      <c r="E357" s="13" t="s">
        <v>584</v>
      </c>
      <c r="F357" s="254">
        <v>0</v>
      </c>
      <c r="G357" s="254">
        <v>0</v>
      </c>
      <c r="H357" s="254">
        <v>0</v>
      </c>
      <c r="I357" s="254">
        <v>0</v>
      </c>
      <c r="J357" s="254">
        <v>0</v>
      </c>
      <c r="K357" s="254">
        <v>0</v>
      </c>
      <c r="L357" s="254">
        <v>0</v>
      </c>
      <c r="M357" s="254">
        <v>0</v>
      </c>
      <c r="N357" s="254">
        <v>0</v>
      </c>
      <c r="O357" s="254">
        <v>0</v>
      </c>
      <c r="P357" s="254">
        <v>0</v>
      </c>
      <c r="Q357" s="254">
        <v>0</v>
      </c>
      <c r="R357" s="20">
        <v>0</v>
      </c>
      <c r="S357" s="20">
        <v>0</v>
      </c>
      <c r="T357" s="20">
        <v>222.49056960388154</v>
      </c>
      <c r="U357" s="20">
        <v>0</v>
      </c>
      <c r="V357" s="20">
        <v>0</v>
      </c>
      <c r="W357" s="58">
        <v>222.49056960388154</v>
      </c>
    </row>
    <row r="358" spans="1:23" s="65" customFormat="1" x14ac:dyDescent="0.35">
      <c r="A358" s="64"/>
      <c r="B358" s="17" t="s">
        <v>39</v>
      </c>
      <c r="C358" s="437" t="s">
        <v>2502</v>
      </c>
      <c r="D358" s="17"/>
      <c r="E358" s="13" t="s">
        <v>585</v>
      </c>
      <c r="F358" s="254">
        <v>0</v>
      </c>
      <c r="G358" s="254">
        <v>0</v>
      </c>
      <c r="H358" s="254">
        <v>0</v>
      </c>
      <c r="I358" s="254">
        <v>0</v>
      </c>
      <c r="J358" s="254">
        <v>0</v>
      </c>
      <c r="K358" s="254">
        <v>0</v>
      </c>
      <c r="L358" s="254">
        <v>0</v>
      </c>
      <c r="M358" s="254">
        <v>0</v>
      </c>
      <c r="N358" s="254">
        <v>0</v>
      </c>
      <c r="O358" s="254">
        <v>0</v>
      </c>
      <c r="P358" s="254">
        <v>0</v>
      </c>
      <c r="Q358" s="254">
        <v>0</v>
      </c>
      <c r="R358" s="20">
        <v>0</v>
      </c>
      <c r="S358" s="20">
        <v>0</v>
      </c>
      <c r="T358" s="20">
        <v>333.73585440582235</v>
      </c>
      <c r="U358" s="20">
        <v>0</v>
      </c>
      <c r="V358" s="20">
        <v>0</v>
      </c>
      <c r="W358" s="58">
        <v>333.73585440582235</v>
      </c>
    </row>
    <row r="359" spans="1:23" s="65" customFormat="1" x14ac:dyDescent="0.35">
      <c r="A359" s="64"/>
      <c r="B359" s="17" t="s">
        <v>39</v>
      </c>
      <c r="C359" s="437" t="s">
        <v>2508</v>
      </c>
      <c r="D359" s="17"/>
      <c r="E359" s="13" t="s">
        <v>586</v>
      </c>
      <c r="F359" s="254">
        <v>0</v>
      </c>
      <c r="G359" s="254">
        <v>0</v>
      </c>
      <c r="H359" s="254">
        <v>0</v>
      </c>
      <c r="I359" s="254">
        <v>0</v>
      </c>
      <c r="J359" s="254">
        <v>0</v>
      </c>
      <c r="K359" s="254">
        <v>0</v>
      </c>
      <c r="L359" s="254">
        <v>0</v>
      </c>
      <c r="M359" s="254">
        <v>0</v>
      </c>
      <c r="N359" s="254">
        <v>0</v>
      </c>
      <c r="O359" s="254">
        <v>0</v>
      </c>
      <c r="P359" s="254">
        <v>0</v>
      </c>
      <c r="Q359" s="254">
        <v>0</v>
      </c>
      <c r="R359" s="20">
        <v>0</v>
      </c>
      <c r="S359" s="20">
        <v>0</v>
      </c>
      <c r="T359" s="20">
        <v>222.49056960388154</v>
      </c>
      <c r="U359" s="20">
        <v>0</v>
      </c>
      <c r="V359" s="20">
        <v>0</v>
      </c>
      <c r="W359" s="58">
        <v>222.49056960388154</v>
      </c>
    </row>
    <row r="360" spans="1:23" s="65" customFormat="1" x14ac:dyDescent="0.35">
      <c r="A360" s="64"/>
      <c r="B360" s="17" t="s">
        <v>39</v>
      </c>
      <c r="C360" s="437" t="s">
        <v>2533</v>
      </c>
      <c r="D360" s="17"/>
      <c r="E360" s="13" t="s">
        <v>587</v>
      </c>
      <c r="F360" s="254">
        <v>0</v>
      </c>
      <c r="G360" s="254">
        <v>0</v>
      </c>
      <c r="H360" s="254">
        <v>0</v>
      </c>
      <c r="I360" s="254">
        <v>0</v>
      </c>
      <c r="J360" s="254">
        <v>0</v>
      </c>
      <c r="K360" s="254">
        <v>0</v>
      </c>
      <c r="L360" s="254">
        <v>0</v>
      </c>
      <c r="M360" s="254">
        <v>0</v>
      </c>
      <c r="N360" s="254">
        <v>0</v>
      </c>
      <c r="O360" s="254">
        <v>0</v>
      </c>
      <c r="P360" s="254">
        <v>0</v>
      </c>
      <c r="Q360" s="254">
        <v>0</v>
      </c>
      <c r="R360" s="20">
        <v>0</v>
      </c>
      <c r="S360" s="20">
        <v>107.10472853163137</v>
      </c>
      <c r="T360" s="20">
        <v>0</v>
      </c>
      <c r="U360" s="20">
        <v>0</v>
      </c>
      <c r="V360" s="20">
        <v>0</v>
      </c>
      <c r="W360" s="58">
        <v>107.10472853163137</v>
      </c>
    </row>
    <row r="361" spans="1:23" s="65" customFormat="1" x14ac:dyDescent="0.35">
      <c r="A361" s="64"/>
      <c r="B361" s="17" t="s">
        <v>39</v>
      </c>
      <c r="C361" s="437" t="s">
        <v>2498</v>
      </c>
      <c r="D361" s="17"/>
      <c r="E361" s="13" t="s">
        <v>588</v>
      </c>
      <c r="F361" s="254">
        <v>0</v>
      </c>
      <c r="G361" s="254">
        <v>0</v>
      </c>
      <c r="H361" s="254">
        <v>0</v>
      </c>
      <c r="I361" s="254">
        <v>0</v>
      </c>
      <c r="J361" s="254">
        <v>0</v>
      </c>
      <c r="K361" s="254">
        <v>0</v>
      </c>
      <c r="L361" s="254">
        <v>0</v>
      </c>
      <c r="M361" s="254">
        <v>0</v>
      </c>
      <c r="N361" s="254">
        <v>0</v>
      </c>
      <c r="O361" s="254">
        <v>0</v>
      </c>
      <c r="P361" s="254">
        <v>0</v>
      </c>
      <c r="Q361" s="254">
        <v>0</v>
      </c>
      <c r="R361" s="20">
        <v>105.60370577290931</v>
      </c>
      <c r="S361" s="20">
        <v>0</v>
      </c>
      <c r="T361" s="20">
        <v>111.24528480194077</v>
      </c>
      <c r="U361" s="20">
        <v>0</v>
      </c>
      <c r="V361" s="20">
        <v>118.75808135890074</v>
      </c>
      <c r="W361" s="58">
        <v>335.60707193375083</v>
      </c>
    </row>
    <row r="362" spans="1:23" s="65" customFormat="1" x14ac:dyDescent="0.35">
      <c r="A362" s="64"/>
      <c r="B362" s="17" t="s">
        <v>39</v>
      </c>
      <c r="C362" s="437" t="s">
        <v>2551</v>
      </c>
      <c r="D362" s="17"/>
      <c r="E362" s="13" t="s">
        <v>589</v>
      </c>
      <c r="F362" s="254">
        <v>0</v>
      </c>
      <c r="G362" s="254">
        <v>0</v>
      </c>
      <c r="H362" s="254">
        <v>0</v>
      </c>
      <c r="I362" s="254">
        <v>0</v>
      </c>
      <c r="J362" s="254">
        <v>0</v>
      </c>
      <c r="K362" s="254">
        <v>0</v>
      </c>
      <c r="L362" s="254">
        <v>0</v>
      </c>
      <c r="M362" s="254">
        <v>0</v>
      </c>
      <c r="N362" s="254">
        <v>0</v>
      </c>
      <c r="O362" s="254">
        <v>0</v>
      </c>
      <c r="P362" s="254">
        <v>0</v>
      </c>
      <c r="Q362" s="254">
        <v>0</v>
      </c>
      <c r="R362" s="20">
        <v>0</v>
      </c>
      <c r="S362" s="20">
        <v>214.20945706326273</v>
      </c>
      <c r="T362" s="20">
        <v>0</v>
      </c>
      <c r="U362" s="20">
        <v>0</v>
      </c>
      <c r="V362" s="20">
        <v>296.89520339725186</v>
      </c>
      <c r="W362" s="58">
        <v>511.10466046051459</v>
      </c>
    </row>
    <row r="363" spans="1:23" s="65" customFormat="1" x14ac:dyDescent="0.35">
      <c r="A363" s="64"/>
      <c r="B363" s="17" t="s">
        <v>39</v>
      </c>
      <c r="C363" s="437" t="s">
        <v>2441</v>
      </c>
      <c r="D363" s="17"/>
      <c r="E363" s="13" t="s">
        <v>590</v>
      </c>
      <c r="F363" s="254">
        <v>0</v>
      </c>
      <c r="G363" s="254">
        <v>0</v>
      </c>
      <c r="H363" s="254">
        <v>0</v>
      </c>
      <c r="I363" s="254">
        <v>0</v>
      </c>
      <c r="J363" s="254">
        <v>0</v>
      </c>
      <c r="K363" s="254">
        <v>0</v>
      </c>
      <c r="L363" s="254">
        <v>0</v>
      </c>
      <c r="M363" s="254">
        <v>0</v>
      </c>
      <c r="N363" s="254">
        <v>0</v>
      </c>
      <c r="O363" s="254">
        <v>0</v>
      </c>
      <c r="P363" s="254">
        <v>0</v>
      </c>
      <c r="Q363" s="254">
        <v>0</v>
      </c>
      <c r="R363" s="20">
        <v>528.01852886454651</v>
      </c>
      <c r="S363" s="20">
        <v>535.52364265815686</v>
      </c>
      <c r="T363" s="20">
        <v>556.22642400970381</v>
      </c>
      <c r="U363" s="20">
        <v>570.14564229598636</v>
      </c>
      <c r="V363" s="20">
        <v>593.79040679450372</v>
      </c>
      <c r="W363" s="58">
        <v>2783.7046446228974</v>
      </c>
    </row>
    <row r="364" spans="1:23" s="65" customFormat="1" x14ac:dyDescent="0.35">
      <c r="A364" s="64"/>
      <c r="B364" s="17" t="s">
        <v>39</v>
      </c>
      <c r="C364" s="437" t="s">
        <v>2441</v>
      </c>
      <c r="D364" s="17"/>
      <c r="E364" s="13" t="s">
        <v>591</v>
      </c>
      <c r="F364" s="254">
        <v>0</v>
      </c>
      <c r="G364" s="254">
        <v>0</v>
      </c>
      <c r="H364" s="254">
        <v>0</v>
      </c>
      <c r="I364" s="254">
        <v>0</v>
      </c>
      <c r="J364" s="254">
        <v>0</v>
      </c>
      <c r="K364" s="254">
        <v>0</v>
      </c>
      <c r="L364" s="254">
        <v>0</v>
      </c>
      <c r="M364" s="254">
        <v>0</v>
      </c>
      <c r="N364" s="254">
        <v>0</v>
      </c>
      <c r="O364" s="254">
        <v>0</v>
      </c>
      <c r="P364" s="254">
        <v>0</v>
      </c>
      <c r="Q364" s="254">
        <v>0</v>
      </c>
      <c r="R364" s="20">
        <v>0</v>
      </c>
      <c r="S364" s="20">
        <v>392.0033064257708</v>
      </c>
      <c r="T364" s="20">
        <v>813.20303190218704</v>
      </c>
      <c r="U364" s="20">
        <v>1459.5728442777254</v>
      </c>
      <c r="V364" s="20">
        <v>1520.1034413939296</v>
      </c>
      <c r="W364" s="58">
        <v>4184.8826239996124</v>
      </c>
    </row>
    <row r="365" spans="1:23" s="65" customFormat="1" x14ac:dyDescent="0.35">
      <c r="A365" s="64"/>
      <c r="B365" s="17" t="s">
        <v>39</v>
      </c>
      <c r="C365" s="437" t="s">
        <v>2556</v>
      </c>
      <c r="D365" s="17"/>
      <c r="E365" s="13" t="s">
        <v>592</v>
      </c>
      <c r="F365" s="254">
        <v>0</v>
      </c>
      <c r="G365" s="254">
        <v>0</v>
      </c>
      <c r="H365" s="254">
        <v>0</v>
      </c>
      <c r="I365" s="254">
        <v>0</v>
      </c>
      <c r="J365" s="254">
        <v>0</v>
      </c>
      <c r="K365" s="254">
        <v>0</v>
      </c>
      <c r="L365" s="254">
        <v>0</v>
      </c>
      <c r="M365" s="254">
        <v>0</v>
      </c>
      <c r="N365" s="254">
        <v>0</v>
      </c>
      <c r="O365" s="254">
        <v>0</v>
      </c>
      <c r="P365" s="254">
        <v>0</v>
      </c>
      <c r="Q365" s="254">
        <v>0</v>
      </c>
      <c r="R365" s="20">
        <v>0</v>
      </c>
      <c r="S365" s="20">
        <v>8450.6116704914039</v>
      </c>
      <c r="T365" s="20">
        <v>0</v>
      </c>
      <c r="U365" s="20">
        <v>0</v>
      </c>
      <c r="V365" s="20">
        <v>0</v>
      </c>
      <c r="W365" s="58">
        <v>8450.6116704914039</v>
      </c>
    </row>
    <row r="366" spans="1:23" s="65" customFormat="1" x14ac:dyDescent="0.35">
      <c r="A366" s="64"/>
      <c r="B366" s="17" t="s">
        <v>39</v>
      </c>
      <c r="C366" s="437" t="s">
        <v>2554</v>
      </c>
      <c r="D366" s="17"/>
      <c r="E366" s="13" t="s">
        <v>593</v>
      </c>
      <c r="F366" s="254">
        <v>0</v>
      </c>
      <c r="G366" s="254">
        <v>0</v>
      </c>
      <c r="H366" s="254">
        <v>0</v>
      </c>
      <c r="I366" s="254">
        <v>0</v>
      </c>
      <c r="J366" s="254">
        <v>0</v>
      </c>
      <c r="K366" s="254">
        <v>0</v>
      </c>
      <c r="L366" s="254">
        <v>0</v>
      </c>
      <c r="M366" s="254">
        <v>0</v>
      </c>
      <c r="N366" s="254">
        <v>0</v>
      </c>
      <c r="O366" s="254">
        <v>0</v>
      </c>
      <c r="P366" s="254">
        <v>0</v>
      </c>
      <c r="Q366" s="254">
        <v>0</v>
      </c>
      <c r="R366" s="20">
        <v>2006.4502259467999</v>
      </c>
      <c r="S366" s="20">
        <v>0</v>
      </c>
      <c r="T366" s="20">
        <v>0</v>
      </c>
      <c r="U366" s="20">
        <v>0</v>
      </c>
      <c r="V366" s="20">
        <v>0</v>
      </c>
      <c r="W366" s="58">
        <v>2006.4502259467999</v>
      </c>
    </row>
    <row r="367" spans="1:23" s="65" customFormat="1" x14ac:dyDescent="0.35">
      <c r="A367" s="64"/>
      <c r="B367" s="17" t="s">
        <v>39</v>
      </c>
      <c r="C367" s="437" t="s">
        <v>2537</v>
      </c>
      <c r="D367" s="17"/>
      <c r="E367" s="13" t="s">
        <v>594</v>
      </c>
      <c r="F367" s="254">
        <v>0</v>
      </c>
      <c r="G367" s="254">
        <v>0</v>
      </c>
      <c r="H367" s="254">
        <v>0</v>
      </c>
      <c r="I367" s="254">
        <v>0</v>
      </c>
      <c r="J367" s="254">
        <v>0</v>
      </c>
      <c r="K367" s="254">
        <v>0</v>
      </c>
      <c r="L367" s="254">
        <v>0</v>
      </c>
      <c r="M367" s="254">
        <v>0</v>
      </c>
      <c r="N367" s="254">
        <v>0</v>
      </c>
      <c r="O367" s="254">
        <v>0</v>
      </c>
      <c r="P367" s="254">
        <v>0</v>
      </c>
      <c r="Q367" s="254">
        <v>0</v>
      </c>
      <c r="R367" s="20">
        <v>528.11944755693173</v>
      </c>
      <c r="S367" s="20">
        <v>538.28901583633615</v>
      </c>
      <c r="T367" s="20">
        <v>0</v>
      </c>
      <c r="U367" s="20">
        <v>0</v>
      </c>
      <c r="V367" s="20">
        <v>0</v>
      </c>
      <c r="W367" s="58">
        <v>1066.408463393268</v>
      </c>
    </row>
    <row r="368" spans="1:23" s="65" customFormat="1" x14ac:dyDescent="0.35">
      <c r="A368" s="64"/>
      <c r="B368" s="17" t="s">
        <v>39</v>
      </c>
      <c r="C368" s="437" t="s">
        <v>2562</v>
      </c>
      <c r="D368" s="17"/>
      <c r="E368" s="13" t="s">
        <v>595</v>
      </c>
      <c r="F368" s="254">
        <v>0</v>
      </c>
      <c r="G368" s="254">
        <v>0</v>
      </c>
      <c r="H368" s="254">
        <v>0</v>
      </c>
      <c r="I368" s="254">
        <v>0</v>
      </c>
      <c r="J368" s="254">
        <v>0</v>
      </c>
      <c r="K368" s="254">
        <v>0</v>
      </c>
      <c r="L368" s="254">
        <v>0</v>
      </c>
      <c r="M368" s="254">
        <v>0</v>
      </c>
      <c r="N368" s="254">
        <v>0</v>
      </c>
      <c r="O368" s="254">
        <v>0</v>
      </c>
      <c r="P368" s="254">
        <v>0</v>
      </c>
      <c r="Q368" s="254">
        <v>0</v>
      </c>
      <c r="R368" s="20">
        <v>0</v>
      </c>
      <c r="S368" s="20">
        <v>0</v>
      </c>
      <c r="T368" s="20">
        <v>0</v>
      </c>
      <c r="U368" s="20">
        <v>0</v>
      </c>
      <c r="V368" s="20">
        <v>0</v>
      </c>
      <c r="W368" s="58">
        <v>0</v>
      </c>
    </row>
    <row r="369" spans="1:23" s="65" customFormat="1" x14ac:dyDescent="0.35">
      <c r="A369" s="64"/>
      <c r="B369" s="17" t="s">
        <v>39</v>
      </c>
      <c r="C369" s="437" t="s">
        <v>2575</v>
      </c>
      <c r="D369" s="17"/>
      <c r="E369" s="13" t="s">
        <v>596</v>
      </c>
      <c r="F369" s="254">
        <v>0</v>
      </c>
      <c r="G369" s="254">
        <v>0</v>
      </c>
      <c r="H369" s="254">
        <v>0</v>
      </c>
      <c r="I369" s="254">
        <v>0</v>
      </c>
      <c r="J369" s="254">
        <v>0</v>
      </c>
      <c r="K369" s="254">
        <v>0</v>
      </c>
      <c r="L369" s="254">
        <v>0</v>
      </c>
      <c r="M369" s="254">
        <v>0</v>
      </c>
      <c r="N369" s="254">
        <v>0</v>
      </c>
      <c r="O369" s="254">
        <v>0</v>
      </c>
      <c r="P369" s="254">
        <v>0</v>
      </c>
      <c r="Q369" s="254">
        <v>0</v>
      </c>
      <c r="R369" s="20">
        <v>0</v>
      </c>
      <c r="S369" s="20">
        <v>0</v>
      </c>
      <c r="T369" s="20">
        <v>0</v>
      </c>
      <c r="U369" s="20">
        <v>0</v>
      </c>
      <c r="V369" s="20">
        <v>0</v>
      </c>
      <c r="W369" s="58">
        <v>0</v>
      </c>
    </row>
    <row r="370" spans="1:23" s="65" customFormat="1" x14ac:dyDescent="0.35">
      <c r="A370" s="64"/>
      <c r="B370" s="17" t="s">
        <v>39</v>
      </c>
      <c r="C370" s="437" t="s">
        <v>2513</v>
      </c>
      <c r="D370" s="17"/>
      <c r="E370" s="13" t="s">
        <v>597</v>
      </c>
      <c r="F370" s="254">
        <v>0</v>
      </c>
      <c r="G370" s="254">
        <v>0</v>
      </c>
      <c r="H370" s="254">
        <v>0</v>
      </c>
      <c r="I370" s="254">
        <v>0</v>
      </c>
      <c r="J370" s="254">
        <v>0</v>
      </c>
      <c r="K370" s="254">
        <v>0</v>
      </c>
      <c r="L370" s="254">
        <v>0</v>
      </c>
      <c r="M370" s="254">
        <v>0</v>
      </c>
      <c r="N370" s="254">
        <v>0</v>
      </c>
      <c r="O370" s="254">
        <v>0</v>
      </c>
      <c r="P370" s="254">
        <v>0</v>
      </c>
      <c r="Q370" s="254">
        <v>0</v>
      </c>
      <c r="R370" s="20">
        <v>0</v>
      </c>
      <c r="S370" s="20">
        <v>0</v>
      </c>
      <c r="T370" s="20">
        <v>0</v>
      </c>
      <c r="U370" s="20">
        <v>0</v>
      </c>
      <c r="V370" s="20">
        <v>0</v>
      </c>
      <c r="W370" s="58">
        <v>0</v>
      </c>
    </row>
    <row r="371" spans="1:23" s="65" customFormat="1" x14ac:dyDescent="0.35">
      <c r="A371" s="64"/>
      <c r="B371" s="17" t="s">
        <v>39</v>
      </c>
      <c r="C371" s="437" t="s">
        <v>2511</v>
      </c>
      <c r="D371" s="17"/>
      <c r="E371" s="13" t="s">
        <v>598</v>
      </c>
      <c r="F371" s="254">
        <v>0</v>
      </c>
      <c r="G371" s="254">
        <v>0</v>
      </c>
      <c r="H371" s="254">
        <v>0</v>
      </c>
      <c r="I371" s="254">
        <v>0</v>
      </c>
      <c r="J371" s="254">
        <v>0</v>
      </c>
      <c r="K371" s="254">
        <v>0</v>
      </c>
      <c r="L371" s="254">
        <v>0</v>
      </c>
      <c r="M371" s="254">
        <v>0</v>
      </c>
      <c r="N371" s="254">
        <v>0</v>
      </c>
      <c r="O371" s="254">
        <v>0</v>
      </c>
      <c r="P371" s="254">
        <v>0</v>
      </c>
      <c r="Q371" s="254">
        <v>0</v>
      </c>
      <c r="R371" s="20">
        <v>0</v>
      </c>
      <c r="S371" s="20">
        <v>0</v>
      </c>
      <c r="T371" s="20">
        <v>0</v>
      </c>
      <c r="U371" s="20">
        <v>0</v>
      </c>
      <c r="V371" s="20">
        <v>0</v>
      </c>
      <c r="W371" s="58">
        <v>0</v>
      </c>
    </row>
    <row r="372" spans="1:23" s="65" customFormat="1" x14ac:dyDescent="0.35">
      <c r="A372" s="64"/>
      <c r="B372" s="17" t="s">
        <v>39</v>
      </c>
      <c r="C372" s="437" t="s">
        <v>2480</v>
      </c>
      <c r="D372" s="17"/>
      <c r="E372" s="13" t="s">
        <v>599</v>
      </c>
      <c r="F372" s="254">
        <v>0</v>
      </c>
      <c r="G372" s="254">
        <v>0</v>
      </c>
      <c r="H372" s="254">
        <v>0</v>
      </c>
      <c r="I372" s="254">
        <v>0</v>
      </c>
      <c r="J372" s="254">
        <v>0</v>
      </c>
      <c r="K372" s="254">
        <v>0</v>
      </c>
      <c r="L372" s="254">
        <v>0</v>
      </c>
      <c r="M372" s="254">
        <v>0</v>
      </c>
      <c r="N372" s="254">
        <v>0</v>
      </c>
      <c r="O372" s="254">
        <v>0</v>
      </c>
      <c r="P372" s="254">
        <v>0</v>
      </c>
      <c r="Q372" s="254">
        <v>0</v>
      </c>
      <c r="R372" s="20">
        <v>105.62388951138637</v>
      </c>
      <c r="S372" s="20">
        <v>0</v>
      </c>
      <c r="T372" s="20">
        <v>0</v>
      </c>
      <c r="U372" s="20">
        <v>0</v>
      </c>
      <c r="V372" s="20">
        <v>0</v>
      </c>
      <c r="W372" s="58">
        <v>105.62388951138637</v>
      </c>
    </row>
    <row r="373" spans="1:23" s="65" customFormat="1" x14ac:dyDescent="0.35">
      <c r="A373" s="64"/>
      <c r="B373" s="17" t="s">
        <v>39</v>
      </c>
      <c r="C373" s="437" t="s">
        <v>2484</v>
      </c>
      <c r="D373" s="17"/>
      <c r="E373" s="13" t="s">
        <v>600</v>
      </c>
      <c r="F373" s="254">
        <v>0</v>
      </c>
      <c r="G373" s="254">
        <v>0</v>
      </c>
      <c r="H373" s="254">
        <v>0</v>
      </c>
      <c r="I373" s="254">
        <v>0</v>
      </c>
      <c r="J373" s="254">
        <v>0</v>
      </c>
      <c r="K373" s="254">
        <v>0</v>
      </c>
      <c r="L373" s="254">
        <v>0</v>
      </c>
      <c r="M373" s="254">
        <v>0</v>
      </c>
      <c r="N373" s="254">
        <v>0</v>
      </c>
      <c r="O373" s="254">
        <v>0</v>
      </c>
      <c r="P373" s="254">
        <v>0</v>
      </c>
      <c r="Q373" s="254">
        <v>0</v>
      </c>
      <c r="R373" s="20">
        <v>105.62388951138637</v>
      </c>
      <c r="S373" s="20">
        <v>0</v>
      </c>
      <c r="T373" s="20">
        <v>0</v>
      </c>
      <c r="U373" s="20">
        <v>0</v>
      </c>
      <c r="V373" s="20">
        <v>0</v>
      </c>
      <c r="W373" s="58">
        <v>105.62388951138637</v>
      </c>
    </row>
    <row r="374" spans="1:23" s="65" customFormat="1" x14ac:dyDescent="0.35">
      <c r="A374" s="64"/>
      <c r="B374" s="17" t="s">
        <v>39</v>
      </c>
      <c r="C374" s="437" t="s">
        <v>2482</v>
      </c>
      <c r="D374" s="17"/>
      <c r="E374" s="13" t="s">
        <v>601</v>
      </c>
      <c r="F374" s="254">
        <v>0</v>
      </c>
      <c r="G374" s="254">
        <v>0</v>
      </c>
      <c r="H374" s="254">
        <v>0</v>
      </c>
      <c r="I374" s="254">
        <v>0</v>
      </c>
      <c r="J374" s="254">
        <v>0</v>
      </c>
      <c r="K374" s="254">
        <v>0</v>
      </c>
      <c r="L374" s="254">
        <v>0</v>
      </c>
      <c r="M374" s="254">
        <v>0</v>
      </c>
      <c r="N374" s="254">
        <v>0</v>
      </c>
      <c r="O374" s="254">
        <v>0</v>
      </c>
      <c r="P374" s="254">
        <v>0</v>
      </c>
      <c r="Q374" s="254">
        <v>0</v>
      </c>
      <c r="R374" s="20">
        <v>79.187641525824191</v>
      </c>
      <c r="S374" s="20">
        <v>0</v>
      </c>
      <c r="T374" s="20">
        <v>0</v>
      </c>
      <c r="U374" s="20">
        <v>0</v>
      </c>
      <c r="V374" s="20">
        <v>0</v>
      </c>
      <c r="W374" s="58">
        <v>79.187641525824191</v>
      </c>
    </row>
    <row r="375" spans="1:23" s="65" customFormat="1" x14ac:dyDescent="0.35">
      <c r="A375" s="64"/>
      <c r="B375" s="17" t="s">
        <v>39</v>
      </c>
      <c r="C375" s="437" t="s">
        <v>2541</v>
      </c>
      <c r="D375" s="17"/>
      <c r="E375" s="13" t="s">
        <v>602</v>
      </c>
      <c r="F375" s="254">
        <v>0</v>
      </c>
      <c r="G375" s="254">
        <v>0</v>
      </c>
      <c r="H375" s="254">
        <v>0</v>
      </c>
      <c r="I375" s="254">
        <v>0</v>
      </c>
      <c r="J375" s="254">
        <v>0</v>
      </c>
      <c r="K375" s="254">
        <v>0</v>
      </c>
      <c r="L375" s="254">
        <v>0</v>
      </c>
      <c r="M375" s="254">
        <v>0</v>
      </c>
      <c r="N375" s="254">
        <v>0</v>
      </c>
      <c r="O375" s="254">
        <v>0</v>
      </c>
      <c r="P375" s="254">
        <v>0</v>
      </c>
      <c r="Q375" s="254">
        <v>0</v>
      </c>
      <c r="R375" s="20">
        <v>0</v>
      </c>
      <c r="S375" s="20">
        <v>321.31418559489413</v>
      </c>
      <c r="T375" s="20">
        <v>0</v>
      </c>
      <c r="U375" s="20">
        <v>0</v>
      </c>
      <c r="V375" s="20">
        <v>0</v>
      </c>
      <c r="W375" s="58">
        <v>321.31418559489413</v>
      </c>
    </row>
    <row r="376" spans="1:23" s="65" customFormat="1" x14ac:dyDescent="0.35">
      <c r="A376" s="64"/>
      <c r="B376" s="17" t="s">
        <v>39</v>
      </c>
      <c r="C376" s="437" t="s">
        <v>2537</v>
      </c>
      <c r="D376" s="17"/>
      <c r="E376" s="13" t="s">
        <v>603</v>
      </c>
      <c r="F376" s="254">
        <v>0</v>
      </c>
      <c r="G376" s="254">
        <v>0</v>
      </c>
      <c r="H376" s="254">
        <v>0</v>
      </c>
      <c r="I376" s="254">
        <v>0</v>
      </c>
      <c r="J376" s="254">
        <v>0</v>
      </c>
      <c r="K376" s="254">
        <v>0</v>
      </c>
      <c r="L376" s="254">
        <v>0</v>
      </c>
      <c r="M376" s="254">
        <v>0</v>
      </c>
      <c r="N376" s="254">
        <v>0</v>
      </c>
      <c r="O376" s="254">
        <v>0</v>
      </c>
      <c r="P376" s="254">
        <v>0</v>
      </c>
      <c r="Q376" s="254">
        <v>0</v>
      </c>
      <c r="R376" s="20">
        <v>0</v>
      </c>
      <c r="S376" s="20">
        <v>0</v>
      </c>
      <c r="T376" s="20">
        <v>166.86792720291118</v>
      </c>
      <c r="U376" s="20">
        <v>0</v>
      </c>
      <c r="V376" s="20">
        <v>0</v>
      </c>
      <c r="W376" s="58">
        <v>166.86792720291118</v>
      </c>
    </row>
    <row r="377" spans="1:23" s="65" customFormat="1" x14ac:dyDescent="0.35">
      <c r="A377" s="64"/>
      <c r="B377" s="17" t="s">
        <v>39</v>
      </c>
      <c r="C377" s="437" t="s">
        <v>2485</v>
      </c>
      <c r="D377" s="17"/>
      <c r="E377" s="13" t="s">
        <v>604</v>
      </c>
      <c r="F377" s="254">
        <v>0</v>
      </c>
      <c r="G377" s="254">
        <v>0</v>
      </c>
      <c r="H377" s="254">
        <v>0</v>
      </c>
      <c r="I377" s="254">
        <v>0</v>
      </c>
      <c r="J377" s="254">
        <v>0</v>
      </c>
      <c r="K377" s="254">
        <v>0</v>
      </c>
      <c r="L377" s="254">
        <v>0</v>
      </c>
      <c r="M377" s="254">
        <v>0</v>
      </c>
      <c r="N377" s="254">
        <v>0</v>
      </c>
      <c r="O377" s="254">
        <v>0</v>
      </c>
      <c r="P377" s="254">
        <v>0</v>
      </c>
      <c r="Q377" s="254">
        <v>0</v>
      </c>
      <c r="R377" s="20">
        <v>63.350113220659345</v>
      </c>
      <c r="S377" s="20">
        <v>0</v>
      </c>
      <c r="T377" s="20">
        <v>0</v>
      </c>
      <c r="U377" s="20">
        <v>0</v>
      </c>
      <c r="V377" s="20">
        <v>0</v>
      </c>
      <c r="W377" s="58">
        <v>63.350113220659345</v>
      </c>
    </row>
    <row r="378" spans="1:23" s="65" customFormat="1" x14ac:dyDescent="0.35">
      <c r="A378" s="64"/>
      <c r="B378" s="17" t="s">
        <v>39</v>
      </c>
      <c r="C378" s="437" t="s">
        <v>2486</v>
      </c>
      <c r="D378" s="17"/>
      <c r="E378" s="13" t="s">
        <v>605</v>
      </c>
      <c r="F378" s="254">
        <v>0</v>
      </c>
      <c r="G378" s="254">
        <v>0</v>
      </c>
      <c r="H378" s="254">
        <v>0</v>
      </c>
      <c r="I378" s="254">
        <v>0</v>
      </c>
      <c r="J378" s="254">
        <v>0</v>
      </c>
      <c r="K378" s="254">
        <v>0</v>
      </c>
      <c r="L378" s="254">
        <v>0</v>
      </c>
      <c r="M378" s="254">
        <v>0</v>
      </c>
      <c r="N378" s="254">
        <v>0</v>
      </c>
      <c r="O378" s="254">
        <v>0</v>
      </c>
      <c r="P378" s="254">
        <v>0</v>
      </c>
      <c r="Q378" s="254">
        <v>0</v>
      </c>
      <c r="R378" s="20">
        <v>132.02986188923293</v>
      </c>
      <c r="S378" s="20">
        <v>0</v>
      </c>
      <c r="T378" s="20">
        <v>0</v>
      </c>
      <c r="U378" s="20">
        <v>0</v>
      </c>
      <c r="V378" s="20">
        <v>0</v>
      </c>
      <c r="W378" s="58">
        <v>132.02986188923293</v>
      </c>
    </row>
    <row r="379" spans="1:23" s="65" customFormat="1" x14ac:dyDescent="0.35">
      <c r="A379" s="64"/>
      <c r="B379" s="17" t="s">
        <v>39</v>
      </c>
      <c r="C379" s="437" t="s">
        <v>2525</v>
      </c>
      <c r="D379" s="17"/>
      <c r="E379" s="13" t="s">
        <v>606</v>
      </c>
      <c r="F379" s="254">
        <v>0</v>
      </c>
      <c r="G379" s="254">
        <v>0</v>
      </c>
      <c r="H379" s="254">
        <v>0</v>
      </c>
      <c r="I379" s="254">
        <v>0</v>
      </c>
      <c r="J379" s="254">
        <v>0</v>
      </c>
      <c r="K379" s="254">
        <v>0</v>
      </c>
      <c r="L379" s="254">
        <v>0</v>
      </c>
      <c r="M379" s="254">
        <v>0</v>
      </c>
      <c r="N379" s="254">
        <v>0</v>
      </c>
      <c r="O379" s="254">
        <v>0</v>
      </c>
      <c r="P379" s="254">
        <v>0</v>
      </c>
      <c r="Q379" s="254">
        <v>0</v>
      </c>
      <c r="R379" s="20">
        <v>528.11944755693173</v>
      </c>
      <c r="S379" s="20">
        <v>2516.1315085398837</v>
      </c>
      <c r="T379" s="20">
        <v>0</v>
      </c>
      <c r="U379" s="20">
        <v>0</v>
      </c>
      <c r="V379" s="20">
        <v>0</v>
      </c>
      <c r="W379" s="58">
        <v>3044.2509560968156</v>
      </c>
    </row>
    <row r="380" spans="1:23" s="65" customFormat="1" x14ac:dyDescent="0.35">
      <c r="A380" s="64"/>
      <c r="B380" s="17" t="s">
        <v>39</v>
      </c>
      <c r="C380" s="437" t="s">
        <v>2481</v>
      </c>
      <c r="D380" s="17"/>
      <c r="E380" s="13" t="s">
        <v>607</v>
      </c>
      <c r="F380" s="254">
        <v>0</v>
      </c>
      <c r="G380" s="254">
        <v>0</v>
      </c>
      <c r="H380" s="254">
        <v>0</v>
      </c>
      <c r="I380" s="254">
        <v>0</v>
      </c>
      <c r="J380" s="254">
        <v>0</v>
      </c>
      <c r="K380" s="254">
        <v>0</v>
      </c>
      <c r="L380" s="254">
        <v>0</v>
      </c>
      <c r="M380" s="254">
        <v>0</v>
      </c>
      <c r="N380" s="254">
        <v>0</v>
      </c>
      <c r="O380" s="254">
        <v>0</v>
      </c>
      <c r="P380" s="254">
        <v>0</v>
      </c>
      <c r="Q380" s="254">
        <v>0</v>
      </c>
      <c r="R380" s="20">
        <v>290.46569615631245</v>
      </c>
      <c r="S380" s="20">
        <v>296.05895870998489</v>
      </c>
      <c r="T380" s="20">
        <v>0</v>
      </c>
      <c r="U380" s="20">
        <v>0</v>
      </c>
      <c r="V380" s="20">
        <v>0</v>
      </c>
      <c r="W380" s="58">
        <v>586.5246548662974</v>
      </c>
    </row>
    <row r="381" spans="1:23" s="65" customFormat="1" x14ac:dyDescent="0.35">
      <c r="A381" s="64"/>
      <c r="B381" s="17" t="s">
        <v>39</v>
      </c>
      <c r="C381" s="437" t="s">
        <v>2483</v>
      </c>
      <c r="D381" s="17"/>
      <c r="E381" s="13" t="s">
        <v>608</v>
      </c>
      <c r="F381" s="254">
        <v>0</v>
      </c>
      <c r="G381" s="254">
        <v>0</v>
      </c>
      <c r="H381" s="254">
        <v>0</v>
      </c>
      <c r="I381" s="254">
        <v>0</v>
      </c>
      <c r="J381" s="254">
        <v>0</v>
      </c>
      <c r="K381" s="254">
        <v>0</v>
      </c>
      <c r="L381" s="254">
        <v>0</v>
      </c>
      <c r="M381" s="254">
        <v>0</v>
      </c>
      <c r="N381" s="254">
        <v>0</v>
      </c>
      <c r="O381" s="254">
        <v>0</v>
      </c>
      <c r="P381" s="254">
        <v>0</v>
      </c>
      <c r="Q381" s="254">
        <v>0</v>
      </c>
      <c r="R381" s="20">
        <v>316.81111731872795</v>
      </c>
      <c r="S381" s="20">
        <v>0</v>
      </c>
      <c r="T381" s="20">
        <v>0</v>
      </c>
      <c r="U381" s="20">
        <v>0</v>
      </c>
      <c r="V381" s="20">
        <v>0</v>
      </c>
      <c r="W381" s="58">
        <v>316.81111731872795</v>
      </c>
    </row>
    <row r="382" spans="1:23" s="65" customFormat="1" x14ac:dyDescent="0.35">
      <c r="A382" s="64"/>
      <c r="B382" s="17" t="s">
        <v>39</v>
      </c>
      <c r="C382" s="437" t="s">
        <v>2487</v>
      </c>
      <c r="D382" s="17"/>
      <c r="E382" s="13" t="s">
        <v>609</v>
      </c>
      <c r="F382" s="254">
        <v>0</v>
      </c>
      <c r="G382" s="254">
        <v>0</v>
      </c>
      <c r="H382" s="254">
        <v>0</v>
      </c>
      <c r="I382" s="254">
        <v>0</v>
      </c>
      <c r="J382" s="254">
        <v>0</v>
      </c>
      <c r="K382" s="254">
        <v>0</v>
      </c>
      <c r="L382" s="254">
        <v>0</v>
      </c>
      <c r="M382" s="254">
        <v>0</v>
      </c>
      <c r="N382" s="254">
        <v>0</v>
      </c>
      <c r="O382" s="254">
        <v>0</v>
      </c>
      <c r="P382" s="254">
        <v>0</v>
      </c>
      <c r="Q382" s="254">
        <v>0</v>
      </c>
      <c r="R382" s="20">
        <v>0</v>
      </c>
      <c r="S382" s="20">
        <v>134.01917932344818</v>
      </c>
      <c r="T382" s="20">
        <v>0</v>
      </c>
      <c r="U382" s="20">
        <v>0</v>
      </c>
      <c r="V382" s="20">
        <v>0</v>
      </c>
      <c r="W382" s="58">
        <v>134.01917932344818</v>
      </c>
    </row>
    <row r="383" spans="1:23" s="65" customFormat="1" x14ac:dyDescent="0.35">
      <c r="A383" s="64"/>
      <c r="B383" s="17" t="s">
        <v>39</v>
      </c>
      <c r="C383" s="437" t="s">
        <v>2488</v>
      </c>
      <c r="D383" s="17"/>
      <c r="E383" s="13" t="s">
        <v>610</v>
      </c>
      <c r="F383" s="254">
        <v>0</v>
      </c>
      <c r="G383" s="254">
        <v>0</v>
      </c>
      <c r="H383" s="254">
        <v>0</v>
      </c>
      <c r="I383" s="254">
        <v>0</v>
      </c>
      <c r="J383" s="254">
        <v>0</v>
      </c>
      <c r="K383" s="254">
        <v>0</v>
      </c>
      <c r="L383" s="254">
        <v>0</v>
      </c>
      <c r="M383" s="254">
        <v>0</v>
      </c>
      <c r="N383" s="254">
        <v>0</v>
      </c>
      <c r="O383" s="254">
        <v>0</v>
      </c>
      <c r="P383" s="254">
        <v>0</v>
      </c>
      <c r="Q383" s="254">
        <v>0</v>
      </c>
      <c r="R383" s="20">
        <v>0</v>
      </c>
      <c r="S383" s="20">
        <v>64.594681900360342</v>
      </c>
      <c r="T383" s="20">
        <v>0</v>
      </c>
      <c r="U383" s="20">
        <v>0</v>
      </c>
      <c r="V383" s="20">
        <v>0</v>
      </c>
      <c r="W383" s="58">
        <v>64.594681900360342</v>
      </c>
    </row>
    <row r="384" spans="1:23" s="65" customFormat="1" x14ac:dyDescent="0.35">
      <c r="A384" s="64"/>
      <c r="B384" s="17" t="s">
        <v>39</v>
      </c>
      <c r="C384" s="437" t="s">
        <v>2489</v>
      </c>
      <c r="D384" s="17"/>
      <c r="E384" s="13" t="s">
        <v>611</v>
      </c>
      <c r="F384" s="254">
        <v>0</v>
      </c>
      <c r="G384" s="254">
        <v>0</v>
      </c>
      <c r="H384" s="254">
        <v>0</v>
      </c>
      <c r="I384" s="254">
        <v>0</v>
      </c>
      <c r="J384" s="254">
        <v>0</v>
      </c>
      <c r="K384" s="254">
        <v>0</v>
      </c>
      <c r="L384" s="254">
        <v>0</v>
      </c>
      <c r="M384" s="254">
        <v>0</v>
      </c>
      <c r="N384" s="254">
        <v>0</v>
      </c>
      <c r="O384" s="254">
        <v>0</v>
      </c>
      <c r="P384" s="254">
        <v>0</v>
      </c>
      <c r="Q384" s="254">
        <v>0</v>
      </c>
      <c r="R384" s="20">
        <v>105.62388951138637</v>
      </c>
      <c r="S384" s="20">
        <v>107.65780316726723</v>
      </c>
      <c r="T384" s="20">
        <v>0</v>
      </c>
      <c r="U384" s="20">
        <v>0</v>
      </c>
      <c r="V384" s="20">
        <v>0</v>
      </c>
      <c r="W384" s="58">
        <v>213.2816926786536</v>
      </c>
    </row>
    <row r="385" spans="1:23" s="65" customFormat="1" x14ac:dyDescent="0.35">
      <c r="A385" s="64"/>
      <c r="B385" s="17" t="s">
        <v>39</v>
      </c>
      <c r="C385" s="437" t="s">
        <v>2490</v>
      </c>
      <c r="D385" s="17"/>
      <c r="E385" s="13" t="s">
        <v>612</v>
      </c>
      <c r="F385" s="254">
        <v>0</v>
      </c>
      <c r="G385" s="254">
        <v>0</v>
      </c>
      <c r="H385" s="254">
        <v>0</v>
      </c>
      <c r="I385" s="254">
        <v>0</v>
      </c>
      <c r="J385" s="254">
        <v>0</v>
      </c>
      <c r="K385" s="254">
        <v>0</v>
      </c>
      <c r="L385" s="254">
        <v>0</v>
      </c>
      <c r="M385" s="254">
        <v>0</v>
      </c>
      <c r="N385" s="254">
        <v>0</v>
      </c>
      <c r="O385" s="254">
        <v>0</v>
      </c>
      <c r="P385" s="254">
        <v>0</v>
      </c>
      <c r="Q385" s="254">
        <v>0</v>
      </c>
      <c r="R385" s="20">
        <v>0</v>
      </c>
      <c r="S385" s="20">
        <v>64.594681900360342</v>
      </c>
      <c r="T385" s="20">
        <v>0</v>
      </c>
      <c r="U385" s="20">
        <v>0</v>
      </c>
      <c r="V385" s="20">
        <v>0</v>
      </c>
      <c r="W385" s="58">
        <v>64.594681900360342</v>
      </c>
    </row>
    <row r="386" spans="1:23" s="65" customFormat="1" x14ac:dyDescent="0.35">
      <c r="A386" s="64"/>
      <c r="B386" s="17" t="s">
        <v>39</v>
      </c>
      <c r="C386" s="437" t="s">
        <v>2491</v>
      </c>
      <c r="D386" s="17"/>
      <c r="E386" s="13" t="s">
        <v>613</v>
      </c>
      <c r="F386" s="254">
        <v>0</v>
      </c>
      <c r="G386" s="254">
        <v>0</v>
      </c>
      <c r="H386" s="254">
        <v>0</v>
      </c>
      <c r="I386" s="254">
        <v>0</v>
      </c>
      <c r="J386" s="254">
        <v>0</v>
      </c>
      <c r="K386" s="254">
        <v>0</v>
      </c>
      <c r="L386" s="254">
        <v>0</v>
      </c>
      <c r="M386" s="254">
        <v>0</v>
      </c>
      <c r="N386" s="254">
        <v>0</v>
      </c>
      <c r="O386" s="254">
        <v>0</v>
      </c>
      <c r="P386" s="254">
        <v>0</v>
      </c>
      <c r="Q386" s="254">
        <v>0</v>
      </c>
      <c r="R386" s="20">
        <v>0</v>
      </c>
      <c r="S386" s="20">
        <v>134.57225395908404</v>
      </c>
      <c r="T386" s="20">
        <v>0</v>
      </c>
      <c r="U386" s="20">
        <v>0</v>
      </c>
      <c r="V386" s="20">
        <v>0</v>
      </c>
      <c r="W386" s="58">
        <v>134.57225395908404</v>
      </c>
    </row>
    <row r="387" spans="1:23" s="65" customFormat="1" x14ac:dyDescent="0.35">
      <c r="A387" s="64"/>
      <c r="B387" s="17" t="s">
        <v>39</v>
      </c>
      <c r="C387" s="437" t="s">
        <v>2492</v>
      </c>
      <c r="D387" s="17"/>
      <c r="E387" s="13" t="s">
        <v>614</v>
      </c>
      <c r="F387" s="254">
        <v>0</v>
      </c>
      <c r="G387" s="254">
        <v>0</v>
      </c>
      <c r="H387" s="254">
        <v>0</v>
      </c>
      <c r="I387" s="254">
        <v>0</v>
      </c>
      <c r="J387" s="254">
        <v>0</v>
      </c>
      <c r="K387" s="254">
        <v>0</v>
      </c>
      <c r="L387" s="254">
        <v>0</v>
      </c>
      <c r="M387" s="254">
        <v>0</v>
      </c>
      <c r="N387" s="254">
        <v>0</v>
      </c>
      <c r="O387" s="254">
        <v>0</v>
      </c>
      <c r="P387" s="254">
        <v>0</v>
      </c>
      <c r="Q387" s="254">
        <v>0</v>
      </c>
      <c r="R387" s="20">
        <v>0</v>
      </c>
      <c r="S387" s="20">
        <v>106.55165389599551</v>
      </c>
      <c r="T387" s="20">
        <v>0</v>
      </c>
      <c r="U387" s="20">
        <v>0</v>
      </c>
      <c r="V387" s="20">
        <v>0</v>
      </c>
      <c r="W387" s="58">
        <v>106.55165389599551</v>
      </c>
    </row>
    <row r="388" spans="1:23" s="65" customFormat="1" x14ac:dyDescent="0.35">
      <c r="A388" s="64"/>
      <c r="B388" s="17" t="s">
        <v>39</v>
      </c>
      <c r="C388" s="437" t="s">
        <v>2493</v>
      </c>
      <c r="D388" s="17"/>
      <c r="E388" s="13" t="s">
        <v>615</v>
      </c>
      <c r="F388" s="254">
        <v>0</v>
      </c>
      <c r="G388" s="254">
        <v>0</v>
      </c>
      <c r="H388" s="254">
        <v>0</v>
      </c>
      <c r="I388" s="254">
        <v>0</v>
      </c>
      <c r="J388" s="254">
        <v>0</v>
      </c>
      <c r="K388" s="254">
        <v>0</v>
      </c>
      <c r="L388" s="254">
        <v>0</v>
      </c>
      <c r="M388" s="254">
        <v>0</v>
      </c>
      <c r="N388" s="254">
        <v>0</v>
      </c>
      <c r="O388" s="254">
        <v>0</v>
      </c>
      <c r="P388" s="254">
        <v>0</v>
      </c>
      <c r="Q388" s="254">
        <v>0</v>
      </c>
      <c r="R388" s="20">
        <v>0</v>
      </c>
      <c r="S388" s="20">
        <v>134.01917932344818</v>
      </c>
      <c r="T388" s="20">
        <v>0</v>
      </c>
      <c r="U388" s="20">
        <v>0</v>
      </c>
      <c r="V388" s="20">
        <v>0</v>
      </c>
      <c r="W388" s="58">
        <v>134.01917932344818</v>
      </c>
    </row>
    <row r="389" spans="1:23" s="65" customFormat="1" x14ac:dyDescent="0.35">
      <c r="A389" s="64"/>
      <c r="B389" s="17" t="s">
        <v>39</v>
      </c>
      <c r="C389" s="437" t="s">
        <v>2494</v>
      </c>
      <c r="D389" s="17"/>
      <c r="E389" s="13" t="s">
        <v>616</v>
      </c>
      <c r="F389" s="254">
        <v>0</v>
      </c>
      <c r="G389" s="254">
        <v>0</v>
      </c>
      <c r="H389" s="254">
        <v>0</v>
      </c>
      <c r="I389" s="254">
        <v>0</v>
      </c>
      <c r="J389" s="254">
        <v>0</v>
      </c>
      <c r="K389" s="254">
        <v>0</v>
      </c>
      <c r="L389" s="254">
        <v>0</v>
      </c>
      <c r="M389" s="254">
        <v>0</v>
      </c>
      <c r="N389" s="254">
        <v>0</v>
      </c>
      <c r="O389" s="254">
        <v>0</v>
      </c>
      <c r="P389" s="254">
        <v>0</v>
      </c>
      <c r="Q389" s="254">
        <v>0</v>
      </c>
      <c r="R389" s="20">
        <v>0</v>
      </c>
      <c r="S389" s="20">
        <v>133.74264200563024</v>
      </c>
      <c r="T389" s="20">
        <v>0</v>
      </c>
      <c r="U389" s="20">
        <v>0</v>
      </c>
      <c r="V389" s="20">
        <v>0</v>
      </c>
      <c r="W389" s="58">
        <v>133.74264200563024</v>
      </c>
    </row>
    <row r="390" spans="1:23" s="65" customFormat="1" x14ac:dyDescent="0.35">
      <c r="A390" s="64"/>
      <c r="B390" s="17" t="s">
        <v>39</v>
      </c>
      <c r="C390" s="437" t="s">
        <v>2495</v>
      </c>
      <c r="D390" s="17"/>
      <c r="E390" s="13" t="s">
        <v>617</v>
      </c>
      <c r="F390" s="254">
        <v>0</v>
      </c>
      <c r="G390" s="254">
        <v>0</v>
      </c>
      <c r="H390" s="254">
        <v>0</v>
      </c>
      <c r="I390" s="254">
        <v>0</v>
      </c>
      <c r="J390" s="254">
        <v>0</v>
      </c>
      <c r="K390" s="254">
        <v>0</v>
      </c>
      <c r="L390" s="254">
        <v>0</v>
      </c>
      <c r="M390" s="254">
        <v>0</v>
      </c>
      <c r="N390" s="254">
        <v>0</v>
      </c>
      <c r="O390" s="254">
        <v>0</v>
      </c>
      <c r="P390" s="254">
        <v>0</v>
      </c>
      <c r="Q390" s="254">
        <v>0</v>
      </c>
      <c r="R390" s="20">
        <v>0</v>
      </c>
      <c r="S390" s="20">
        <v>79.913740421996621</v>
      </c>
      <c r="T390" s="20">
        <v>0</v>
      </c>
      <c r="U390" s="20">
        <v>0</v>
      </c>
      <c r="V390" s="20">
        <v>0</v>
      </c>
      <c r="W390" s="58">
        <v>79.913740421996621</v>
      </c>
    </row>
    <row r="391" spans="1:23" s="65" customFormat="1" x14ac:dyDescent="0.35">
      <c r="A391" s="64"/>
      <c r="B391" s="17" t="s">
        <v>39</v>
      </c>
      <c r="C391" s="437" t="s">
        <v>2496</v>
      </c>
      <c r="D391" s="17"/>
      <c r="E391" s="13" t="s">
        <v>618</v>
      </c>
      <c r="F391" s="254">
        <v>0</v>
      </c>
      <c r="G391" s="254">
        <v>0</v>
      </c>
      <c r="H391" s="254">
        <v>0</v>
      </c>
      <c r="I391" s="254">
        <v>0</v>
      </c>
      <c r="J391" s="254">
        <v>0</v>
      </c>
      <c r="K391" s="254">
        <v>0</v>
      </c>
      <c r="L391" s="254">
        <v>0</v>
      </c>
      <c r="M391" s="254">
        <v>0</v>
      </c>
      <c r="N391" s="254">
        <v>0</v>
      </c>
      <c r="O391" s="254">
        <v>0</v>
      </c>
      <c r="P391" s="254">
        <v>0</v>
      </c>
      <c r="Q391" s="254">
        <v>0</v>
      </c>
      <c r="R391" s="20">
        <v>0</v>
      </c>
      <c r="S391" s="20">
        <v>214.20945706326273</v>
      </c>
      <c r="T391" s="20">
        <v>0</v>
      </c>
      <c r="U391" s="20">
        <v>0</v>
      </c>
      <c r="V391" s="20">
        <v>0</v>
      </c>
      <c r="W391" s="58">
        <v>214.20945706326273</v>
      </c>
    </row>
    <row r="392" spans="1:23" s="65" customFormat="1" x14ac:dyDescent="0.35">
      <c r="A392" s="64"/>
      <c r="B392" s="17" t="s">
        <v>39</v>
      </c>
      <c r="C392" s="437" t="s">
        <v>2473</v>
      </c>
      <c r="D392" s="17"/>
      <c r="E392" s="13" t="s">
        <v>619</v>
      </c>
      <c r="F392" s="254">
        <v>0</v>
      </c>
      <c r="G392" s="254">
        <v>0</v>
      </c>
      <c r="H392" s="254">
        <v>0</v>
      </c>
      <c r="I392" s="254">
        <v>0</v>
      </c>
      <c r="J392" s="254">
        <v>0</v>
      </c>
      <c r="K392" s="254">
        <v>0</v>
      </c>
      <c r="L392" s="254">
        <v>0</v>
      </c>
      <c r="M392" s="254">
        <v>0</v>
      </c>
      <c r="N392" s="254">
        <v>0</v>
      </c>
      <c r="O392" s="254">
        <v>0</v>
      </c>
      <c r="P392" s="254">
        <v>0</v>
      </c>
      <c r="Q392" s="254">
        <v>0</v>
      </c>
      <c r="R392" s="20">
        <v>316.75056610329676</v>
      </c>
      <c r="S392" s="20">
        <v>0</v>
      </c>
      <c r="T392" s="20">
        <v>0</v>
      </c>
      <c r="U392" s="20">
        <v>0</v>
      </c>
      <c r="V392" s="20">
        <v>0</v>
      </c>
      <c r="W392" s="58">
        <v>316.75056610329676</v>
      </c>
    </row>
    <row r="393" spans="1:23" s="65" customFormat="1" x14ac:dyDescent="0.35">
      <c r="A393" s="64"/>
      <c r="B393" s="17" t="s">
        <v>39</v>
      </c>
      <c r="C393" s="437" t="s">
        <v>2474</v>
      </c>
      <c r="D393" s="17"/>
      <c r="E393" s="13" t="s">
        <v>620</v>
      </c>
      <c r="F393" s="254">
        <v>0</v>
      </c>
      <c r="G393" s="254">
        <v>0</v>
      </c>
      <c r="H393" s="254">
        <v>0</v>
      </c>
      <c r="I393" s="254">
        <v>0</v>
      </c>
      <c r="J393" s="254">
        <v>0</v>
      </c>
      <c r="K393" s="254">
        <v>0</v>
      </c>
      <c r="L393" s="254">
        <v>0</v>
      </c>
      <c r="M393" s="254">
        <v>0</v>
      </c>
      <c r="N393" s="254">
        <v>0</v>
      </c>
      <c r="O393" s="254">
        <v>0</v>
      </c>
      <c r="P393" s="254">
        <v>0</v>
      </c>
      <c r="Q393" s="254">
        <v>0</v>
      </c>
      <c r="R393" s="20">
        <v>0</v>
      </c>
      <c r="S393" s="20">
        <v>0</v>
      </c>
      <c r="T393" s="20">
        <v>278.1132120048519</v>
      </c>
      <c r="U393" s="20">
        <v>0</v>
      </c>
      <c r="V393" s="20">
        <v>0</v>
      </c>
      <c r="W393" s="58">
        <v>278.1132120048519</v>
      </c>
    </row>
    <row r="394" spans="1:23" s="65" customFormat="1" x14ac:dyDescent="0.35">
      <c r="A394" s="64"/>
      <c r="B394" s="17" t="s">
        <v>39</v>
      </c>
      <c r="C394" s="437" t="s">
        <v>2503</v>
      </c>
      <c r="D394" s="17"/>
      <c r="E394" s="13" t="s">
        <v>621</v>
      </c>
      <c r="F394" s="254">
        <v>0</v>
      </c>
      <c r="G394" s="254">
        <v>0</v>
      </c>
      <c r="H394" s="254">
        <v>0</v>
      </c>
      <c r="I394" s="254">
        <v>0</v>
      </c>
      <c r="J394" s="254">
        <v>0</v>
      </c>
      <c r="K394" s="254">
        <v>0</v>
      </c>
      <c r="L394" s="254">
        <v>0</v>
      </c>
      <c r="M394" s="254">
        <v>0</v>
      </c>
      <c r="N394" s="254">
        <v>0</v>
      </c>
      <c r="O394" s="254">
        <v>0</v>
      </c>
      <c r="P394" s="254">
        <v>0</v>
      </c>
      <c r="Q394" s="254">
        <v>0</v>
      </c>
      <c r="R394" s="20">
        <v>0</v>
      </c>
      <c r="S394" s="20">
        <v>0</v>
      </c>
      <c r="T394" s="20">
        <v>111.24528480194077</v>
      </c>
      <c r="U394" s="20">
        <v>0</v>
      </c>
      <c r="V394" s="20">
        <v>0</v>
      </c>
      <c r="W394" s="58">
        <v>111.24528480194077</v>
      </c>
    </row>
    <row r="395" spans="1:23" s="65" customFormat="1" x14ac:dyDescent="0.35">
      <c r="A395" s="64"/>
      <c r="B395" s="17" t="s">
        <v>39</v>
      </c>
      <c r="C395" s="437" t="s">
        <v>2526</v>
      </c>
      <c r="D395" s="17"/>
      <c r="E395" s="13" t="s">
        <v>622</v>
      </c>
      <c r="F395" s="254">
        <v>0</v>
      </c>
      <c r="G395" s="254">
        <v>0</v>
      </c>
      <c r="H395" s="254">
        <v>0</v>
      </c>
      <c r="I395" s="254">
        <v>0</v>
      </c>
      <c r="J395" s="254">
        <v>0</v>
      </c>
      <c r="K395" s="254">
        <v>0</v>
      </c>
      <c r="L395" s="254">
        <v>0</v>
      </c>
      <c r="M395" s="254">
        <v>0</v>
      </c>
      <c r="N395" s="254">
        <v>0</v>
      </c>
      <c r="O395" s="254">
        <v>0</v>
      </c>
      <c r="P395" s="254">
        <v>0</v>
      </c>
      <c r="Q395" s="254">
        <v>0</v>
      </c>
      <c r="R395" s="20">
        <v>0</v>
      </c>
      <c r="S395" s="20">
        <v>0</v>
      </c>
      <c r="T395" s="20">
        <v>111.24528480194077</v>
      </c>
      <c r="U395" s="20">
        <v>0</v>
      </c>
      <c r="V395" s="20">
        <v>0</v>
      </c>
      <c r="W395" s="58">
        <v>111.24528480194077</v>
      </c>
    </row>
    <row r="396" spans="1:23" s="65" customFormat="1" x14ac:dyDescent="0.35">
      <c r="A396" s="64"/>
      <c r="B396" s="17" t="s">
        <v>39</v>
      </c>
      <c r="C396" s="437" t="s">
        <v>2527</v>
      </c>
      <c r="D396" s="17"/>
      <c r="E396" s="13" t="s">
        <v>623</v>
      </c>
      <c r="F396" s="254">
        <v>0</v>
      </c>
      <c r="G396" s="254">
        <v>0</v>
      </c>
      <c r="H396" s="254">
        <v>0</v>
      </c>
      <c r="I396" s="254">
        <v>0</v>
      </c>
      <c r="J396" s="254">
        <v>0</v>
      </c>
      <c r="K396" s="254">
        <v>0</v>
      </c>
      <c r="L396" s="254">
        <v>0</v>
      </c>
      <c r="M396" s="254">
        <v>0</v>
      </c>
      <c r="N396" s="254">
        <v>0</v>
      </c>
      <c r="O396" s="254">
        <v>0</v>
      </c>
      <c r="P396" s="254">
        <v>0</v>
      </c>
      <c r="Q396" s="254">
        <v>0</v>
      </c>
      <c r="R396" s="20">
        <v>0</v>
      </c>
      <c r="S396" s="20">
        <v>0</v>
      </c>
      <c r="T396" s="20">
        <v>111.24528480194077</v>
      </c>
      <c r="U396" s="20">
        <v>0</v>
      </c>
      <c r="V396" s="20">
        <v>0</v>
      </c>
      <c r="W396" s="58">
        <v>111.24528480194077</v>
      </c>
    </row>
    <row r="397" spans="1:23" s="65" customFormat="1" x14ac:dyDescent="0.35">
      <c r="A397" s="64"/>
      <c r="B397" s="17" t="s">
        <v>39</v>
      </c>
      <c r="C397" s="437" t="s">
        <v>2563</v>
      </c>
      <c r="D397" s="17"/>
      <c r="E397" s="13" t="s">
        <v>624</v>
      </c>
      <c r="F397" s="254">
        <v>0</v>
      </c>
      <c r="G397" s="254">
        <v>0</v>
      </c>
      <c r="H397" s="254">
        <v>0</v>
      </c>
      <c r="I397" s="254">
        <v>0</v>
      </c>
      <c r="J397" s="254">
        <v>0</v>
      </c>
      <c r="K397" s="254">
        <v>0</v>
      </c>
      <c r="L397" s="254">
        <v>0</v>
      </c>
      <c r="M397" s="254">
        <v>0</v>
      </c>
      <c r="N397" s="254">
        <v>0</v>
      </c>
      <c r="O397" s="254">
        <v>0</v>
      </c>
      <c r="P397" s="254">
        <v>0</v>
      </c>
      <c r="Q397" s="254">
        <v>0</v>
      </c>
      <c r="R397" s="20">
        <v>0</v>
      </c>
      <c r="S397" s="20">
        <v>0</v>
      </c>
      <c r="T397" s="20">
        <v>222.49056960388154</v>
      </c>
      <c r="U397" s="20">
        <v>0</v>
      </c>
      <c r="V397" s="20">
        <v>0</v>
      </c>
      <c r="W397" s="58">
        <v>222.49056960388154</v>
      </c>
    </row>
    <row r="398" spans="1:23" s="65" customFormat="1" x14ac:dyDescent="0.35">
      <c r="A398" s="64"/>
      <c r="B398" s="17" t="s">
        <v>39</v>
      </c>
      <c r="C398" s="437" t="s">
        <v>2476</v>
      </c>
      <c r="D398" s="17"/>
      <c r="E398" s="13" t="s">
        <v>625</v>
      </c>
      <c r="F398" s="254">
        <v>0</v>
      </c>
      <c r="G398" s="254">
        <v>0</v>
      </c>
      <c r="H398" s="254">
        <v>0</v>
      </c>
      <c r="I398" s="254">
        <v>0</v>
      </c>
      <c r="J398" s="254">
        <v>0</v>
      </c>
      <c r="K398" s="254">
        <v>0</v>
      </c>
      <c r="L398" s="254">
        <v>0</v>
      </c>
      <c r="M398" s="254">
        <v>0</v>
      </c>
      <c r="N398" s="254">
        <v>0</v>
      </c>
      <c r="O398" s="254">
        <v>0</v>
      </c>
      <c r="P398" s="254">
        <v>0</v>
      </c>
      <c r="Q398" s="254">
        <v>0</v>
      </c>
      <c r="R398" s="20">
        <v>0</v>
      </c>
      <c r="S398" s="20">
        <v>1068.905190745681</v>
      </c>
      <c r="T398" s="20">
        <v>1110.2279423233688</v>
      </c>
      <c r="U398" s="20">
        <v>488.04466980536432</v>
      </c>
      <c r="V398" s="20">
        <v>508.28458821609507</v>
      </c>
      <c r="W398" s="58">
        <v>3175.4623910905093</v>
      </c>
    </row>
    <row r="399" spans="1:23" s="65" customFormat="1" x14ac:dyDescent="0.35">
      <c r="A399" s="64"/>
      <c r="B399" s="17" t="s">
        <v>39</v>
      </c>
      <c r="C399" s="437" t="s">
        <v>2479</v>
      </c>
      <c r="D399" s="17"/>
      <c r="E399" s="13" t="s">
        <v>626</v>
      </c>
      <c r="F399" s="254">
        <v>0</v>
      </c>
      <c r="G399" s="254">
        <v>0</v>
      </c>
      <c r="H399" s="254">
        <v>0</v>
      </c>
      <c r="I399" s="254">
        <v>0</v>
      </c>
      <c r="J399" s="254">
        <v>0</v>
      </c>
      <c r="K399" s="254">
        <v>0</v>
      </c>
      <c r="L399" s="254">
        <v>0</v>
      </c>
      <c r="M399" s="254">
        <v>0</v>
      </c>
      <c r="N399" s="254">
        <v>0</v>
      </c>
      <c r="O399" s="254">
        <v>0</v>
      </c>
      <c r="P399" s="254">
        <v>0</v>
      </c>
      <c r="Q399" s="254">
        <v>0</v>
      </c>
      <c r="R399" s="20">
        <v>158.43583426707951</v>
      </c>
      <c r="S399" s="20">
        <v>0</v>
      </c>
      <c r="T399" s="20">
        <v>0</v>
      </c>
      <c r="U399" s="20">
        <v>0</v>
      </c>
      <c r="V399" s="20">
        <v>0</v>
      </c>
      <c r="W399" s="58">
        <v>158.43583426707951</v>
      </c>
    </row>
    <row r="400" spans="1:23" s="65" customFormat="1" x14ac:dyDescent="0.35">
      <c r="A400" s="64"/>
      <c r="B400" s="17" t="s">
        <v>39</v>
      </c>
      <c r="C400" s="437" t="s">
        <v>2560</v>
      </c>
      <c r="D400" s="17"/>
      <c r="E400" s="13" t="s">
        <v>627</v>
      </c>
      <c r="F400" s="254">
        <v>0</v>
      </c>
      <c r="G400" s="254">
        <v>0</v>
      </c>
      <c r="H400" s="254">
        <v>0</v>
      </c>
      <c r="I400" s="254">
        <v>0</v>
      </c>
      <c r="J400" s="254">
        <v>0</v>
      </c>
      <c r="K400" s="254">
        <v>0</v>
      </c>
      <c r="L400" s="254">
        <v>0</v>
      </c>
      <c r="M400" s="254">
        <v>0</v>
      </c>
      <c r="N400" s="254">
        <v>0</v>
      </c>
      <c r="O400" s="254">
        <v>0</v>
      </c>
      <c r="P400" s="254">
        <v>0</v>
      </c>
      <c r="Q400" s="254">
        <v>0</v>
      </c>
      <c r="R400" s="20">
        <v>0</v>
      </c>
      <c r="S400" s="20">
        <v>107.65780316726723</v>
      </c>
      <c r="T400" s="20">
        <v>0</v>
      </c>
      <c r="U400" s="20">
        <v>0</v>
      </c>
      <c r="V400" s="20">
        <v>0</v>
      </c>
      <c r="W400" s="58">
        <v>107.65780316726723</v>
      </c>
    </row>
    <row r="401" spans="1:23" s="65" customFormat="1" x14ac:dyDescent="0.35">
      <c r="A401" s="64"/>
      <c r="B401" s="17" t="s">
        <v>39</v>
      </c>
      <c r="C401" s="437" t="s">
        <v>2561</v>
      </c>
      <c r="D401" s="17"/>
      <c r="E401" s="13" t="s">
        <v>628</v>
      </c>
      <c r="F401" s="254">
        <v>0</v>
      </c>
      <c r="G401" s="254">
        <v>0</v>
      </c>
      <c r="H401" s="254">
        <v>0</v>
      </c>
      <c r="I401" s="254">
        <v>0</v>
      </c>
      <c r="J401" s="254">
        <v>0</v>
      </c>
      <c r="K401" s="254">
        <v>0</v>
      </c>
      <c r="L401" s="254">
        <v>0</v>
      </c>
      <c r="M401" s="254">
        <v>0</v>
      </c>
      <c r="N401" s="254">
        <v>0</v>
      </c>
      <c r="O401" s="254">
        <v>0</v>
      </c>
      <c r="P401" s="254">
        <v>0</v>
      </c>
      <c r="Q401" s="254">
        <v>0</v>
      </c>
      <c r="R401" s="20">
        <v>0</v>
      </c>
      <c r="S401" s="20">
        <v>106.55165389599551</v>
      </c>
      <c r="T401" s="20">
        <v>0</v>
      </c>
      <c r="U401" s="20">
        <v>0</v>
      </c>
      <c r="V401" s="20">
        <v>0</v>
      </c>
      <c r="W401" s="58">
        <v>106.55165389599551</v>
      </c>
    </row>
    <row r="402" spans="1:23" s="65" customFormat="1" x14ac:dyDescent="0.35">
      <c r="A402" s="64"/>
      <c r="B402" s="17" t="s">
        <v>39</v>
      </c>
      <c r="C402" s="437" t="s">
        <v>2538</v>
      </c>
      <c r="D402" s="17"/>
      <c r="E402" s="13" t="s">
        <v>629</v>
      </c>
      <c r="F402" s="254">
        <v>0</v>
      </c>
      <c r="G402" s="254">
        <v>0</v>
      </c>
      <c r="H402" s="254">
        <v>0</v>
      </c>
      <c r="I402" s="254">
        <v>0</v>
      </c>
      <c r="J402" s="254">
        <v>0</v>
      </c>
      <c r="K402" s="254">
        <v>0</v>
      </c>
      <c r="L402" s="254">
        <v>0</v>
      </c>
      <c r="M402" s="254">
        <v>0</v>
      </c>
      <c r="N402" s="254">
        <v>0</v>
      </c>
      <c r="O402" s="254">
        <v>0</v>
      </c>
      <c r="P402" s="254">
        <v>0</v>
      </c>
      <c r="Q402" s="254">
        <v>0</v>
      </c>
      <c r="R402" s="20">
        <v>0</v>
      </c>
      <c r="S402" s="20">
        <v>107.65780316726723</v>
      </c>
      <c r="T402" s="20">
        <v>0</v>
      </c>
      <c r="U402" s="20">
        <v>0</v>
      </c>
      <c r="V402" s="20">
        <v>0</v>
      </c>
      <c r="W402" s="58">
        <v>107.65780316726723</v>
      </c>
    </row>
    <row r="403" spans="1:23" s="65" customFormat="1" x14ac:dyDescent="0.35">
      <c r="A403" s="64"/>
      <c r="B403" s="17" t="s">
        <v>39</v>
      </c>
      <c r="C403" s="437" t="s">
        <v>2579</v>
      </c>
      <c r="D403" s="17"/>
      <c r="E403" s="13" t="s">
        <v>630</v>
      </c>
      <c r="F403" s="254">
        <v>0</v>
      </c>
      <c r="G403" s="254">
        <v>0</v>
      </c>
      <c r="H403" s="254">
        <v>0</v>
      </c>
      <c r="I403" s="254">
        <v>0</v>
      </c>
      <c r="J403" s="254">
        <v>0</v>
      </c>
      <c r="K403" s="254">
        <v>0</v>
      </c>
      <c r="L403" s="254">
        <v>0</v>
      </c>
      <c r="M403" s="254">
        <v>0</v>
      </c>
      <c r="N403" s="254">
        <v>0</v>
      </c>
      <c r="O403" s="254">
        <v>0</v>
      </c>
      <c r="P403" s="254">
        <v>0</v>
      </c>
      <c r="Q403" s="254">
        <v>0</v>
      </c>
      <c r="R403" s="20">
        <v>0</v>
      </c>
      <c r="S403" s="20">
        <v>107.65780316726723</v>
      </c>
      <c r="T403" s="20">
        <v>0</v>
      </c>
      <c r="U403" s="20">
        <v>0</v>
      </c>
      <c r="V403" s="20">
        <v>0</v>
      </c>
      <c r="W403" s="58">
        <v>107.65780316726723</v>
      </c>
    </row>
    <row r="404" spans="1:23" s="65" customFormat="1" x14ac:dyDescent="0.35">
      <c r="A404" s="64"/>
      <c r="B404" s="17" t="s">
        <v>39</v>
      </c>
      <c r="C404" s="437" t="s">
        <v>2528</v>
      </c>
      <c r="D404" s="17"/>
      <c r="E404" s="13" t="s">
        <v>631</v>
      </c>
      <c r="F404" s="254">
        <v>0</v>
      </c>
      <c r="G404" s="254">
        <v>0</v>
      </c>
      <c r="H404" s="254">
        <v>0</v>
      </c>
      <c r="I404" s="254">
        <v>0</v>
      </c>
      <c r="J404" s="254">
        <v>0</v>
      </c>
      <c r="K404" s="254">
        <v>0</v>
      </c>
      <c r="L404" s="254">
        <v>0</v>
      </c>
      <c r="M404" s="254">
        <v>0</v>
      </c>
      <c r="N404" s="254">
        <v>0</v>
      </c>
      <c r="O404" s="254">
        <v>0</v>
      </c>
      <c r="P404" s="254">
        <v>0</v>
      </c>
      <c r="Q404" s="254">
        <v>0</v>
      </c>
      <c r="R404" s="20">
        <v>0</v>
      </c>
      <c r="S404" s="20">
        <v>1071.0472853163137</v>
      </c>
      <c r="T404" s="20">
        <v>2224.9056960388152</v>
      </c>
      <c r="U404" s="20">
        <v>0</v>
      </c>
      <c r="V404" s="20">
        <v>0</v>
      </c>
      <c r="W404" s="58">
        <v>3295.9529813551289</v>
      </c>
    </row>
    <row r="405" spans="1:23" s="65" customFormat="1" x14ac:dyDescent="0.35">
      <c r="A405" s="64"/>
      <c r="B405" s="17" t="s">
        <v>39</v>
      </c>
      <c r="C405" s="437" t="s">
        <v>2555</v>
      </c>
      <c r="D405" s="17"/>
      <c r="E405" s="13" t="s">
        <v>632</v>
      </c>
      <c r="F405" s="254">
        <v>0</v>
      </c>
      <c r="G405" s="254">
        <v>0</v>
      </c>
      <c r="H405" s="254">
        <v>0</v>
      </c>
      <c r="I405" s="254">
        <v>0</v>
      </c>
      <c r="J405" s="254">
        <v>0</v>
      </c>
      <c r="K405" s="254">
        <v>0</v>
      </c>
      <c r="L405" s="254">
        <v>0</v>
      </c>
      <c r="M405" s="254">
        <v>0</v>
      </c>
      <c r="N405" s="254">
        <v>0</v>
      </c>
      <c r="O405" s="254">
        <v>0</v>
      </c>
      <c r="P405" s="254">
        <v>0</v>
      </c>
      <c r="Q405" s="254">
        <v>0</v>
      </c>
      <c r="R405" s="20">
        <v>2323.2815270040051</v>
      </c>
      <c r="S405" s="20">
        <v>1499.4661994428391</v>
      </c>
      <c r="T405" s="20">
        <v>778.71699361358549</v>
      </c>
      <c r="U405" s="20">
        <v>798.20389921438095</v>
      </c>
      <c r="V405" s="20">
        <v>831.30656951230515</v>
      </c>
      <c r="W405" s="58">
        <v>6230.9751887871153</v>
      </c>
    </row>
    <row r="406" spans="1:23" s="65" customFormat="1" x14ac:dyDescent="0.35">
      <c r="A406" s="64"/>
      <c r="B406" s="17" t="s">
        <v>39</v>
      </c>
      <c r="C406" s="437" t="s">
        <v>2517</v>
      </c>
      <c r="D406" s="17"/>
      <c r="E406" s="13" t="s">
        <v>633</v>
      </c>
      <c r="F406" s="254">
        <v>0</v>
      </c>
      <c r="G406" s="254">
        <v>0</v>
      </c>
      <c r="H406" s="254">
        <v>0</v>
      </c>
      <c r="I406" s="254">
        <v>0</v>
      </c>
      <c r="J406" s="254">
        <v>0</v>
      </c>
      <c r="K406" s="254">
        <v>0</v>
      </c>
      <c r="L406" s="254">
        <v>0</v>
      </c>
      <c r="M406" s="254">
        <v>0</v>
      </c>
      <c r="N406" s="254">
        <v>0</v>
      </c>
      <c r="O406" s="254">
        <v>0</v>
      </c>
      <c r="P406" s="254">
        <v>0</v>
      </c>
      <c r="Q406" s="254">
        <v>0</v>
      </c>
      <c r="R406" s="20">
        <v>0</v>
      </c>
      <c r="S406" s="20">
        <v>352.39476234667541</v>
      </c>
      <c r="T406" s="20">
        <v>0</v>
      </c>
      <c r="U406" s="20">
        <v>0</v>
      </c>
      <c r="V406" s="20">
        <v>0</v>
      </c>
      <c r="W406" s="58">
        <v>352.39476234667541</v>
      </c>
    </row>
    <row r="407" spans="1:23" s="65" customFormat="1" x14ac:dyDescent="0.35">
      <c r="A407" s="64"/>
      <c r="B407" s="17" t="s">
        <v>39</v>
      </c>
      <c r="C407" s="437" t="s">
        <v>2524</v>
      </c>
      <c r="D407" s="17"/>
      <c r="E407" s="13" t="s">
        <v>634</v>
      </c>
      <c r="F407" s="254">
        <v>0</v>
      </c>
      <c r="G407" s="254">
        <v>0</v>
      </c>
      <c r="H407" s="254">
        <v>0</v>
      </c>
      <c r="I407" s="254">
        <v>0</v>
      </c>
      <c r="J407" s="254">
        <v>0</v>
      </c>
      <c r="K407" s="254">
        <v>0</v>
      </c>
      <c r="L407" s="254">
        <v>0</v>
      </c>
      <c r="M407" s="254">
        <v>0</v>
      </c>
      <c r="N407" s="254">
        <v>0</v>
      </c>
      <c r="O407" s="254">
        <v>0</v>
      </c>
      <c r="P407" s="254">
        <v>0</v>
      </c>
      <c r="Q407" s="254">
        <v>0</v>
      </c>
      <c r="R407" s="20">
        <v>105.58352203443225</v>
      </c>
      <c r="S407" s="20">
        <v>0</v>
      </c>
      <c r="T407" s="20">
        <v>0</v>
      </c>
      <c r="U407" s="20">
        <v>0</v>
      </c>
      <c r="V407" s="20">
        <v>0</v>
      </c>
      <c r="W407" s="58">
        <v>105.58352203443225</v>
      </c>
    </row>
    <row r="408" spans="1:23" s="65" customFormat="1" x14ac:dyDescent="0.35">
      <c r="A408" s="64"/>
      <c r="B408" s="17" t="s">
        <v>39</v>
      </c>
      <c r="C408" s="437" t="s">
        <v>2557</v>
      </c>
      <c r="D408" s="17"/>
      <c r="E408" s="13" t="s">
        <v>635</v>
      </c>
      <c r="F408" s="254">
        <v>0</v>
      </c>
      <c r="G408" s="254">
        <v>0</v>
      </c>
      <c r="H408" s="254">
        <v>0</v>
      </c>
      <c r="I408" s="254">
        <v>0</v>
      </c>
      <c r="J408" s="254">
        <v>0</v>
      </c>
      <c r="K408" s="254">
        <v>0</v>
      </c>
      <c r="L408" s="254">
        <v>0</v>
      </c>
      <c r="M408" s="254">
        <v>0</v>
      </c>
      <c r="N408" s="254">
        <v>0</v>
      </c>
      <c r="O408" s="254">
        <v>0</v>
      </c>
      <c r="P408" s="254">
        <v>0</v>
      </c>
      <c r="Q408" s="254">
        <v>0</v>
      </c>
      <c r="R408" s="20">
        <v>543.85605716971145</v>
      </c>
      <c r="S408" s="20">
        <v>0</v>
      </c>
      <c r="T408" s="20">
        <v>0</v>
      </c>
      <c r="U408" s="20">
        <v>0</v>
      </c>
      <c r="V408" s="20">
        <v>0</v>
      </c>
      <c r="W408" s="58">
        <v>543.85605716971145</v>
      </c>
    </row>
    <row r="409" spans="1:23" s="65" customFormat="1" x14ac:dyDescent="0.35">
      <c r="A409" s="64"/>
      <c r="B409" s="17" t="s">
        <v>39</v>
      </c>
      <c r="C409" s="437" t="s">
        <v>2477</v>
      </c>
      <c r="D409" s="17"/>
      <c r="E409" s="13" t="s">
        <v>636</v>
      </c>
      <c r="F409" s="254">
        <v>0</v>
      </c>
      <c r="G409" s="254">
        <v>0</v>
      </c>
      <c r="H409" s="254">
        <v>0</v>
      </c>
      <c r="I409" s="254">
        <v>0</v>
      </c>
      <c r="J409" s="254">
        <v>0</v>
      </c>
      <c r="K409" s="254">
        <v>0</v>
      </c>
      <c r="L409" s="254">
        <v>0</v>
      </c>
      <c r="M409" s="254">
        <v>0</v>
      </c>
      <c r="N409" s="254">
        <v>0</v>
      </c>
      <c r="O409" s="254">
        <v>0</v>
      </c>
      <c r="P409" s="254">
        <v>0</v>
      </c>
      <c r="Q409" s="254">
        <v>0</v>
      </c>
      <c r="R409" s="20">
        <v>0</v>
      </c>
      <c r="S409" s="20">
        <v>134.57225395908404</v>
      </c>
      <c r="T409" s="20">
        <v>0</v>
      </c>
      <c r="U409" s="20">
        <v>228.05825691839456</v>
      </c>
      <c r="V409" s="20">
        <v>0</v>
      </c>
      <c r="W409" s="58">
        <v>362.63051087747863</v>
      </c>
    </row>
    <row r="410" spans="1:23" s="65" customFormat="1" x14ac:dyDescent="0.35">
      <c r="A410" s="64"/>
      <c r="B410" s="17" t="s">
        <v>39</v>
      </c>
      <c r="C410" s="437" t="s">
        <v>2540</v>
      </c>
      <c r="D410" s="17"/>
      <c r="E410" s="13" t="s">
        <v>637</v>
      </c>
      <c r="F410" s="254">
        <v>0</v>
      </c>
      <c r="G410" s="254">
        <v>0</v>
      </c>
      <c r="H410" s="254">
        <v>0</v>
      </c>
      <c r="I410" s="254">
        <v>0</v>
      </c>
      <c r="J410" s="254">
        <v>0</v>
      </c>
      <c r="K410" s="254">
        <v>0</v>
      </c>
      <c r="L410" s="254">
        <v>0</v>
      </c>
      <c r="M410" s="254">
        <v>0</v>
      </c>
      <c r="N410" s="254">
        <v>0</v>
      </c>
      <c r="O410" s="254">
        <v>0</v>
      </c>
      <c r="P410" s="254">
        <v>0</v>
      </c>
      <c r="Q410" s="254">
        <v>0</v>
      </c>
      <c r="R410" s="20">
        <v>0</v>
      </c>
      <c r="S410" s="20">
        <v>106.55165389599551</v>
      </c>
      <c r="T410" s="20">
        <v>111.24528480194077</v>
      </c>
      <c r="U410" s="20">
        <v>0</v>
      </c>
      <c r="V410" s="20">
        <v>0</v>
      </c>
      <c r="W410" s="58">
        <v>217.7969386979363</v>
      </c>
    </row>
    <row r="411" spans="1:23" s="65" customFormat="1" x14ac:dyDescent="0.35">
      <c r="A411" s="64"/>
      <c r="B411" s="17" t="s">
        <v>39</v>
      </c>
      <c r="C411" s="437" t="s">
        <v>2534</v>
      </c>
      <c r="D411" s="17"/>
      <c r="E411" s="13" t="s">
        <v>638</v>
      </c>
      <c r="F411" s="254">
        <v>0</v>
      </c>
      <c r="G411" s="254">
        <v>0</v>
      </c>
      <c r="H411" s="254">
        <v>0</v>
      </c>
      <c r="I411" s="254">
        <v>0</v>
      </c>
      <c r="J411" s="254">
        <v>0</v>
      </c>
      <c r="K411" s="254">
        <v>0</v>
      </c>
      <c r="L411" s="254">
        <v>0</v>
      </c>
      <c r="M411" s="254">
        <v>0</v>
      </c>
      <c r="N411" s="254">
        <v>0</v>
      </c>
      <c r="O411" s="254">
        <v>0</v>
      </c>
      <c r="P411" s="254">
        <v>0</v>
      </c>
      <c r="Q411" s="254">
        <v>0</v>
      </c>
      <c r="R411" s="20">
        <v>0</v>
      </c>
      <c r="S411" s="20">
        <v>213.10330779199103</v>
      </c>
      <c r="T411" s="20">
        <v>222.49056960388154</v>
      </c>
      <c r="U411" s="20">
        <v>228.05825691839456</v>
      </c>
      <c r="V411" s="20">
        <v>0</v>
      </c>
      <c r="W411" s="58">
        <v>663.65213431426719</v>
      </c>
    </row>
    <row r="412" spans="1:23" s="65" customFormat="1" x14ac:dyDescent="0.35">
      <c r="A412" s="64"/>
      <c r="B412" s="17" t="s">
        <v>39</v>
      </c>
      <c r="C412" s="437" t="s">
        <v>2535</v>
      </c>
      <c r="D412" s="17"/>
      <c r="E412" s="13" t="s">
        <v>639</v>
      </c>
      <c r="F412" s="254">
        <v>0</v>
      </c>
      <c r="G412" s="254">
        <v>0</v>
      </c>
      <c r="H412" s="254">
        <v>0</v>
      </c>
      <c r="I412" s="254">
        <v>0</v>
      </c>
      <c r="J412" s="254">
        <v>0</v>
      </c>
      <c r="K412" s="254">
        <v>0</v>
      </c>
      <c r="L412" s="254">
        <v>0</v>
      </c>
      <c r="M412" s="254">
        <v>0</v>
      </c>
      <c r="N412" s="254">
        <v>0</v>
      </c>
      <c r="O412" s="254">
        <v>0</v>
      </c>
      <c r="P412" s="254">
        <v>0</v>
      </c>
      <c r="Q412" s="254">
        <v>0</v>
      </c>
      <c r="R412" s="20">
        <v>0</v>
      </c>
      <c r="S412" s="20">
        <v>0</v>
      </c>
      <c r="T412" s="20">
        <v>194.67924840339637</v>
      </c>
      <c r="U412" s="20">
        <v>0</v>
      </c>
      <c r="V412" s="20">
        <v>0</v>
      </c>
      <c r="W412" s="58">
        <v>194.67924840339637</v>
      </c>
    </row>
    <row r="413" spans="1:23" s="65" customFormat="1" x14ac:dyDescent="0.35">
      <c r="A413" s="64"/>
      <c r="B413" s="17" t="s">
        <v>39</v>
      </c>
      <c r="C413" s="437" t="s">
        <v>2558</v>
      </c>
      <c r="D413" s="17"/>
      <c r="E413" s="13" t="s">
        <v>640</v>
      </c>
      <c r="F413" s="254">
        <v>0</v>
      </c>
      <c r="G413" s="254">
        <v>0</v>
      </c>
      <c r="H413" s="254">
        <v>0</v>
      </c>
      <c r="I413" s="254">
        <v>0</v>
      </c>
      <c r="J413" s="254">
        <v>0</v>
      </c>
      <c r="K413" s="254">
        <v>0</v>
      </c>
      <c r="L413" s="254">
        <v>0</v>
      </c>
      <c r="M413" s="254">
        <v>0</v>
      </c>
      <c r="N413" s="254">
        <v>0</v>
      </c>
      <c r="O413" s="254">
        <v>0</v>
      </c>
      <c r="P413" s="254">
        <v>0</v>
      </c>
      <c r="Q413" s="254">
        <v>0</v>
      </c>
      <c r="R413" s="20">
        <v>0</v>
      </c>
      <c r="S413" s="20">
        <v>0</v>
      </c>
      <c r="T413" s="20">
        <v>222.49056960388154</v>
      </c>
      <c r="U413" s="20">
        <v>285.07282114799318</v>
      </c>
      <c r="V413" s="20">
        <v>356.27424407670219</v>
      </c>
      <c r="W413" s="58">
        <v>863.83763482857694</v>
      </c>
    </row>
    <row r="414" spans="1:23" s="65" customFormat="1" x14ac:dyDescent="0.35">
      <c r="A414" s="64"/>
      <c r="B414" s="17" t="s">
        <v>39</v>
      </c>
      <c r="C414" s="437" t="s">
        <v>2578</v>
      </c>
      <c r="D414" s="17"/>
      <c r="E414" s="13" t="s">
        <v>641</v>
      </c>
      <c r="F414" s="254">
        <v>0</v>
      </c>
      <c r="G414" s="254">
        <v>0</v>
      </c>
      <c r="H414" s="254">
        <v>0</v>
      </c>
      <c r="I414" s="254">
        <v>0</v>
      </c>
      <c r="J414" s="254">
        <v>0</v>
      </c>
      <c r="K414" s="254">
        <v>0</v>
      </c>
      <c r="L414" s="254">
        <v>0</v>
      </c>
      <c r="M414" s="254">
        <v>0</v>
      </c>
      <c r="N414" s="254">
        <v>0</v>
      </c>
      <c r="O414" s="254">
        <v>0</v>
      </c>
      <c r="P414" s="254">
        <v>0</v>
      </c>
      <c r="Q414" s="254">
        <v>0</v>
      </c>
      <c r="R414" s="20">
        <v>264.00926443227326</v>
      </c>
      <c r="S414" s="20">
        <v>0</v>
      </c>
      <c r="T414" s="20">
        <v>0</v>
      </c>
      <c r="U414" s="20">
        <v>0</v>
      </c>
      <c r="V414" s="20">
        <v>0</v>
      </c>
      <c r="W414" s="58">
        <v>264.00926443227326</v>
      </c>
    </row>
    <row r="415" spans="1:23" s="65" customFormat="1" x14ac:dyDescent="0.35">
      <c r="A415" s="64"/>
      <c r="B415" s="17" t="s">
        <v>39</v>
      </c>
      <c r="C415" s="437" t="s">
        <v>2516</v>
      </c>
      <c r="D415" s="17"/>
      <c r="E415" s="13" t="s">
        <v>642</v>
      </c>
      <c r="F415" s="254">
        <v>0</v>
      </c>
      <c r="G415" s="254">
        <v>0</v>
      </c>
      <c r="H415" s="254">
        <v>0</v>
      </c>
      <c r="I415" s="254">
        <v>0</v>
      </c>
      <c r="J415" s="254">
        <v>0</v>
      </c>
      <c r="K415" s="254">
        <v>0</v>
      </c>
      <c r="L415" s="254">
        <v>0</v>
      </c>
      <c r="M415" s="254">
        <v>0</v>
      </c>
      <c r="N415" s="254">
        <v>0</v>
      </c>
      <c r="O415" s="254">
        <v>0</v>
      </c>
      <c r="P415" s="254">
        <v>0</v>
      </c>
      <c r="Q415" s="254">
        <v>0</v>
      </c>
      <c r="R415" s="20">
        <v>0</v>
      </c>
      <c r="S415" s="20">
        <v>85.241323116796394</v>
      </c>
      <c r="T415" s="20">
        <v>88.996227841552624</v>
      </c>
      <c r="U415" s="20">
        <v>91.223302767357836</v>
      </c>
      <c r="V415" s="20">
        <v>95.006465087120603</v>
      </c>
      <c r="W415" s="58">
        <v>360.46731881282744</v>
      </c>
    </row>
    <row r="416" spans="1:23" s="65" customFormat="1" x14ac:dyDescent="0.35">
      <c r="A416" s="64"/>
      <c r="B416" s="17" t="s">
        <v>39</v>
      </c>
      <c r="C416" s="437" t="s">
        <v>2446</v>
      </c>
      <c r="D416" s="17"/>
      <c r="E416" s="13" t="s">
        <v>643</v>
      </c>
      <c r="F416" s="254">
        <v>0</v>
      </c>
      <c r="G416" s="254">
        <v>0</v>
      </c>
      <c r="H416" s="254">
        <v>0</v>
      </c>
      <c r="I416" s="254">
        <v>0</v>
      </c>
      <c r="J416" s="254">
        <v>0</v>
      </c>
      <c r="K416" s="254">
        <v>0</v>
      </c>
      <c r="L416" s="254">
        <v>0</v>
      </c>
      <c r="M416" s="254">
        <v>0</v>
      </c>
      <c r="N416" s="254">
        <v>0</v>
      </c>
      <c r="O416" s="254">
        <v>0</v>
      </c>
      <c r="P416" s="254">
        <v>0</v>
      </c>
      <c r="Q416" s="254">
        <v>0</v>
      </c>
      <c r="R416" s="20">
        <v>0</v>
      </c>
      <c r="S416" s="20">
        <v>334.16675301868986</v>
      </c>
      <c r="T416" s="20">
        <v>347.08528858205528</v>
      </c>
      <c r="U416" s="20">
        <v>355.77088079269549</v>
      </c>
      <c r="V416" s="20">
        <v>370.52521383977029</v>
      </c>
      <c r="W416" s="58">
        <v>1407.5481362332109</v>
      </c>
    </row>
    <row r="417" spans="1:23" s="65" customFormat="1" x14ac:dyDescent="0.35">
      <c r="A417" s="64"/>
      <c r="B417" s="17" t="s">
        <v>39</v>
      </c>
      <c r="C417" s="437" t="s">
        <v>2510</v>
      </c>
      <c r="D417" s="17"/>
      <c r="E417" s="13" t="s">
        <v>644</v>
      </c>
      <c r="F417" s="254">
        <v>0</v>
      </c>
      <c r="G417" s="254">
        <v>0</v>
      </c>
      <c r="H417" s="254">
        <v>0</v>
      </c>
      <c r="I417" s="254">
        <v>0</v>
      </c>
      <c r="J417" s="254">
        <v>0</v>
      </c>
      <c r="K417" s="254">
        <v>0</v>
      </c>
      <c r="L417" s="254">
        <v>0</v>
      </c>
      <c r="M417" s="254">
        <v>0</v>
      </c>
      <c r="N417" s="254">
        <v>0</v>
      </c>
      <c r="O417" s="254">
        <v>0</v>
      </c>
      <c r="P417" s="254">
        <v>0</v>
      </c>
      <c r="Q417" s="254">
        <v>0</v>
      </c>
      <c r="R417" s="20">
        <v>0</v>
      </c>
      <c r="S417" s="20">
        <v>0</v>
      </c>
      <c r="T417" s="20">
        <v>2574.2158903169097</v>
      </c>
      <c r="U417" s="20">
        <v>0</v>
      </c>
      <c r="V417" s="20">
        <v>0</v>
      </c>
      <c r="W417" s="58">
        <v>2574.2158903169097</v>
      </c>
    </row>
    <row r="418" spans="1:23" s="65" customFormat="1" x14ac:dyDescent="0.35">
      <c r="A418" s="64"/>
      <c r="B418" s="17" t="s">
        <v>39</v>
      </c>
      <c r="C418" s="437" t="s">
        <v>2462</v>
      </c>
      <c r="D418" s="17"/>
      <c r="E418" s="13" t="s">
        <v>645</v>
      </c>
      <c r="F418" s="254">
        <v>0</v>
      </c>
      <c r="G418" s="254">
        <v>0</v>
      </c>
      <c r="H418" s="254">
        <v>0</v>
      </c>
      <c r="I418" s="254">
        <v>0</v>
      </c>
      <c r="J418" s="254">
        <v>0</v>
      </c>
      <c r="K418" s="254">
        <v>0</v>
      </c>
      <c r="L418" s="254">
        <v>0</v>
      </c>
      <c r="M418" s="254">
        <v>0</v>
      </c>
      <c r="N418" s="254">
        <v>0</v>
      </c>
      <c r="O418" s="254">
        <v>0</v>
      </c>
      <c r="P418" s="254">
        <v>0</v>
      </c>
      <c r="Q418" s="254">
        <v>0</v>
      </c>
      <c r="R418" s="20">
        <v>0</v>
      </c>
      <c r="S418" s="20">
        <v>0</v>
      </c>
      <c r="T418" s="20">
        <v>0</v>
      </c>
      <c r="U418" s="20">
        <v>14253.64105739966</v>
      </c>
      <c r="V418" s="20">
        <v>35627.424407670216</v>
      </c>
      <c r="W418" s="58">
        <v>49881.065465069878</v>
      </c>
    </row>
    <row r="419" spans="1:23" s="65" customFormat="1" x14ac:dyDescent="0.35">
      <c r="A419" s="64"/>
      <c r="B419" s="17" t="s">
        <v>39</v>
      </c>
      <c r="C419" s="437" t="s">
        <v>2505</v>
      </c>
      <c r="D419" s="17"/>
      <c r="E419" s="13" t="s">
        <v>646</v>
      </c>
      <c r="F419" s="254">
        <v>0</v>
      </c>
      <c r="G419" s="254">
        <v>0</v>
      </c>
      <c r="H419" s="254">
        <v>0</v>
      </c>
      <c r="I419" s="254">
        <v>0</v>
      </c>
      <c r="J419" s="254">
        <v>0</v>
      </c>
      <c r="K419" s="254">
        <v>0</v>
      </c>
      <c r="L419" s="254">
        <v>0</v>
      </c>
      <c r="M419" s="254">
        <v>0</v>
      </c>
      <c r="N419" s="254">
        <v>0</v>
      </c>
      <c r="O419" s="254">
        <v>0</v>
      </c>
      <c r="P419" s="254">
        <v>0</v>
      </c>
      <c r="Q419" s="254">
        <v>0</v>
      </c>
      <c r="R419" s="20">
        <v>0</v>
      </c>
      <c r="S419" s="20">
        <v>0</v>
      </c>
      <c r="T419" s="20">
        <v>333.73585440582235</v>
      </c>
      <c r="U419" s="20">
        <v>0</v>
      </c>
      <c r="V419" s="20">
        <v>0</v>
      </c>
      <c r="W419" s="58">
        <v>333.73585440582235</v>
      </c>
    </row>
    <row r="420" spans="1:23" s="65" customFormat="1" x14ac:dyDescent="0.35">
      <c r="A420" s="64"/>
      <c r="B420" s="17" t="s">
        <v>39</v>
      </c>
      <c r="C420" s="437" t="s">
        <v>2445</v>
      </c>
      <c r="D420" s="17"/>
      <c r="E420" s="13" t="s">
        <v>647</v>
      </c>
      <c r="F420" s="254">
        <v>0</v>
      </c>
      <c r="G420" s="254">
        <v>0</v>
      </c>
      <c r="H420" s="254">
        <v>0</v>
      </c>
      <c r="I420" s="254">
        <v>0</v>
      </c>
      <c r="J420" s="254">
        <v>0</v>
      </c>
      <c r="K420" s="254">
        <v>0</v>
      </c>
      <c r="L420" s="254">
        <v>0</v>
      </c>
      <c r="M420" s="254">
        <v>0</v>
      </c>
      <c r="N420" s="254">
        <v>0</v>
      </c>
      <c r="O420" s="254">
        <v>0</v>
      </c>
      <c r="P420" s="254">
        <v>0</v>
      </c>
      <c r="Q420" s="254">
        <v>0</v>
      </c>
      <c r="R420" s="20">
        <v>0</v>
      </c>
      <c r="S420" s="20">
        <v>0</v>
      </c>
      <c r="T420" s="20">
        <v>611.84906641067425</v>
      </c>
      <c r="U420" s="20">
        <v>0</v>
      </c>
      <c r="V420" s="20">
        <v>0</v>
      </c>
      <c r="W420" s="58">
        <v>611.84906641067425</v>
      </c>
    </row>
    <row r="421" spans="1:23" s="65" customFormat="1" x14ac:dyDescent="0.35">
      <c r="A421" s="64"/>
      <c r="B421" s="17" t="s">
        <v>39</v>
      </c>
      <c r="C421" s="437" t="s">
        <v>2582</v>
      </c>
      <c r="D421" s="17"/>
      <c r="E421" s="13" t="s">
        <v>648</v>
      </c>
      <c r="F421" s="254">
        <v>0</v>
      </c>
      <c r="G421" s="254">
        <v>0</v>
      </c>
      <c r="H421" s="254">
        <v>0</v>
      </c>
      <c r="I421" s="254">
        <v>0</v>
      </c>
      <c r="J421" s="254">
        <v>0</v>
      </c>
      <c r="K421" s="254">
        <v>0</v>
      </c>
      <c r="L421" s="254">
        <v>0</v>
      </c>
      <c r="M421" s="254">
        <v>0</v>
      </c>
      <c r="N421" s="254">
        <v>0</v>
      </c>
      <c r="O421" s="254">
        <v>0</v>
      </c>
      <c r="P421" s="254">
        <v>0</v>
      </c>
      <c r="Q421" s="254">
        <v>0</v>
      </c>
      <c r="R421" s="20">
        <v>211.1670440688645</v>
      </c>
      <c r="S421" s="20">
        <v>0</v>
      </c>
      <c r="T421" s="20">
        <v>556.22642400970381</v>
      </c>
      <c r="U421" s="20">
        <v>0</v>
      </c>
      <c r="V421" s="20">
        <v>0</v>
      </c>
      <c r="W421" s="58">
        <v>767.39346807856828</v>
      </c>
    </row>
    <row r="422" spans="1:23" s="65" customFormat="1" x14ac:dyDescent="0.35">
      <c r="A422" s="64"/>
      <c r="B422" s="17" t="s">
        <v>39</v>
      </c>
      <c r="C422" s="437" t="s">
        <v>2547</v>
      </c>
      <c r="D422" s="17"/>
      <c r="E422" s="13" t="s">
        <v>649</v>
      </c>
      <c r="F422" s="254">
        <v>0</v>
      </c>
      <c r="G422" s="254">
        <v>0</v>
      </c>
      <c r="H422" s="254">
        <v>0</v>
      </c>
      <c r="I422" s="254">
        <v>0</v>
      </c>
      <c r="J422" s="254">
        <v>0</v>
      </c>
      <c r="K422" s="254">
        <v>0</v>
      </c>
      <c r="L422" s="254">
        <v>0</v>
      </c>
      <c r="M422" s="254">
        <v>0</v>
      </c>
      <c r="N422" s="254">
        <v>0</v>
      </c>
      <c r="O422" s="254">
        <v>0</v>
      </c>
      <c r="P422" s="254">
        <v>0</v>
      </c>
      <c r="Q422" s="254">
        <v>0</v>
      </c>
      <c r="R422" s="20">
        <v>105.58352203443225</v>
      </c>
      <c r="S422" s="20">
        <v>0</v>
      </c>
      <c r="T422" s="20">
        <v>0</v>
      </c>
      <c r="U422" s="20">
        <v>0</v>
      </c>
      <c r="V422" s="20">
        <v>0</v>
      </c>
      <c r="W422" s="58">
        <v>105.58352203443225</v>
      </c>
    </row>
    <row r="423" spans="1:23" s="65" customFormat="1" x14ac:dyDescent="0.35">
      <c r="A423" s="64"/>
      <c r="B423" s="17" t="s">
        <v>39</v>
      </c>
      <c r="C423" s="437" t="s">
        <v>2544</v>
      </c>
      <c r="D423" s="17"/>
      <c r="E423" s="13" t="s">
        <v>650</v>
      </c>
      <c r="F423" s="254">
        <v>0</v>
      </c>
      <c r="G423" s="254">
        <v>0</v>
      </c>
      <c r="H423" s="254">
        <v>0</v>
      </c>
      <c r="I423" s="254">
        <v>0</v>
      </c>
      <c r="J423" s="254">
        <v>0</v>
      </c>
      <c r="K423" s="254">
        <v>0</v>
      </c>
      <c r="L423" s="254">
        <v>0</v>
      </c>
      <c r="M423" s="254">
        <v>0</v>
      </c>
      <c r="N423" s="254">
        <v>0</v>
      </c>
      <c r="O423" s="254">
        <v>0</v>
      </c>
      <c r="P423" s="254">
        <v>0</v>
      </c>
      <c r="Q423" s="254">
        <v>0</v>
      </c>
      <c r="R423" s="20">
        <v>52.811944755693183</v>
      </c>
      <c r="S423" s="20">
        <v>0</v>
      </c>
      <c r="T423" s="20">
        <v>0</v>
      </c>
      <c r="U423" s="20">
        <v>0</v>
      </c>
      <c r="V423" s="20">
        <v>0</v>
      </c>
      <c r="W423" s="58">
        <v>52.811944755693183</v>
      </c>
    </row>
    <row r="424" spans="1:23" s="65" customFormat="1" x14ac:dyDescent="0.35">
      <c r="A424" s="64"/>
      <c r="B424" s="17" t="s">
        <v>39</v>
      </c>
      <c r="C424" s="437" t="s">
        <v>2463</v>
      </c>
      <c r="D424" s="17"/>
      <c r="E424" s="13" t="s">
        <v>651</v>
      </c>
      <c r="F424" s="254">
        <v>0</v>
      </c>
      <c r="G424" s="254">
        <v>0</v>
      </c>
      <c r="H424" s="254">
        <v>0</v>
      </c>
      <c r="I424" s="254">
        <v>0</v>
      </c>
      <c r="J424" s="254">
        <v>0</v>
      </c>
      <c r="K424" s="254">
        <v>0</v>
      </c>
      <c r="L424" s="254">
        <v>0</v>
      </c>
      <c r="M424" s="254">
        <v>0</v>
      </c>
      <c r="N424" s="254">
        <v>0</v>
      </c>
      <c r="O424" s="254">
        <v>0</v>
      </c>
      <c r="P424" s="254">
        <v>0</v>
      </c>
      <c r="Q424" s="254">
        <v>0</v>
      </c>
      <c r="R424" s="20">
        <v>316.75056610329676</v>
      </c>
      <c r="S424" s="20">
        <v>53.275826947997757</v>
      </c>
      <c r="T424" s="20">
        <v>55.622642400970385</v>
      </c>
      <c r="U424" s="20">
        <v>57.014564229598641</v>
      </c>
      <c r="V424" s="20">
        <v>59.37904067945037</v>
      </c>
      <c r="W424" s="58">
        <v>542.04264036131394</v>
      </c>
    </row>
    <row r="425" spans="1:23" s="65" customFormat="1" x14ac:dyDescent="0.35">
      <c r="A425" s="64"/>
      <c r="B425" s="17" t="s">
        <v>39</v>
      </c>
      <c r="C425" s="437" t="s">
        <v>2478</v>
      </c>
      <c r="D425" s="17"/>
      <c r="E425" s="13" t="s">
        <v>652</v>
      </c>
      <c r="F425" s="254">
        <v>0</v>
      </c>
      <c r="G425" s="254">
        <v>0</v>
      </c>
      <c r="H425" s="254">
        <v>0</v>
      </c>
      <c r="I425" s="254">
        <v>0</v>
      </c>
      <c r="J425" s="254">
        <v>0</v>
      </c>
      <c r="K425" s="254">
        <v>0</v>
      </c>
      <c r="L425" s="254">
        <v>0</v>
      </c>
      <c r="M425" s="254">
        <v>0</v>
      </c>
      <c r="N425" s="254">
        <v>0</v>
      </c>
      <c r="O425" s="254">
        <v>0</v>
      </c>
      <c r="P425" s="254">
        <v>0</v>
      </c>
      <c r="Q425" s="254">
        <v>0</v>
      </c>
      <c r="R425" s="20">
        <v>26.395880508608062</v>
      </c>
      <c r="S425" s="20">
        <v>0</v>
      </c>
      <c r="T425" s="20">
        <v>33.373585440582232</v>
      </c>
      <c r="U425" s="20">
        <v>0</v>
      </c>
      <c r="V425" s="20">
        <v>35.627424407670219</v>
      </c>
      <c r="W425" s="58">
        <v>95.39689035686051</v>
      </c>
    </row>
    <row r="426" spans="1:23" s="65" customFormat="1" x14ac:dyDescent="0.35">
      <c r="A426" s="64"/>
      <c r="B426" s="17" t="s">
        <v>39</v>
      </c>
      <c r="C426" s="437" t="s">
        <v>2504</v>
      </c>
      <c r="D426" s="17"/>
      <c r="E426" s="13" t="s">
        <v>653</v>
      </c>
      <c r="F426" s="254">
        <v>0</v>
      </c>
      <c r="G426" s="254">
        <v>0</v>
      </c>
      <c r="H426" s="254">
        <v>0</v>
      </c>
      <c r="I426" s="254">
        <v>0</v>
      </c>
      <c r="J426" s="254">
        <v>0</v>
      </c>
      <c r="K426" s="254">
        <v>0</v>
      </c>
      <c r="L426" s="254">
        <v>0</v>
      </c>
      <c r="M426" s="254">
        <v>0</v>
      </c>
      <c r="N426" s="254">
        <v>0</v>
      </c>
      <c r="O426" s="254">
        <v>0</v>
      </c>
      <c r="P426" s="254">
        <v>0</v>
      </c>
      <c r="Q426" s="254">
        <v>0</v>
      </c>
      <c r="R426" s="20">
        <v>10.558352203443226</v>
      </c>
      <c r="S426" s="20">
        <v>0</v>
      </c>
      <c r="T426" s="20">
        <v>0</v>
      </c>
      <c r="U426" s="20">
        <v>0</v>
      </c>
      <c r="V426" s="20">
        <v>0</v>
      </c>
      <c r="W426" s="58">
        <v>10.558352203443226</v>
      </c>
    </row>
    <row r="427" spans="1:23" s="65" customFormat="1" x14ac:dyDescent="0.35">
      <c r="A427" s="64"/>
      <c r="B427" s="17" t="s">
        <v>39</v>
      </c>
      <c r="C427" s="437" t="s">
        <v>2512</v>
      </c>
      <c r="D427" s="17"/>
      <c r="E427" s="13" t="s">
        <v>654</v>
      </c>
      <c r="F427" s="254">
        <v>0</v>
      </c>
      <c r="G427" s="254">
        <v>0</v>
      </c>
      <c r="H427" s="254">
        <v>0</v>
      </c>
      <c r="I427" s="254">
        <v>0</v>
      </c>
      <c r="J427" s="254">
        <v>0</v>
      </c>
      <c r="K427" s="254">
        <v>0</v>
      </c>
      <c r="L427" s="254">
        <v>0</v>
      </c>
      <c r="M427" s="254">
        <v>0</v>
      </c>
      <c r="N427" s="254">
        <v>0</v>
      </c>
      <c r="O427" s="254">
        <v>0</v>
      </c>
      <c r="P427" s="254">
        <v>0</v>
      </c>
      <c r="Q427" s="254">
        <v>0</v>
      </c>
      <c r="R427" s="20">
        <v>10.562388951138637</v>
      </c>
      <c r="S427" s="20">
        <v>0</v>
      </c>
      <c r="T427" s="20">
        <v>0</v>
      </c>
      <c r="U427" s="20">
        <v>0</v>
      </c>
      <c r="V427" s="20">
        <v>0</v>
      </c>
      <c r="W427" s="58">
        <v>10.562388951138637</v>
      </c>
    </row>
    <row r="428" spans="1:23" s="65" customFormat="1" x14ac:dyDescent="0.35">
      <c r="A428" s="64"/>
      <c r="B428" s="17" t="s">
        <v>39</v>
      </c>
      <c r="C428" s="437" t="s">
        <v>2472</v>
      </c>
      <c r="D428" s="17"/>
      <c r="E428" s="13" t="s">
        <v>655</v>
      </c>
      <c r="F428" s="254">
        <v>0</v>
      </c>
      <c r="G428" s="254">
        <v>0</v>
      </c>
      <c r="H428" s="254">
        <v>0</v>
      </c>
      <c r="I428" s="254">
        <v>0</v>
      </c>
      <c r="J428" s="254">
        <v>0</v>
      </c>
      <c r="K428" s="254">
        <v>0</v>
      </c>
      <c r="L428" s="254">
        <v>0</v>
      </c>
      <c r="M428" s="254">
        <v>0</v>
      </c>
      <c r="N428" s="254">
        <v>0</v>
      </c>
      <c r="O428" s="254">
        <v>0</v>
      </c>
      <c r="P428" s="254">
        <v>0</v>
      </c>
      <c r="Q428" s="254">
        <v>0</v>
      </c>
      <c r="R428" s="20">
        <v>105.60370577290931</v>
      </c>
      <c r="S428" s="20">
        <v>0</v>
      </c>
      <c r="T428" s="20">
        <v>0</v>
      </c>
      <c r="U428" s="20">
        <v>0</v>
      </c>
      <c r="V428" s="20">
        <v>0</v>
      </c>
      <c r="W428" s="58">
        <v>105.60370577290931</v>
      </c>
    </row>
    <row r="429" spans="1:23" s="65" customFormat="1" x14ac:dyDescent="0.35">
      <c r="A429" s="64"/>
      <c r="B429" s="17" t="s">
        <v>39</v>
      </c>
      <c r="C429" s="437" t="s">
        <v>2506</v>
      </c>
      <c r="D429" s="17"/>
      <c r="E429" s="13" t="s">
        <v>656</v>
      </c>
      <c r="F429" s="254">
        <v>0</v>
      </c>
      <c r="G429" s="254">
        <v>0</v>
      </c>
      <c r="H429" s="254">
        <v>0</v>
      </c>
      <c r="I429" s="254">
        <v>0</v>
      </c>
      <c r="J429" s="254">
        <v>0</v>
      </c>
      <c r="K429" s="254">
        <v>0</v>
      </c>
      <c r="L429" s="254">
        <v>0</v>
      </c>
      <c r="M429" s="254">
        <v>0</v>
      </c>
      <c r="N429" s="254">
        <v>0</v>
      </c>
      <c r="O429" s="254">
        <v>0</v>
      </c>
      <c r="P429" s="254">
        <v>0</v>
      </c>
      <c r="Q429" s="254">
        <v>0</v>
      </c>
      <c r="R429" s="20">
        <v>0</v>
      </c>
      <c r="S429" s="20">
        <v>26.914450791816808</v>
      </c>
      <c r="T429" s="20">
        <v>0</v>
      </c>
      <c r="U429" s="20">
        <v>0</v>
      </c>
      <c r="V429" s="20">
        <v>0</v>
      </c>
      <c r="W429" s="58">
        <v>26.914450791816808</v>
      </c>
    </row>
    <row r="430" spans="1:23" s="65" customFormat="1" x14ac:dyDescent="0.35">
      <c r="A430" s="64"/>
      <c r="B430" s="17" t="s">
        <v>39</v>
      </c>
      <c r="C430" s="437" t="s">
        <v>2507</v>
      </c>
      <c r="D430" s="17"/>
      <c r="E430" s="13" t="s">
        <v>657</v>
      </c>
      <c r="F430" s="254">
        <v>0</v>
      </c>
      <c r="G430" s="254">
        <v>0</v>
      </c>
      <c r="H430" s="254">
        <v>0</v>
      </c>
      <c r="I430" s="254">
        <v>0</v>
      </c>
      <c r="J430" s="254">
        <v>0</v>
      </c>
      <c r="K430" s="254">
        <v>0</v>
      </c>
      <c r="L430" s="254">
        <v>0</v>
      </c>
      <c r="M430" s="254">
        <v>0</v>
      </c>
      <c r="N430" s="254">
        <v>0</v>
      </c>
      <c r="O430" s="254">
        <v>0</v>
      </c>
      <c r="P430" s="254">
        <v>0</v>
      </c>
      <c r="Q430" s="254">
        <v>0</v>
      </c>
      <c r="R430" s="20">
        <v>0</v>
      </c>
      <c r="S430" s="20">
        <v>53.275826947997757</v>
      </c>
      <c r="T430" s="20">
        <v>0</v>
      </c>
      <c r="U430" s="20">
        <v>0</v>
      </c>
      <c r="V430" s="20">
        <v>0</v>
      </c>
      <c r="W430" s="58">
        <v>53.275826947997757</v>
      </c>
    </row>
    <row r="431" spans="1:23" s="65" customFormat="1" x14ac:dyDescent="0.35">
      <c r="A431" s="64"/>
      <c r="B431" s="17" t="s">
        <v>39</v>
      </c>
      <c r="C431" s="437" t="s">
        <v>2520</v>
      </c>
      <c r="D431" s="17"/>
      <c r="E431" s="13" t="s">
        <v>658</v>
      </c>
      <c r="F431" s="254">
        <v>0</v>
      </c>
      <c r="G431" s="254">
        <v>0</v>
      </c>
      <c r="H431" s="254">
        <v>0</v>
      </c>
      <c r="I431" s="254">
        <v>0</v>
      </c>
      <c r="J431" s="254">
        <v>0</v>
      </c>
      <c r="K431" s="254">
        <v>0</v>
      </c>
      <c r="L431" s="254">
        <v>0</v>
      </c>
      <c r="M431" s="254">
        <v>0</v>
      </c>
      <c r="N431" s="254">
        <v>0</v>
      </c>
      <c r="O431" s="254">
        <v>0</v>
      </c>
      <c r="P431" s="254">
        <v>0</v>
      </c>
      <c r="Q431" s="254">
        <v>0</v>
      </c>
      <c r="R431" s="20">
        <v>0</v>
      </c>
      <c r="S431" s="20">
        <v>53.828901583633616</v>
      </c>
      <c r="T431" s="20">
        <v>55.622642400970385</v>
      </c>
      <c r="U431" s="20">
        <v>57.014564229598641</v>
      </c>
      <c r="V431" s="20">
        <v>59.37904067945037</v>
      </c>
      <c r="W431" s="58">
        <v>225.845148893653</v>
      </c>
    </row>
    <row r="432" spans="1:23" s="65" customFormat="1" x14ac:dyDescent="0.35">
      <c r="A432" s="64"/>
      <c r="B432" s="17" t="s">
        <v>39</v>
      </c>
      <c r="C432" s="437" t="s">
        <v>2550</v>
      </c>
      <c r="D432" s="17"/>
      <c r="E432" s="13" t="s">
        <v>659</v>
      </c>
      <c r="F432" s="254">
        <v>0</v>
      </c>
      <c r="G432" s="254">
        <v>0</v>
      </c>
      <c r="H432" s="254">
        <v>0</v>
      </c>
      <c r="I432" s="254">
        <v>0</v>
      </c>
      <c r="J432" s="254">
        <v>0</v>
      </c>
      <c r="K432" s="254">
        <v>0</v>
      </c>
      <c r="L432" s="254">
        <v>0</v>
      </c>
      <c r="M432" s="254">
        <v>0</v>
      </c>
      <c r="N432" s="254">
        <v>0</v>
      </c>
      <c r="O432" s="254">
        <v>0</v>
      </c>
      <c r="P432" s="254">
        <v>0</v>
      </c>
      <c r="Q432" s="254">
        <v>0</v>
      </c>
      <c r="R432" s="20">
        <v>211.20741154581862</v>
      </c>
      <c r="S432" s="20">
        <v>0</v>
      </c>
      <c r="T432" s="20">
        <v>0</v>
      </c>
      <c r="U432" s="20">
        <v>0</v>
      </c>
      <c r="V432" s="20">
        <v>0</v>
      </c>
      <c r="W432" s="58">
        <v>211.20741154581862</v>
      </c>
    </row>
    <row r="433" spans="1:23" s="65" customFormat="1" x14ac:dyDescent="0.35">
      <c r="A433" s="64"/>
      <c r="B433" s="17" t="s">
        <v>39</v>
      </c>
      <c r="C433" s="437" t="s">
        <v>2552</v>
      </c>
      <c r="D433" s="17"/>
      <c r="E433" s="13" t="s">
        <v>660</v>
      </c>
      <c r="F433" s="254">
        <v>0</v>
      </c>
      <c r="G433" s="254">
        <v>0</v>
      </c>
      <c r="H433" s="254">
        <v>0</v>
      </c>
      <c r="I433" s="254">
        <v>0</v>
      </c>
      <c r="J433" s="254">
        <v>0</v>
      </c>
      <c r="K433" s="254">
        <v>0</v>
      </c>
      <c r="L433" s="254">
        <v>0</v>
      </c>
      <c r="M433" s="254">
        <v>0</v>
      </c>
      <c r="N433" s="254">
        <v>0</v>
      </c>
      <c r="O433" s="254">
        <v>0</v>
      </c>
      <c r="P433" s="254">
        <v>0</v>
      </c>
      <c r="Q433" s="254">
        <v>0</v>
      </c>
      <c r="R433" s="20">
        <v>0</v>
      </c>
      <c r="S433" s="20">
        <v>0</v>
      </c>
      <c r="T433" s="20">
        <v>55.622642400970385</v>
      </c>
      <c r="U433" s="20">
        <v>0</v>
      </c>
      <c r="V433" s="20">
        <v>0</v>
      </c>
      <c r="W433" s="58">
        <v>55.622642400970385</v>
      </c>
    </row>
    <row r="434" spans="1:23" s="65" customFormat="1" x14ac:dyDescent="0.35">
      <c r="A434" s="64"/>
      <c r="B434" s="17" t="s">
        <v>39</v>
      </c>
      <c r="C434" s="437" t="s">
        <v>2565</v>
      </c>
      <c r="D434" s="17"/>
      <c r="E434" s="13" t="s">
        <v>661</v>
      </c>
      <c r="F434" s="254">
        <v>0</v>
      </c>
      <c r="G434" s="254">
        <v>0</v>
      </c>
      <c r="H434" s="254">
        <v>0</v>
      </c>
      <c r="I434" s="254">
        <v>0</v>
      </c>
      <c r="J434" s="254">
        <v>0</v>
      </c>
      <c r="K434" s="254">
        <v>0</v>
      </c>
      <c r="L434" s="254">
        <v>0</v>
      </c>
      <c r="M434" s="254">
        <v>0</v>
      </c>
      <c r="N434" s="254">
        <v>0</v>
      </c>
      <c r="O434" s="254">
        <v>0</v>
      </c>
      <c r="P434" s="254">
        <v>0</v>
      </c>
      <c r="Q434" s="254">
        <v>0</v>
      </c>
      <c r="R434" s="20">
        <v>0</v>
      </c>
      <c r="S434" s="20">
        <v>107.10472853163137</v>
      </c>
      <c r="T434" s="20">
        <v>0</v>
      </c>
      <c r="U434" s="20">
        <v>0</v>
      </c>
      <c r="V434" s="20">
        <v>0</v>
      </c>
      <c r="W434" s="58">
        <v>107.10472853163137</v>
      </c>
    </row>
    <row r="435" spans="1:23" s="65" customFormat="1" x14ac:dyDescent="0.35">
      <c r="A435" s="64"/>
      <c r="B435" s="17" t="s">
        <v>39</v>
      </c>
      <c r="C435" s="437" t="s">
        <v>2568</v>
      </c>
      <c r="D435" s="17"/>
      <c r="E435" s="13" t="s">
        <v>662</v>
      </c>
      <c r="F435" s="254">
        <v>0</v>
      </c>
      <c r="G435" s="254">
        <v>0</v>
      </c>
      <c r="H435" s="254">
        <v>0</v>
      </c>
      <c r="I435" s="254">
        <v>0</v>
      </c>
      <c r="J435" s="254">
        <v>0</v>
      </c>
      <c r="K435" s="254">
        <v>0</v>
      </c>
      <c r="L435" s="254">
        <v>0</v>
      </c>
      <c r="M435" s="254">
        <v>0</v>
      </c>
      <c r="N435" s="254">
        <v>0</v>
      </c>
      <c r="O435" s="254">
        <v>0</v>
      </c>
      <c r="P435" s="254">
        <v>0</v>
      </c>
      <c r="Q435" s="254">
        <v>0</v>
      </c>
      <c r="R435" s="20">
        <v>0</v>
      </c>
      <c r="S435" s="20">
        <v>106.55165389599551</v>
      </c>
      <c r="T435" s="20">
        <v>222.49056960388154</v>
      </c>
      <c r="U435" s="20">
        <v>0</v>
      </c>
      <c r="V435" s="20">
        <v>0</v>
      </c>
      <c r="W435" s="58">
        <v>329.04222349987708</v>
      </c>
    </row>
    <row r="436" spans="1:23" s="65" customFormat="1" x14ac:dyDescent="0.35">
      <c r="A436" s="64"/>
      <c r="B436" s="17" t="s">
        <v>39</v>
      </c>
      <c r="C436" s="437" t="s">
        <v>2569</v>
      </c>
      <c r="D436" s="17"/>
      <c r="E436" s="13" t="s">
        <v>663</v>
      </c>
      <c r="F436" s="254">
        <v>0</v>
      </c>
      <c r="G436" s="254">
        <v>0</v>
      </c>
      <c r="H436" s="254">
        <v>0</v>
      </c>
      <c r="I436" s="254">
        <v>0</v>
      </c>
      <c r="J436" s="254">
        <v>0</v>
      </c>
      <c r="K436" s="254">
        <v>0</v>
      </c>
      <c r="L436" s="254">
        <v>0</v>
      </c>
      <c r="M436" s="254">
        <v>0</v>
      </c>
      <c r="N436" s="254">
        <v>0</v>
      </c>
      <c r="O436" s="254">
        <v>0</v>
      </c>
      <c r="P436" s="254">
        <v>0</v>
      </c>
      <c r="Q436" s="254">
        <v>0</v>
      </c>
      <c r="R436" s="20">
        <v>528.01852886454651</v>
      </c>
      <c r="S436" s="20">
        <v>0</v>
      </c>
      <c r="T436" s="20">
        <v>0</v>
      </c>
      <c r="U436" s="20">
        <v>0</v>
      </c>
      <c r="V436" s="20">
        <v>0</v>
      </c>
      <c r="W436" s="58">
        <v>528.01852886454651</v>
      </c>
    </row>
    <row r="437" spans="1:23" s="65" customFormat="1" x14ac:dyDescent="0.35">
      <c r="A437" s="64"/>
      <c r="B437" s="17" t="s">
        <v>39</v>
      </c>
      <c r="C437" s="437" t="s">
        <v>2581</v>
      </c>
      <c r="D437" s="17"/>
      <c r="E437" s="13" t="s">
        <v>664</v>
      </c>
      <c r="F437" s="254">
        <v>0</v>
      </c>
      <c r="G437" s="254">
        <v>0</v>
      </c>
      <c r="H437" s="254">
        <v>0</v>
      </c>
      <c r="I437" s="254">
        <v>0</v>
      </c>
      <c r="J437" s="254">
        <v>0</v>
      </c>
      <c r="K437" s="254">
        <v>0</v>
      </c>
      <c r="L437" s="254">
        <v>0</v>
      </c>
      <c r="M437" s="254">
        <v>0</v>
      </c>
      <c r="N437" s="254">
        <v>0</v>
      </c>
      <c r="O437" s="254">
        <v>0</v>
      </c>
      <c r="P437" s="254">
        <v>0</v>
      </c>
      <c r="Q437" s="254">
        <v>0</v>
      </c>
      <c r="R437" s="20">
        <v>0</v>
      </c>
      <c r="S437" s="20">
        <v>0</v>
      </c>
      <c r="T437" s="20">
        <v>333.73585440582235</v>
      </c>
      <c r="U437" s="20">
        <v>342.08738537759183</v>
      </c>
      <c r="V437" s="20">
        <v>356.27424407670219</v>
      </c>
      <c r="W437" s="58">
        <v>1032.0974838601164</v>
      </c>
    </row>
    <row r="438" spans="1:23" s="65" customFormat="1" x14ac:dyDescent="0.35">
      <c r="A438" s="64"/>
      <c r="B438" s="17" t="s">
        <v>39</v>
      </c>
      <c r="C438" s="437" t="s">
        <v>2580</v>
      </c>
      <c r="D438" s="17"/>
      <c r="E438" s="13" t="s">
        <v>665</v>
      </c>
      <c r="F438" s="254">
        <v>0</v>
      </c>
      <c r="G438" s="254">
        <v>0</v>
      </c>
      <c r="H438" s="254">
        <v>0</v>
      </c>
      <c r="I438" s="254">
        <v>0</v>
      </c>
      <c r="J438" s="254">
        <v>0</v>
      </c>
      <c r="K438" s="254">
        <v>0</v>
      </c>
      <c r="L438" s="254">
        <v>0</v>
      </c>
      <c r="M438" s="254">
        <v>0</v>
      </c>
      <c r="N438" s="254">
        <v>0</v>
      </c>
      <c r="O438" s="254">
        <v>0</v>
      </c>
      <c r="P438" s="254">
        <v>0</v>
      </c>
      <c r="Q438" s="254">
        <v>0</v>
      </c>
      <c r="R438" s="20">
        <v>52.811944755693183</v>
      </c>
      <c r="S438" s="20">
        <v>321.31418559489413</v>
      </c>
      <c r="T438" s="20">
        <v>0</v>
      </c>
      <c r="U438" s="20">
        <v>0</v>
      </c>
      <c r="V438" s="20">
        <v>0</v>
      </c>
      <c r="W438" s="58">
        <v>374.12613035058729</v>
      </c>
    </row>
    <row r="439" spans="1:23" s="65" customFormat="1" x14ac:dyDescent="0.35">
      <c r="A439" s="64"/>
      <c r="B439" s="17" t="s">
        <v>39</v>
      </c>
      <c r="C439" s="437" t="s">
        <v>2509</v>
      </c>
      <c r="D439" s="17"/>
      <c r="E439" s="13" t="s">
        <v>666</v>
      </c>
      <c r="F439" s="254">
        <v>0</v>
      </c>
      <c r="G439" s="254">
        <v>0</v>
      </c>
      <c r="H439" s="254">
        <v>0</v>
      </c>
      <c r="I439" s="254">
        <v>0</v>
      </c>
      <c r="J439" s="254">
        <v>0</v>
      </c>
      <c r="K439" s="254">
        <v>0</v>
      </c>
      <c r="L439" s="254">
        <v>0</v>
      </c>
      <c r="M439" s="254">
        <v>0</v>
      </c>
      <c r="N439" s="254">
        <v>0</v>
      </c>
      <c r="O439" s="254">
        <v>0</v>
      </c>
      <c r="P439" s="254">
        <v>0</v>
      </c>
      <c r="Q439" s="254">
        <v>0</v>
      </c>
      <c r="R439" s="20">
        <v>0</v>
      </c>
      <c r="S439" s="20">
        <v>163.86470390703963</v>
      </c>
      <c r="T439" s="20">
        <v>170.20528574696939</v>
      </c>
      <c r="U439" s="20">
        <v>174.46456654257184</v>
      </c>
      <c r="V439" s="20">
        <v>181.69986447911813</v>
      </c>
      <c r="W439" s="58">
        <v>690.23442067569897</v>
      </c>
    </row>
    <row r="440" spans="1:23" s="65" customFormat="1" x14ac:dyDescent="0.35">
      <c r="A440" s="64"/>
      <c r="B440" s="17" t="s">
        <v>39</v>
      </c>
      <c r="C440" s="437" t="s">
        <v>2519</v>
      </c>
      <c r="D440" s="17"/>
      <c r="E440" s="13" t="s">
        <v>667</v>
      </c>
      <c r="F440" s="254">
        <v>0</v>
      </c>
      <c r="G440" s="254">
        <v>0</v>
      </c>
      <c r="H440" s="254">
        <v>0</v>
      </c>
      <c r="I440" s="254">
        <v>0</v>
      </c>
      <c r="J440" s="254">
        <v>0</v>
      </c>
      <c r="K440" s="254">
        <v>0</v>
      </c>
      <c r="L440" s="254">
        <v>0</v>
      </c>
      <c r="M440" s="254">
        <v>0</v>
      </c>
      <c r="N440" s="254">
        <v>0</v>
      </c>
      <c r="O440" s="254">
        <v>0</v>
      </c>
      <c r="P440" s="254">
        <v>0</v>
      </c>
      <c r="Q440" s="254">
        <v>0</v>
      </c>
      <c r="R440" s="20">
        <v>0</v>
      </c>
      <c r="S440" s="20">
        <v>53.275826947997757</v>
      </c>
      <c r="T440" s="20">
        <v>0</v>
      </c>
      <c r="U440" s="20">
        <v>0</v>
      </c>
      <c r="V440" s="20">
        <v>0</v>
      </c>
      <c r="W440" s="58">
        <v>53.275826947997757</v>
      </c>
    </row>
    <row r="441" spans="1:23" s="65" customFormat="1" x14ac:dyDescent="0.35">
      <c r="A441" s="64"/>
      <c r="B441" s="17" t="s">
        <v>39</v>
      </c>
      <c r="C441" s="437" t="s">
        <v>2518</v>
      </c>
      <c r="D441" s="17"/>
      <c r="E441" s="13" t="s">
        <v>668</v>
      </c>
      <c r="F441" s="254">
        <v>0</v>
      </c>
      <c r="G441" s="254">
        <v>0</v>
      </c>
      <c r="H441" s="254">
        <v>0</v>
      </c>
      <c r="I441" s="254">
        <v>0</v>
      </c>
      <c r="J441" s="254">
        <v>0</v>
      </c>
      <c r="K441" s="254">
        <v>0</v>
      </c>
      <c r="L441" s="254">
        <v>0</v>
      </c>
      <c r="M441" s="254">
        <v>0</v>
      </c>
      <c r="N441" s="254">
        <v>0</v>
      </c>
      <c r="O441" s="254">
        <v>0</v>
      </c>
      <c r="P441" s="254">
        <v>0</v>
      </c>
      <c r="Q441" s="254">
        <v>0</v>
      </c>
      <c r="R441" s="20">
        <v>0</v>
      </c>
      <c r="S441" s="20">
        <v>0</v>
      </c>
      <c r="T441" s="20">
        <v>1334.9434176232894</v>
      </c>
      <c r="U441" s="20">
        <v>0</v>
      </c>
      <c r="V441" s="20">
        <v>0</v>
      </c>
      <c r="W441" s="58">
        <v>1334.9434176232894</v>
      </c>
    </row>
    <row r="442" spans="1:23" s="65" customFormat="1" x14ac:dyDescent="0.35">
      <c r="A442" s="64"/>
      <c r="B442" s="17" t="s">
        <v>39</v>
      </c>
      <c r="C442" s="437" t="s">
        <v>2553</v>
      </c>
      <c r="D442" s="17"/>
      <c r="E442" s="13" t="s">
        <v>669</v>
      </c>
      <c r="F442" s="254">
        <v>0</v>
      </c>
      <c r="G442" s="254">
        <v>0</v>
      </c>
      <c r="H442" s="254">
        <v>0</v>
      </c>
      <c r="I442" s="254">
        <v>0</v>
      </c>
      <c r="J442" s="254">
        <v>0</v>
      </c>
      <c r="K442" s="254">
        <v>0</v>
      </c>
      <c r="L442" s="254">
        <v>0</v>
      </c>
      <c r="M442" s="254">
        <v>0</v>
      </c>
      <c r="N442" s="254">
        <v>0</v>
      </c>
      <c r="O442" s="254">
        <v>0</v>
      </c>
      <c r="P442" s="254">
        <v>0</v>
      </c>
      <c r="Q442" s="254">
        <v>0</v>
      </c>
      <c r="R442" s="20">
        <v>21.116704406886452</v>
      </c>
      <c r="S442" s="20">
        <v>0</v>
      </c>
      <c r="T442" s="20">
        <v>0</v>
      </c>
      <c r="U442" s="20">
        <v>0</v>
      </c>
      <c r="V442" s="20">
        <v>0</v>
      </c>
      <c r="W442" s="58">
        <v>21.116704406886452</v>
      </c>
    </row>
    <row r="443" spans="1:23" s="65" customFormat="1" x14ac:dyDescent="0.35">
      <c r="A443" s="64"/>
      <c r="B443" s="17" t="s">
        <v>39</v>
      </c>
      <c r="C443" s="437" t="s">
        <v>2564</v>
      </c>
      <c r="D443" s="17"/>
      <c r="E443" s="13" t="s">
        <v>670</v>
      </c>
      <c r="F443" s="254">
        <v>0</v>
      </c>
      <c r="G443" s="254">
        <v>0</v>
      </c>
      <c r="H443" s="254">
        <v>0</v>
      </c>
      <c r="I443" s="254">
        <v>0</v>
      </c>
      <c r="J443" s="254">
        <v>0</v>
      </c>
      <c r="K443" s="254">
        <v>0</v>
      </c>
      <c r="L443" s="254">
        <v>0</v>
      </c>
      <c r="M443" s="254">
        <v>0</v>
      </c>
      <c r="N443" s="254">
        <v>0</v>
      </c>
      <c r="O443" s="254">
        <v>0</v>
      </c>
      <c r="P443" s="254">
        <v>0</v>
      </c>
      <c r="Q443" s="254">
        <v>0</v>
      </c>
      <c r="R443" s="20">
        <v>52.791761017216125</v>
      </c>
      <c r="S443" s="20">
        <v>0</v>
      </c>
      <c r="T443" s="20">
        <v>0</v>
      </c>
      <c r="U443" s="20">
        <v>0</v>
      </c>
      <c r="V443" s="20">
        <v>0</v>
      </c>
      <c r="W443" s="58">
        <v>52.791761017216125</v>
      </c>
    </row>
    <row r="444" spans="1:23" s="65" customFormat="1" x14ac:dyDescent="0.35">
      <c r="A444" s="64"/>
      <c r="B444" s="17" t="s">
        <v>39</v>
      </c>
      <c r="C444" s="437" t="s">
        <v>2501</v>
      </c>
      <c r="D444" s="17"/>
      <c r="E444" s="13" t="s">
        <v>671</v>
      </c>
      <c r="F444" s="254">
        <v>0</v>
      </c>
      <c r="G444" s="254">
        <v>0</v>
      </c>
      <c r="H444" s="254">
        <v>0</v>
      </c>
      <c r="I444" s="254">
        <v>0</v>
      </c>
      <c r="J444" s="254">
        <v>0</v>
      </c>
      <c r="K444" s="254">
        <v>0</v>
      </c>
      <c r="L444" s="254">
        <v>0</v>
      </c>
      <c r="M444" s="254">
        <v>0</v>
      </c>
      <c r="N444" s="254">
        <v>0</v>
      </c>
      <c r="O444" s="254">
        <v>0</v>
      </c>
      <c r="P444" s="254">
        <v>0</v>
      </c>
      <c r="Q444" s="254">
        <v>0</v>
      </c>
      <c r="R444" s="20">
        <v>105.58352203443225</v>
      </c>
      <c r="S444" s="20">
        <v>0</v>
      </c>
      <c r="T444" s="20">
        <v>0</v>
      </c>
      <c r="U444" s="20">
        <v>0</v>
      </c>
      <c r="V444" s="20">
        <v>0</v>
      </c>
      <c r="W444" s="58">
        <v>105.58352203443225</v>
      </c>
    </row>
    <row r="445" spans="1:23" s="65" customFormat="1" x14ac:dyDescent="0.35">
      <c r="A445" s="64"/>
      <c r="B445" s="17" t="s">
        <v>39</v>
      </c>
      <c r="C445" s="437" t="s">
        <v>2522</v>
      </c>
      <c r="D445" s="17"/>
      <c r="E445" s="13" t="s">
        <v>672</v>
      </c>
      <c r="F445" s="254">
        <v>0</v>
      </c>
      <c r="G445" s="254">
        <v>0</v>
      </c>
      <c r="H445" s="254">
        <v>0</v>
      </c>
      <c r="I445" s="254">
        <v>0</v>
      </c>
      <c r="J445" s="254">
        <v>0</v>
      </c>
      <c r="K445" s="254">
        <v>0</v>
      </c>
      <c r="L445" s="254">
        <v>0</v>
      </c>
      <c r="M445" s="254">
        <v>0</v>
      </c>
      <c r="N445" s="254">
        <v>0</v>
      </c>
      <c r="O445" s="254">
        <v>0</v>
      </c>
      <c r="P445" s="254">
        <v>0</v>
      </c>
      <c r="Q445" s="254">
        <v>0</v>
      </c>
      <c r="R445" s="20">
        <v>158.39546679012545</v>
      </c>
      <c r="S445" s="20">
        <v>0</v>
      </c>
      <c r="T445" s="20">
        <v>0</v>
      </c>
      <c r="U445" s="20">
        <v>0</v>
      </c>
      <c r="V445" s="20">
        <v>0</v>
      </c>
      <c r="W445" s="58">
        <v>158.39546679012545</v>
      </c>
    </row>
    <row r="446" spans="1:23" s="65" customFormat="1" x14ac:dyDescent="0.35">
      <c r="A446" s="64"/>
      <c r="B446" s="17" t="s">
        <v>39</v>
      </c>
      <c r="C446" s="437" t="s">
        <v>2523</v>
      </c>
      <c r="D446" s="17"/>
      <c r="E446" s="13" t="s">
        <v>673</v>
      </c>
      <c r="F446" s="254">
        <v>0</v>
      </c>
      <c r="G446" s="254">
        <v>0</v>
      </c>
      <c r="H446" s="254">
        <v>0</v>
      </c>
      <c r="I446" s="254">
        <v>0</v>
      </c>
      <c r="J446" s="254">
        <v>0</v>
      </c>
      <c r="K446" s="254">
        <v>0</v>
      </c>
      <c r="L446" s="254">
        <v>0</v>
      </c>
      <c r="M446" s="254">
        <v>0</v>
      </c>
      <c r="N446" s="254">
        <v>0</v>
      </c>
      <c r="O446" s="254">
        <v>0</v>
      </c>
      <c r="P446" s="254">
        <v>0</v>
      </c>
      <c r="Q446" s="254">
        <v>0</v>
      </c>
      <c r="R446" s="20">
        <v>0</v>
      </c>
      <c r="S446" s="20">
        <v>159.82748084399324</v>
      </c>
      <c r="T446" s="20">
        <v>0</v>
      </c>
      <c r="U446" s="20">
        <v>0</v>
      </c>
      <c r="V446" s="20">
        <v>0</v>
      </c>
      <c r="W446" s="58">
        <v>159.82748084399324</v>
      </c>
    </row>
    <row r="447" spans="1:23" s="65" customFormat="1" x14ac:dyDescent="0.35">
      <c r="A447" s="64"/>
      <c r="B447" s="17" t="s">
        <v>39</v>
      </c>
      <c r="C447" s="437" t="s">
        <v>2454</v>
      </c>
      <c r="D447" s="17"/>
      <c r="E447" s="13" t="s">
        <v>674</v>
      </c>
      <c r="F447" s="254">
        <v>0</v>
      </c>
      <c r="G447" s="254">
        <v>0</v>
      </c>
      <c r="H447" s="254">
        <v>0</v>
      </c>
      <c r="I447" s="254">
        <v>0</v>
      </c>
      <c r="J447" s="254">
        <v>0</v>
      </c>
      <c r="K447" s="254">
        <v>0</v>
      </c>
      <c r="L447" s="254">
        <v>0</v>
      </c>
      <c r="M447" s="254">
        <v>0</v>
      </c>
      <c r="N447" s="254">
        <v>0</v>
      </c>
      <c r="O447" s="254">
        <v>0</v>
      </c>
      <c r="P447" s="254">
        <v>0</v>
      </c>
      <c r="Q447" s="254">
        <v>0</v>
      </c>
      <c r="R447" s="20">
        <v>0</v>
      </c>
      <c r="S447" s="20">
        <v>0</v>
      </c>
      <c r="T447" s="20">
        <v>0</v>
      </c>
      <c r="U447" s="20">
        <v>171.04369268879591</v>
      </c>
      <c r="V447" s="20">
        <v>0</v>
      </c>
      <c r="W447" s="58">
        <v>171.04369268879591</v>
      </c>
    </row>
    <row r="448" spans="1:23" s="65" customFormat="1" x14ac:dyDescent="0.35">
      <c r="A448" s="64"/>
      <c r="B448" s="17" t="s">
        <v>39</v>
      </c>
      <c r="C448" s="437" t="s">
        <v>2521</v>
      </c>
      <c r="D448" s="17"/>
      <c r="E448" s="13" t="s">
        <v>675</v>
      </c>
      <c r="F448" s="254">
        <v>0</v>
      </c>
      <c r="G448" s="254">
        <v>0</v>
      </c>
      <c r="H448" s="254">
        <v>0</v>
      </c>
      <c r="I448" s="254">
        <v>0</v>
      </c>
      <c r="J448" s="254">
        <v>0</v>
      </c>
      <c r="K448" s="254">
        <v>0</v>
      </c>
      <c r="L448" s="254">
        <v>0</v>
      </c>
      <c r="M448" s="254">
        <v>0</v>
      </c>
      <c r="N448" s="254">
        <v>0</v>
      </c>
      <c r="O448" s="254">
        <v>0</v>
      </c>
      <c r="P448" s="254">
        <v>0</v>
      </c>
      <c r="Q448" s="254">
        <v>0</v>
      </c>
      <c r="R448" s="20">
        <v>211.20741154581862</v>
      </c>
      <c r="S448" s="20">
        <v>0</v>
      </c>
      <c r="T448" s="20">
        <v>0</v>
      </c>
      <c r="U448" s="20">
        <v>0</v>
      </c>
      <c r="V448" s="20">
        <v>0</v>
      </c>
      <c r="W448" s="58">
        <v>211.20741154581862</v>
      </c>
    </row>
    <row r="449" spans="1:23" s="65" customFormat="1" x14ac:dyDescent="0.35">
      <c r="A449" s="64"/>
      <c r="B449" s="17" t="s">
        <v>39</v>
      </c>
      <c r="C449" s="437" t="s">
        <v>2545</v>
      </c>
      <c r="D449" s="17"/>
      <c r="E449" s="13" t="s">
        <v>676</v>
      </c>
      <c r="F449" s="254">
        <v>0</v>
      </c>
      <c r="G449" s="254">
        <v>0</v>
      </c>
      <c r="H449" s="254">
        <v>0</v>
      </c>
      <c r="I449" s="254">
        <v>0</v>
      </c>
      <c r="J449" s="254">
        <v>0</v>
      </c>
      <c r="K449" s="254">
        <v>0</v>
      </c>
      <c r="L449" s="254">
        <v>0</v>
      </c>
      <c r="M449" s="254">
        <v>0</v>
      </c>
      <c r="N449" s="254">
        <v>0</v>
      </c>
      <c r="O449" s="254">
        <v>0</v>
      </c>
      <c r="P449" s="254">
        <v>0</v>
      </c>
      <c r="Q449" s="254">
        <v>0</v>
      </c>
      <c r="R449" s="20">
        <v>0</v>
      </c>
      <c r="S449" s="20">
        <v>215.31560633453446</v>
      </c>
      <c r="T449" s="20">
        <v>0</v>
      </c>
      <c r="U449" s="20">
        <v>0</v>
      </c>
      <c r="V449" s="20">
        <v>0</v>
      </c>
      <c r="W449" s="58">
        <v>215.31560633453446</v>
      </c>
    </row>
    <row r="450" spans="1:23" s="65" customFormat="1" ht="25.5" x14ac:dyDescent="0.35">
      <c r="A450" s="64"/>
      <c r="B450" s="17" t="s">
        <v>39</v>
      </c>
      <c r="C450" s="437" t="s">
        <v>2531</v>
      </c>
      <c r="D450" s="17"/>
      <c r="E450" s="259" t="s">
        <v>677</v>
      </c>
      <c r="F450" s="254">
        <v>0</v>
      </c>
      <c r="G450" s="254">
        <v>0</v>
      </c>
      <c r="H450" s="254">
        <v>0</v>
      </c>
      <c r="I450" s="254">
        <v>0</v>
      </c>
      <c r="J450" s="254">
        <v>0</v>
      </c>
      <c r="K450" s="254">
        <v>0</v>
      </c>
      <c r="L450" s="254">
        <v>0</v>
      </c>
      <c r="M450" s="254">
        <v>0</v>
      </c>
      <c r="N450" s="254">
        <v>0</v>
      </c>
      <c r="O450" s="254">
        <v>0</v>
      </c>
      <c r="P450" s="254">
        <v>0</v>
      </c>
      <c r="Q450" s="254">
        <v>0</v>
      </c>
      <c r="R450" s="20">
        <v>211.1670440688645</v>
      </c>
      <c r="S450" s="20">
        <v>0</v>
      </c>
      <c r="T450" s="20">
        <v>0</v>
      </c>
      <c r="U450" s="20">
        <v>0</v>
      </c>
      <c r="V450" s="20">
        <v>0</v>
      </c>
      <c r="W450" s="58">
        <v>211.1670440688645</v>
      </c>
    </row>
    <row r="451" spans="1:23" s="65" customFormat="1" x14ac:dyDescent="0.35">
      <c r="A451" s="64"/>
      <c r="B451" s="17" t="s">
        <v>39</v>
      </c>
      <c r="C451" s="437" t="s">
        <v>2566</v>
      </c>
      <c r="D451" s="17"/>
      <c r="E451" s="13" t="s">
        <v>678</v>
      </c>
      <c r="F451" s="254">
        <v>0</v>
      </c>
      <c r="G451" s="254">
        <v>0</v>
      </c>
      <c r="H451" s="254">
        <v>0</v>
      </c>
      <c r="I451" s="254">
        <v>0</v>
      </c>
      <c r="J451" s="254">
        <v>0</v>
      </c>
      <c r="K451" s="254">
        <v>0</v>
      </c>
      <c r="L451" s="254">
        <v>0</v>
      </c>
      <c r="M451" s="254">
        <v>0</v>
      </c>
      <c r="N451" s="254">
        <v>0</v>
      </c>
      <c r="O451" s="254">
        <v>0</v>
      </c>
      <c r="P451" s="254">
        <v>0</v>
      </c>
      <c r="Q451" s="254">
        <v>0</v>
      </c>
      <c r="R451" s="20">
        <v>105.62388951138637</v>
      </c>
      <c r="S451" s="20">
        <v>0</v>
      </c>
      <c r="T451" s="20">
        <v>0</v>
      </c>
      <c r="U451" s="20">
        <v>114.02912845919728</v>
      </c>
      <c r="V451" s="20">
        <v>0</v>
      </c>
      <c r="W451" s="58">
        <v>219.65301797058365</v>
      </c>
    </row>
    <row r="452" spans="1:23" s="65" customFormat="1" x14ac:dyDescent="0.35">
      <c r="A452" s="64"/>
      <c r="B452" s="17" t="s">
        <v>39</v>
      </c>
      <c r="C452" s="437" t="s">
        <v>2543</v>
      </c>
      <c r="D452" s="17"/>
      <c r="E452" s="13" t="s">
        <v>679</v>
      </c>
      <c r="F452" s="254">
        <v>0</v>
      </c>
      <c r="G452" s="254">
        <v>0</v>
      </c>
      <c r="H452" s="254">
        <v>0</v>
      </c>
      <c r="I452" s="254">
        <v>0</v>
      </c>
      <c r="J452" s="254">
        <v>0</v>
      </c>
      <c r="K452" s="254">
        <v>0</v>
      </c>
      <c r="L452" s="254">
        <v>0</v>
      </c>
      <c r="M452" s="254">
        <v>0</v>
      </c>
      <c r="N452" s="254">
        <v>0</v>
      </c>
      <c r="O452" s="254">
        <v>0</v>
      </c>
      <c r="P452" s="254">
        <v>0</v>
      </c>
      <c r="Q452" s="254">
        <v>0</v>
      </c>
      <c r="R452" s="20">
        <v>105.60370577290931</v>
      </c>
      <c r="S452" s="20">
        <v>0</v>
      </c>
      <c r="T452" s="20">
        <v>133.49434176232893</v>
      </c>
      <c r="U452" s="20">
        <v>0</v>
      </c>
      <c r="V452" s="20">
        <v>0</v>
      </c>
      <c r="W452" s="58">
        <v>239.09804753523824</v>
      </c>
    </row>
    <row r="453" spans="1:23" s="65" customFormat="1" x14ac:dyDescent="0.35">
      <c r="A453" s="64"/>
      <c r="B453" s="17" t="s">
        <v>39</v>
      </c>
      <c r="C453" s="437" t="s">
        <v>2546</v>
      </c>
      <c r="D453" s="17"/>
      <c r="E453" s="13" t="s">
        <v>680</v>
      </c>
      <c r="F453" s="254">
        <v>0</v>
      </c>
      <c r="G453" s="254">
        <v>0</v>
      </c>
      <c r="H453" s="254">
        <v>0</v>
      </c>
      <c r="I453" s="254">
        <v>0</v>
      </c>
      <c r="J453" s="254">
        <v>0</v>
      </c>
      <c r="K453" s="254">
        <v>0</v>
      </c>
      <c r="L453" s="254">
        <v>0</v>
      </c>
      <c r="M453" s="254">
        <v>0</v>
      </c>
      <c r="N453" s="254">
        <v>0</v>
      </c>
      <c r="O453" s="254">
        <v>0</v>
      </c>
      <c r="P453" s="254">
        <v>0</v>
      </c>
      <c r="Q453" s="254">
        <v>0</v>
      </c>
      <c r="R453" s="20">
        <v>264.00926443227326</v>
      </c>
      <c r="S453" s="20">
        <v>0</v>
      </c>
      <c r="T453" s="20">
        <v>0</v>
      </c>
      <c r="U453" s="20">
        <v>0</v>
      </c>
      <c r="V453" s="20">
        <v>0</v>
      </c>
      <c r="W453" s="58">
        <v>264.00926443227326</v>
      </c>
    </row>
    <row r="454" spans="1:23" s="65" customFormat="1" x14ac:dyDescent="0.35">
      <c r="A454" s="64"/>
      <c r="B454" s="17" t="s">
        <v>39</v>
      </c>
      <c r="C454" s="437" t="s">
        <v>2576</v>
      </c>
      <c r="D454" s="17"/>
      <c r="E454" s="13" t="s">
        <v>681</v>
      </c>
      <c r="F454" s="254">
        <v>0</v>
      </c>
      <c r="G454" s="254">
        <v>0</v>
      </c>
      <c r="H454" s="254">
        <v>0</v>
      </c>
      <c r="I454" s="254">
        <v>0</v>
      </c>
      <c r="J454" s="254">
        <v>0</v>
      </c>
      <c r="K454" s="254">
        <v>0</v>
      </c>
      <c r="L454" s="254">
        <v>0</v>
      </c>
      <c r="M454" s="254">
        <v>0</v>
      </c>
      <c r="N454" s="254">
        <v>0</v>
      </c>
      <c r="O454" s="254">
        <v>0</v>
      </c>
      <c r="P454" s="254">
        <v>0</v>
      </c>
      <c r="Q454" s="254">
        <v>0</v>
      </c>
      <c r="R454" s="20">
        <v>264.05972377846587</v>
      </c>
      <c r="S454" s="20">
        <v>0</v>
      </c>
      <c r="T454" s="20">
        <v>0</v>
      </c>
      <c r="U454" s="20">
        <v>0</v>
      </c>
      <c r="V454" s="20">
        <v>0</v>
      </c>
      <c r="W454" s="58">
        <v>264.05972377846587</v>
      </c>
    </row>
    <row r="455" spans="1:23" s="65" customFormat="1" ht="25.5" x14ac:dyDescent="0.35">
      <c r="A455" s="64"/>
      <c r="B455" s="17" t="s">
        <v>39</v>
      </c>
      <c r="C455" s="437" t="s">
        <v>2570</v>
      </c>
      <c r="D455" s="17"/>
      <c r="E455" s="259" t="s">
        <v>682</v>
      </c>
      <c r="F455" s="254">
        <v>0</v>
      </c>
      <c r="G455" s="254">
        <v>0</v>
      </c>
      <c r="H455" s="254">
        <v>0</v>
      </c>
      <c r="I455" s="254">
        <v>0</v>
      </c>
      <c r="J455" s="254">
        <v>0</v>
      </c>
      <c r="K455" s="254">
        <v>0</v>
      </c>
      <c r="L455" s="254">
        <v>0</v>
      </c>
      <c r="M455" s="254">
        <v>0</v>
      </c>
      <c r="N455" s="254">
        <v>0</v>
      </c>
      <c r="O455" s="254">
        <v>0</v>
      </c>
      <c r="P455" s="254">
        <v>0</v>
      </c>
      <c r="Q455" s="254">
        <v>0</v>
      </c>
      <c r="R455" s="20">
        <v>316.75056610329676</v>
      </c>
      <c r="S455" s="20">
        <v>0</v>
      </c>
      <c r="T455" s="20">
        <v>0</v>
      </c>
      <c r="U455" s="20">
        <v>0</v>
      </c>
      <c r="V455" s="20">
        <v>0</v>
      </c>
      <c r="W455" s="58">
        <v>316.75056610329676</v>
      </c>
    </row>
    <row r="456" spans="1:23" s="65" customFormat="1" x14ac:dyDescent="0.35">
      <c r="A456" s="64"/>
      <c r="B456" s="17" t="s">
        <v>39</v>
      </c>
      <c r="C456" s="437" t="s">
        <v>2542</v>
      </c>
      <c r="D456" s="17"/>
      <c r="E456" s="13" t="s">
        <v>683</v>
      </c>
      <c r="F456" s="254">
        <v>0</v>
      </c>
      <c r="G456" s="254">
        <v>0</v>
      </c>
      <c r="H456" s="254">
        <v>0</v>
      </c>
      <c r="I456" s="254">
        <v>0</v>
      </c>
      <c r="J456" s="254">
        <v>0</v>
      </c>
      <c r="K456" s="254">
        <v>0</v>
      </c>
      <c r="L456" s="254">
        <v>0</v>
      </c>
      <c r="M456" s="254">
        <v>0</v>
      </c>
      <c r="N456" s="254">
        <v>0</v>
      </c>
      <c r="O456" s="254">
        <v>0</v>
      </c>
      <c r="P456" s="254">
        <v>0</v>
      </c>
      <c r="Q456" s="254">
        <v>0</v>
      </c>
      <c r="R456" s="20">
        <v>0</v>
      </c>
      <c r="S456" s="20">
        <v>0</v>
      </c>
      <c r="T456" s="20">
        <v>333.73585440582235</v>
      </c>
      <c r="U456" s="20">
        <v>0</v>
      </c>
      <c r="V456" s="20">
        <v>0</v>
      </c>
      <c r="W456" s="58">
        <v>333.73585440582235</v>
      </c>
    </row>
    <row r="457" spans="1:23" s="65" customFormat="1" x14ac:dyDescent="0.35">
      <c r="A457" s="64"/>
      <c r="B457" s="17" t="s">
        <v>39</v>
      </c>
      <c r="C457" s="437" t="s">
        <v>2529</v>
      </c>
      <c r="D457" s="17"/>
      <c r="E457" s="13" t="s">
        <v>684</v>
      </c>
      <c r="F457" s="254">
        <v>0</v>
      </c>
      <c r="G457" s="254">
        <v>0</v>
      </c>
      <c r="H457" s="254">
        <v>0</v>
      </c>
      <c r="I457" s="254">
        <v>0</v>
      </c>
      <c r="J457" s="254">
        <v>0</v>
      </c>
      <c r="K457" s="254">
        <v>0</v>
      </c>
      <c r="L457" s="254">
        <v>0</v>
      </c>
      <c r="M457" s="254">
        <v>0</v>
      </c>
      <c r="N457" s="254">
        <v>0</v>
      </c>
      <c r="O457" s="254">
        <v>0</v>
      </c>
      <c r="P457" s="254">
        <v>0</v>
      </c>
      <c r="Q457" s="254">
        <v>0</v>
      </c>
      <c r="R457" s="20">
        <v>211.20741154581862</v>
      </c>
      <c r="S457" s="20">
        <v>0</v>
      </c>
      <c r="T457" s="20">
        <v>233.61509808407561</v>
      </c>
      <c r="U457" s="20">
        <v>0</v>
      </c>
      <c r="V457" s="20">
        <v>0</v>
      </c>
      <c r="W457" s="58">
        <v>444.82250962989423</v>
      </c>
    </row>
    <row r="458" spans="1:23" s="65" customFormat="1" x14ac:dyDescent="0.35">
      <c r="A458" s="64"/>
      <c r="B458" s="17" t="s">
        <v>39</v>
      </c>
      <c r="C458" s="437" t="s">
        <v>2571</v>
      </c>
      <c r="D458" s="17"/>
      <c r="E458" s="13" t="s">
        <v>685</v>
      </c>
      <c r="F458" s="254">
        <v>0</v>
      </c>
      <c r="G458" s="254">
        <v>0</v>
      </c>
      <c r="H458" s="254">
        <v>0</v>
      </c>
      <c r="I458" s="254">
        <v>0</v>
      </c>
      <c r="J458" s="254">
        <v>0</v>
      </c>
      <c r="K458" s="254">
        <v>0</v>
      </c>
      <c r="L458" s="254">
        <v>0</v>
      </c>
      <c r="M458" s="254">
        <v>0</v>
      </c>
      <c r="N458" s="254">
        <v>0</v>
      </c>
      <c r="O458" s="254">
        <v>0</v>
      </c>
      <c r="P458" s="254">
        <v>0</v>
      </c>
      <c r="Q458" s="254">
        <v>0</v>
      </c>
      <c r="R458" s="20">
        <v>0</v>
      </c>
      <c r="S458" s="20">
        <v>642.62837118978825</v>
      </c>
      <c r="T458" s="20">
        <v>0</v>
      </c>
      <c r="U458" s="20">
        <v>0</v>
      </c>
      <c r="V458" s="20">
        <v>0</v>
      </c>
      <c r="W458" s="58">
        <v>642.62837118978825</v>
      </c>
    </row>
    <row r="459" spans="1:23" s="65" customFormat="1" x14ac:dyDescent="0.35">
      <c r="A459" s="64"/>
      <c r="B459" s="17" t="s">
        <v>39</v>
      </c>
      <c r="C459" s="437" t="s">
        <v>2461</v>
      </c>
      <c r="D459" s="17"/>
      <c r="E459" s="13" t="s">
        <v>686</v>
      </c>
      <c r="F459" s="254">
        <v>0</v>
      </c>
      <c r="G459" s="254">
        <v>0</v>
      </c>
      <c r="H459" s="254">
        <v>0</v>
      </c>
      <c r="I459" s="254">
        <v>0</v>
      </c>
      <c r="J459" s="254">
        <v>0</v>
      </c>
      <c r="K459" s="254">
        <v>0</v>
      </c>
      <c r="L459" s="254">
        <v>0</v>
      </c>
      <c r="M459" s="254">
        <v>0</v>
      </c>
      <c r="N459" s="254">
        <v>0</v>
      </c>
      <c r="O459" s="254">
        <v>0</v>
      </c>
      <c r="P459" s="254">
        <v>0</v>
      </c>
      <c r="Q459" s="254">
        <v>0</v>
      </c>
      <c r="R459" s="20">
        <v>0</v>
      </c>
      <c r="S459" s="20">
        <v>177.79384936250807</v>
      </c>
      <c r="T459" s="20">
        <v>184.66717277122169</v>
      </c>
      <c r="U459" s="20">
        <v>189.28835324226748</v>
      </c>
      <c r="V459" s="20">
        <v>197.13841505577523</v>
      </c>
      <c r="W459" s="58">
        <v>748.88779043177249</v>
      </c>
    </row>
    <row r="460" spans="1:23" s="65" customFormat="1" x14ac:dyDescent="0.35">
      <c r="A460" s="64"/>
      <c r="B460" s="17" t="s">
        <v>39</v>
      </c>
      <c r="C460" s="437" t="s">
        <v>2470</v>
      </c>
      <c r="D460" s="17"/>
      <c r="E460" s="13" t="s">
        <v>687</v>
      </c>
      <c r="F460" s="254">
        <v>0</v>
      </c>
      <c r="G460" s="254">
        <v>0</v>
      </c>
      <c r="H460" s="254">
        <v>0</v>
      </c>
      <c r="I460" s="254">
        <v>0</v>
      </c>
      <c r="J460" s="254">
        <v>0</v>
      </c>
      <c r="K460" s="254">
        <v>0</v>
      </c>
      <c r="L460" s="254">
        <v>0</v>
      </c>
      <c r="M460" s="254">
        <v>0</v>
      </c>
      <c r="N460" s="254">
        <v>0</v>
      </c>
      <c r="O460" s="254">
        <v>0</v>
      </c>
      <c r="P460" s="254">
        <v>0</v>
      </c>
      <c r="Q460" s="254">
        <v>0</v>
      </c>
      <c r="R460" s="20">
        <v>0</v>
      </c>
      <c r="S460" s="20">
        <v>0</v>
      </c>
      <c r="T460" s="20">
        <v>889.96227841552616</v>
      </c>
      <c r="U460" s="20">
        <v>0</v>
      </c>
      <c r="V460" s="20">
        <v>0</v>
      </c>
      <c r="W460" s="58">
        <v>889.96227841552616</v>
      </c>
    </row>
    <row r="461" spans="1:23" s="65" customFormat="1" x14ac:dyDescent="0.35">
      <c r="A461" s="64"/>
      <c r="B461" s="17" t="s">
        <v>39</v>
      </c>
      <c r="C461" s="437" t="s">
        <v>2572</v>
      </c>
      <c r="D461" s="17"/>
      <c r="E461" s="13" t="s">
        <v>688</v>
      </c>
      <c r="F461" s="254">
        <v>0</v>
      </c>
      <c r="G461" s="254">
        <v>0</v>
      </c>
      <c r="H461" s="254">
        <v>0</v>
      </c>
      <c r="I461" s="254">
        <v>0</v>
      </c>
      <c r="J461" s="254">
        <v>0</v>
      </c>
      <c r="K461" s="254">
        <v>0</v>
      </c>
      <c r="L461" s="254">
        <v>0</v>
      </c>
      <c r="M461" s="254">
        <v>0</v>
      </c>
      <c r="N461" s="254">
        <v>0</v>
      </c>
      <c r="O461" s="254">
        <v>0</v>
      </c>
      <c r="P461" s="254">
        <v>0</v>
      </c>
      <c r="Q461" s="254">
        <v>0</v>
      </c>
      <c r="R461" s="20">
        <v>475.30750280123863</v>
      </c>
      <c r="S461" s="20">
        <v>0</v>
      </c>
      <c r="T461" s="20">
        <v>0</v>
      </c>
      <c r="U461" s="20">
        <v>570.14564229598636</v>
      </c>
      <c r="V461" s="20">
        <v>0</v>
      </c>
      <c r="W461" s="58">
        <v>1045.4531450972249</v>
      </c>
    </row>
    <row r="462" spans="1:23" s="65" customFormat="1" x14ac:dyDescent="0.35">
      <c r="A462" s="64"/>
      <c r="B462" s="17" t="s">
        <v>39</v>
      </c>
      <c r="C462" s="437" t="s">
        <v>2469</v>
      </c>
      <c r="D462" s="17"/>
      <c r="E462" s="13" t="s">
        <v>689</v>
      </c>
      <c r="F462" s="254">
        <v>0</v>
      </c>
      <c r="G462" s="254">
        <v>0</v>
      </c>
      <c r="H462" s="254">
        <v>0</v>
      </c>
      <c r="I462" s="254">
        <v>0</v>
      </c>
      <c r="J462" s="254">
        <v>0</v>
      </c>
      <c r="K462" s="254">
        <v>0</v>
      </c>
      <c r="L462" s="254">
        <v>0</v>
      </c>
      <c r="M462" s="254">
        <v>0</v>
      </c>
      <c r="N462" s="254">
        <v>0</v>
      </c>
      <c r="O462" s="254">
        <v>0</v>
      </c>
      <c r="P462" s="254">
        <v>0</v>
      </c>
      <c r="Q462" s="254">
        <v>0</v>
      </c>
      <c r="R462" s="20">
        <v>0</v>
      </c>
      <c r="S462" s="20">
        <v>538.28901583633615</v>
      </c>
      <c r="T462" s="20">
        <v>0</v>
      </c>
      <c r="U462" s="20">
        <v>0</v>
      </c>
      <c r="V462" s="20">
        <v>593.79040679450372</v>
      </c>
      <c r="W462" s="58">
        <v>1132.0794226308399</v>
      </c>
    </row>
    <row r="463" spans="1:23" s="65" customFormat="1" x14ac:dyDescent="0.35">
      <c r="A463" s="64"/>
      <c r="B463" s="17" t="s">
        <v>39</v>
      </c>
      <c r="C463" s="437" t="s">
        <v>2539</v>
      </c>
      <c r="D463" s="17"/>
      <c r="E463" s="13" t="s">
        <v>690</v>
      </c>
      <c r="F463" s="254">
        <v>0</v>
      </c>
      <c r="G463" s="254">
        <v>0</v>
      </c>
      <c r="H463" s="254">
        <v>0</v>
      </c>
      <c r="I463" s="254">
        <v>0</v>
      </c>
      <c r="J463" s="254">
        <v>0</v>
      </c>
      <c r="K463" s="254">
        <v>0</v>
      </c>
      <c r="L463" s="254">
        <v>0</v>
      </c>
      <c r="M463" s="254">
        <v>0</v>
      </c>
      <c r="N463" s="254">
        <v>0</v>
      </c>
      <c r="O463" s="254">
        <v>0</v>
      </c>
      <c r="P463" s="254">
        <v>0</v>
      </c>
      <c r="Q463" s="254">
        <v>0</v>
      </c>
      <c r="R463" s="20">
        <v>0</v>
      </c>
      <c r="S463" s="20">
        <v>535.52364265815686</v>
      </c>
      <c r="T463" s="20">
        <v>0</v>
      </c>
      <c r="U463" s="20">
        <v>0</v>
      </c>
      <c r="V463" s="20">
        <v>593.79040679450372</v>
      </c>
      <c r="W463" s="58">
        <v>1129.3140494526606</v>
      </c>
    </row>
    <row r="464" spans="1:23" s="65" customFormat="1" x14ac:dyDescent="0.35">
      <c r="A464" s="64"/>
      <c r="B464" s="17" t="s">
        <v>39</v>
      </c>
      <c r="C464" s="437" t="s">
        <v>2573</v>
      </c>
      <c r="D464" s="17"/>
      <c r="E464" s="13" t="s">
        <v>691</v>
      </c>
      <c r="F464" s="254">
        <v>0</v>
      </c>
      <c r="G464" s="254">
        <v>0</v>
      </c>
      <c r="H464" s="254">
        <v>0</v>
      </c>
      <c r="I464" s="254">
        <v>0</v>
      </c>
      <c r="J464" s="254">
        <v>0</v>
      </c>
      <c r="K464" s="254">
        <v>0</v>
      </c>
      <c r="L464" s="254">
        <v>0</v>
      </c>
      <c r="M464" s="254">
        <v>0</v>
      </c>
      <c r="N464" s="254">
        <v>0</v>
      </c>
      <c r="O464" s="254">
        <v>0</v>
      </c>
      <c r="P464" s="254">
        <v>0</v>
      </c>
      <c r="Q464" s="254">
        <v>0</v>
      </c>
      <c r="R464" s="20">
        <v>0</v>
      </c>
      <c r="S464" s="20">
        <v>0</v>
      </c>
      <c r="T464" s="20">
        <v>0</v>
      </c>
      <c r="U464" s="20">
        <v>570.14564229598636</v>
      </c>
      <c r="V464" s="20">
        <v>593.79040679450372</v>
      </c>
      <c r="W464" s="58">
        <v>1163.9360490904901</v>
      </c>
    </row>
    <row r="465" spans="1:23" s="65" customFormat="1" x14ac:dyDescent="0.35">
      <c r="A465" s="64"/>
      <c r="B465" s="17" t="s">
        <v>39</v>
      </c>
      <c r="C465" s="437" t="s">
        <v>2577</v>
      </c>
      <c r="D465" s="17"/>
      <c r="E465" s="13" t="s">
        <v>692</v>
      </c>
      <c r="F465" s="254">
        <v>0</v>
      </c>
      <c r="G465" s="254">
        <v>0</v>
      </c>
      <c r="H465" s="254">
        <v>0</v>
      </c>
      <c r="I465" s="254">
        <v>0</v>
      </c>
      <c r="J465" s="254">
        <v>0</v>
      </c>
      <c r="K465" s="254">
        <v>0</v>
      </c>
      <c r="L465" s="254">
        <v>0</v>
      </c>
      <c r="M465" s="254">
        <v>0</v>
      </c>
      <c r="N465" s="254">
        <v>0</v>
      </c>
      <c r="O465" s="254">
        <v>0</v>
      </c>
      <c r="P465" s="254">
        <v>0</v>
      </c>
      <c r="Q465" s="254">
        <v>0</v>
      </c>
      <c r="R465" s="20">
        <v>0</v>
      </c>
      <c r="S465" s="20">
        <v>0</v>
      </c>
      <c r="T465" s="20">
        <v>1223.6981328213485</v>
      </c>
      <c r="U465" s="20">
        <v>0</v>
      </c>
      <c r="V465" s="20">
        <v>0</v>
      </c>
      <c r="W465" s="58">
        <v>1223.6981328213485</v>
      </c>
    </row>
    <row r="466" spans="1:23" s="65" customFormat="1" x14ac:dyDescent="0.35">
      <c r="A466" s="64"/>
      <c r="B466" s="17" t="s">
        <v>39</v>
      </c>
      <c r="C466" s="437" t="s">
        <v>2514</v>
      </c>
      <c r="D466" s="17"/>
      <c r="E466" s="13" t="s">
        <v>693</v>
      </c>
      <c r="F466" s="254">
        <v>0</v>
      </c>
      <c r="G466" s="254">
        <v>0</v>
      </c>
      <c r="H466" s="254">
        <v>0</v>
      </c>
      <c r="I466" s="254">
        <v>0</v>
      </c>
      <c r="J466" s="254">
        <v>0</v>
      </c>
      <c r="K466" s="254">
        <v>0</v>
      </c>
      <c r="L466" s="254">
        <v>0</v>
      </c>
      <c r="M466" s="254">
        <v>0</v>
      </c>
      <c r="N466" s="254">
        <v>0</v>
      </c>
      <c r="O466" s="254">
        <v>0</v>
      </c>
      <c r="P466" s="254">
        <v>0</v>
      </c>
      <c r="Q466" s="254">
        <v>0</v>
      </c>
      <c r="R466" s="20">
        <v>660.14930944616469</v>
      </c>
      <c r="S466" s="20">
        <v>0</v>
      </c>
      <c r="T466" s="20">
        <v>0</v>
      </c>
      <c r="U466" s="20">
        <v>0</v>
      </c>
      <c r="V466" s="20">
        <v>771.92752883285482</v>
      </c>
      <c r="W466" s="58">
        <v>1432.0768382790195</v>
      </c>
    </row>
    <row r="467" spans="1:23" s="65" customFormat="1" x14ac:dyDescent="0.35">
      <c r="A467" s="64"/>
      <c r="B467" s="17" t="s">
        <v>39</v>
      </c>
      <c r="C467" s="437" t="s">
        <v>2497</v>
      </c>
      <c r="D467" s="17"/>
      <c r="E467" s="13" t="s">
        <v>694</v>
      </c>
      <c r="F467" s="254">
        <v>0</v>
      </c>
      <c r="G467" s="254">
        <v>0</v>
      </c>
      <c r="H467" s="254">
        <v>0</v>
      </c>
      <c r="I467" s="254">
        <v>0</v>
      </c>
      <c r="J467" s="254">
        <v>0</v>
      </c>
      <c r="K467" s="254">
        <v>0</v>
      </c>
      <c r="L467" s="254">
        <v>0</v>
      </c>
      <c r="M467" s="254">
        <v>0</v>
      </c>
      <c r="N467" s="254">
        <v>0</v>
      </c>
      <c r="O467" s="254">
        <v>0</v>
      </c>
      <c r="P467" s="254">
        <v>0</v>
      </c>
      <c r="Q467" s="254">
        <v>0</v>
      </c>
      <c r="R467" s="20">
        <v>0</v>
      </c>
      <c r="S467" s="20">
        <v>0</v>
      </c>
      <c r="T467" s="20">
        <v>0</v>
      </c>
      <c r="U467" s="20">
        <v>912.23302767357825</v>
      </c>
      <c r="V467" s="20">
        <v>950.06465087120591</v>
      </c>
      <c r="W467" s="58">
        <v>1862.297678544784</v>
      </c>
    </row>
    <row r="468" spans="1:23" s="65" customFormat="1" x14ac:dyDescent="0.35">
      <c r="A468" s="64"/>
      <c r="B468" s="17" t="s">
        <v>39</v>
      </c>
      <c r="C468" s="437" t="s">
        <v>2548</v>
      </c>
      <c r="D468" s="17"/>
      <c r="E468" s="13" t="s">
        <v>695</v>
      </c>
      <c r="F468" s="254">
        <v>0</v>
      </c>
      <c r="G468" s="254">
        <v>0</v>
      </c>
      <c r="H468" s="254">
        <v>0</v>
      </c>
      <c r="I468" s="254">
        <v>0</v>
      </c>
      <c r="J468" s="254">
        <v>0</v>
      </c>
      <c r="K468" s="254">
        <v>0</v>
      </c>
      <c r="L468" s="254">
        <v>0</v>
      </c>
      <c r="M468" s="254">
        <v>0</v>
      </c>
      <c r="N468" s="254">
        <v>0</v>
      </c>
      <c r="O468" s="254">
        <v>0</v>
      </c>
      <c r="P468" s="254">
        <v>0</v>
      </c>
      <c r="Q468" s="254">
        <v>0</v>
      </c>
      <c r="R468" s="20">
        <v>0</v>
      </c>
      <c r="S468" s="20">
        <v>319.65496168798649</v>
      </c>
      <c r="T468" s="20">
        <v>1891.1698416329932</v>
      </c>
      <c r="U468" s="20">
        <v>684.17477075518366</v>
      </c>
      <c r="V468" s="20">
        <v>0</v>
      </c>
      <c r="W468" s="58">
        <v>2894.9995740761633</v>
      </c>
    </row>
    <row r="469" spans="1:23" s="65" customFormat="1" x14ac:dyDescent="0.35">
      <c r="A469" s="64"/>
      <c r="B469" s="17" t="s">
        <v>39</v>
      </c>
      <c r="C469" s="437" t="s">
        <v>2574</v>
      </c>
      <c r="D469" s="17"/>
      <c r="E469" s="13" t="s">
        <v>696</v>
      </c>
      <c r="F469" s="254">
        <v>0</v>
      </c>
      <c r="G469" s="254">
        <v>0</v>
      </c>
      <c r="H469" s="254">
        <v>0</v>
      </c>
      <c r="I469" s="254">
        <v>0</v>
      </c>
      <c r="J469" s="254">
        <v>0</v>
      </c>
      <c r="K469" s="254">
        <v>0</v>
      </c>
      <c r="L469" s="254">
        <v>0</v>
      </c>
      <c r="M469" s="254">
        <v>0</v>
      </c>
      <c r="N469" s="254">
        <v>0</v>
      </c>
      <c r="O469" s="254">
        <v>0</v>
      </c>
      <c r="P469" s="254">
        <v>0</v>
      </c>
      <c r="Q469" s="254">
        <v>0</v>
      </c>
      <c r="R469" s="20">
        <v>633.6222346374559</v>
      </c>
      <c r="S469" s="20">
        <v>1337.4264200563025</v>
      </c>
      <c r="T469" s="20">
        <v>1390.5660600242595</v>
      </c>
      <c r="U469" s="20">
        <v>0</v>
      </c>
      <c r="V469" s="20">
        <v>0</v>
      </c>
      <c r="W469" s="58">
        <v>3361.6147147180181</v>
      </c>
    </row>
    <row r="470" spans="1:23" s="65" customFormat="1" x14ac:dyDescent="0.35">
      <c r="A470" s="64"/>
      <c r="B470" s="17" t="s">
        <v>39</v>
      </c>
      <c r="C470" s="437" t="s">
        <v>2536</v>
      </c>
      <c r="D470" s="17"/>
      <c r="E470" s="13" t="s">
        <v>697</v>
      </c>
      <c r="F470" s="254">
        <v>0</v>
      </c>
      <c r="G470" s="254">
        <v>0</v>
      </c>
      <c r="H470" s="254">
        <v>0</v>
      </c>
      <c r="I470" s="254">
        <v>0</v>
      </c>
      <c r="J470" s="254">
        <v>0</v>
      </c>
      <c r="K470" s="254">
        <v>0</v>
      </c>
      <c r="L470" s="254">
        <v>0</v>
      </c>
      <c r="M470" s="254">
        <v>0</v>
      </c>
      <c r="N470" s="254">
        <v>0</v>
      </c>
      <c r="O470" s="254">
        <v>0</v>
      </c>
      <c r="P470" s="254">
        <v>0</v>
      </c>
      <c r="Q470" s="254">
        <v>0</v>
      </c>
      <c r="R470" s="20">
        <v>3168.1111731872788</v>
      </c>
      <c r="S470" s="20">
        <v>1076.5780316726723</v>
      </c>
      <c r="T470" s="20">
        <v>0</v>
      </c>
      <c r="U470" s="20">
        <v>0</v>
      </c>
      <c r="V470" s="20">
        <v>0</v>
      </c>
      <c r="W470" s="58">
        <v>4244.6892048599511</v>
      </c>
    </row>
    <row r="471" spans="1:23" s="65" customFormat="1" x14ac:dyDescent="0.35">
      <c r="A471" s="64"/>
      <c r="B471" s="17" t="s">
        <v>39</v>
      </c>
      <c r="C471" s="437" t="s">
        <v>2464</v>
      </c>
      <c r="D471" s="17"/>
      <c r="E471" s="13" t="s">
        <v>698</v>
      </c>
      <c r="F471" s="254">
        <v>0</v>
      </c>
      <c r="G471" s="254">
        <v>0</v>
      </c>
      <c r="H471" s="254">
        <v>0</v>
      </c>
      <c r="I471" s="254">
        <v>0</v>
      </c>
      <c r="J471" s="254">
        <v>0</v>
      </c>
      <c r="K471" s="254">
        <v>0</v>
      </c>
      <c r="L471" s="254">
        <v>0</v>
      </c>
      <c r="M471" s="254">
        <v>0</v>
      </c>
      <c r="N471" s="254">
        <v>0</v>
      </c>
      <c r="O471" s="254">
        <v>0</v>
      </c>
      <c r="P471" s="254">
        <v>0</v>
      </c>
      <c r="Q471" s="254">
        <v>0</v>
      </c>
      <c r="R471" s="20">
        <v>6093.3338230968666</v>
      </c>
      <c r="S471" s="20">
        <v>0</v>
      </c>
      <c r="T471" s="20">
        <v>0</v>
      </c>
      <c r="U471" s="20">
        <v>0</v>
      </c>
      <c r="V471" s="20">
        <v>0</v>
      </c>
      <c r="W471" s="58">
        <v>6093.3338230968666</v>
      </c>
    </row>
    <row r="472" spans="1:23" s="65" customFormat="1" x14ac:dyDescent="0.35">
      <c r="A472" s="64"/>
      <c r="B472" s="17" t="s">
        <v>39</v>
      </c>
      <c r="C472" s="437" t="s">
        <v>2464</v>
      </c>
      <c r="D472" s="17"/>
      <c r="E472" s="13" t="s">
        <v>699</v>
      </c>
      <c r="F472" s="254">
        <v>0</v>
      </c>
      <c r="G472" s="254">
        <v>0</v>
      </c>
      <c r="H472" s="254">
        <v>0</v>
      </c>
      <c r="I472" s="254">
        <v>0</v>
      </c>
      <c r="J472" s="254">
        <v>0</v>
      </c>
      <c r="K472" s="254">
        <v>0</v>
      </c>
      <c r="L472" s="254">
        <v>0</v>
      </c>
      <c r="M472" s="254">
        <v>0</v>
      </c>
      <c r="N472" s="254">
        <v>0</v>
      </c>
      <c r="O472" s="254">
        <v>0</v>
      </c>
      <c r="P472" s="254">
        <v>0</v>
      </c>
      <c r="Q472" s="254">
        <v>0</v>
      </c>
      <c r="R472" s="20">
        <v>0</v>
      </c>
      <c r="S472" s="20">
        <v>2570.513484759153</v>
      </c>
      <c r="T472" s="20">
        <v>2669.8868352465788</v>
      </c>
      <c r="U472" s="20">
        <v>2508.6408261023403</v>
      </c>
      <c r="V472" s="20">
        <v>2612.6777898958162</v>
      </c>
      <c r="W472" s="58">
        <v>10361.71893600389</v>
      </c>
    </row>
    <row r="473" spans="1:23" s="65" customFormat="1" x14ac:dyDescent="0.35">
      <c r="A473" s="64"/>
      <c r="B473" s="17" t="s">
        <v>39</v>
      </c>
      <c r="C473" s="437" t="s">
        <v>2455</v>
      </c>
      <c r="D473" s="17"/>
      <c r="E473" s="13" t="s">
        <v>700</v>
      </c>
      <c r="F473" s="254">
        <v>0</v>
      </c>
      <c r="G473" s="254">
        <v>0</v>
      </c>
      <c r="H473" s="254">
        <v>0</v>
      </c>
      <c r="I473" s="254">
        <v>0</v>
      </c>
      <c r="J473" s="254">
        <v>0</v>
      </c>
      <c r="K473" s="254">
        <v>0</v>
      </c>
      <c r="L473" s="254">
        <v>0</v>
      </c>
      <c r="M473" s="254">
        <v>0</v>
      </c>
      <c r="N473" s="254">
        <v>0</v>
      </c>
      <c r="O473" s="254">
        <v>0</v>
      </c>
      <c r="P473" s="254">
        <v>0</v>
      </c>
      <c r="Q473" s="254">
        <v>0</v>
      </c>
      <c r="R473" s="20">
        <v>0</v>
      </c>
      <c r="S473" s="20">
        <v>57.836553407080942</v>
      </c>
      <c r="T473" s="20">
        <v>60.07245379304802</v>
      </c>
      <c r="U473" s="20">
        <v>61.575729367966531</v>
      </c>
      <c r="V473" s="20">
        <v>64.129363933806403</v>
      </c>
      <c r="W473" s="58">
        <v>243.61410050190193</v>
      </c>
    </row>
    <row r="474" spans="1:23" s="65" customFormat="1" x14ac:dyDescent="0.35">
      <c r="A474" s="64"/>
      <c r="B474" s="17" t="s">
        <v>39</v>
      </c>
      <c r="C474" s="437" t="s">
        <v>2499</v>
      </c>
      <c r="D474" s="17"/>
      <c r="E474" s="13" t="s">
        <v>701</v>
      </c>
      <c r="F474" s="254">
        <v>0</v>
      </c>
      <c r="G474" s="254">
        <v>0</v>
      </c>
      <c r="H474" s="254">
        <v>0</v>
      </c>
      <c r="I474" s="254">
        <v>0</v>
      </c>
      <c r="J474" s="254">
        <v>0</v>
      </c>
      <c r="K474" s="254">
        <v>0</v>
      </c>
      <c r="L474" s="254">
        <v>0</v>
      </c>
      <c r="M474" s="254">
        <v>0</v>
      </c>
      <c r="N474" s="254">
        <v>0</v>
      </c>
      <c r="O474" s="254">
        <v>0</v>
      </c>
      <c r="P474" s="254">
        <v>0</v>
      </c>
      <c r="Q474" s="254">
        <v>0</v>
      </c>
      <c r="R474" s="20">
        <v>211.24777902277273</v>
      </c>
      <c r="S474" s="20">
        <v>215.31560633453446</v>
      </c>
      <c r="T474" s="20">
        <v>0</v>
      </c>
      <c r="U474" s="20">
        <v>0</v>
      </c>
      <c r="V474" s="20">
        <v>296.89520339725186</v>
      </c>
      <c r="W474" s="58">
        <v>723.45858875455906</v>
      </c>
    </row>
    <row r="475" spans="1:23" s="65" customFormat="1" x14ac:dyDescent="0.35">
      <c r="A475" s="64"/>
      <c r="B475" s="17" t="s">
        <v>39</v>
      </c>
      <c r="C475" s="437" t="s">
        <v>2567</v>
      </c>
      <c r="D475" s="17"/>
      <c r="E475" s="13" t="s">
        <v>702</v>
      </c>
      <c r="F475" s="254">
        <v>0</v>
      </c>
      <c r="G475" s="254">
        <v>0</v>
      </c>
      <c r="H475" s="254">
        <v>0</v>
      </c>
      <c r="I475" s="254">
        <v>0</v>
      </c>
      <c r="J475" s="254">
        <v>0</v>
      </c>
      <c r="K475" s="254">
        <v>0</v>
      </c>
      <c r="L475" s="254">
        <v>0</v>
      </c>
      <c r="M475" s="254">
        <v>0</v>
      </c>
      <c r="N475" s="254">
        <v>0</v>
      </c>
      <c r="O475" s="254">
        <v>0</v>
      </c>
      <c r="P475" s="254">
        <v>0</v>
      </c>
      <c r="Q475" s="254">
        <v>0</v>
      </c>
      <c r="R475" s="20">
        <v>0</v>
      </c>
      <c r="S475" s="20">
        <v>267.48528401126049</v>
      </c>
      <c r="T475" s="20">
        <v>0</v>
      </c>
      <c r="U475" s="20">
        <v>0</v>
      </c>
      <c r="V475" s="20">
        <v>0</v>
      </c>
      <c r="W475" s="58">
        <v>267.48528401126049</v>
      </c>
    </row>
    <row r="476" spans="1:23" s="65" customFormat="1" x14ac:dyDescent="0.35">
      <c r="A476" s="64"/>
      <c r="B476" s="17" t="s">
        <v>39</v>
      </c>
      <c r="C476" s="437" t="s">
        <v>2515</v>
      </c>
      <c r="D476" s="17"/>
      <c r="E476" s="13" t="s">
        <v>703</v>
      </c>
      <c r="F476" s="254">
        <v>0</v>
      </c>
      <c r="G476" s="254">
        <v>0</v>
      </c>
      <c r="H476" s="254">
        <v>0</v>
      </c>
      <c r="I476" s="254">
        <v>0</v>
      </c>
      <c r="J476" s="254">
        <v>0</v>
      </c>
      <c r="K476" s="254">
        <v>0</v>
      </c>
      <c r="L476" s="254">
        <v>0</v>
      </c>
      <c r="M476" s="254">
        <v>0</v>
      </c>
      <c r="N476" s="254">
        <v>0</v>
      </c>
      <c r="O476" s="254">
        <v>0</v>
      </c>
      <c r="P476" s="254">
        <v>0</v>
      </c>
      <c r="Q476" s="254">
        <v>0</v>
      </c>
      <c r="R476" s="20">
        <v>791.87641525824188</v>
      </c>
      <c r="S476" s="20">
        <v>0</v>
      </c>
      <c r="T476" s="20">
        <v>0</v>
      </c>
      <c r="U476" s="20">
        <v>0</v>
      </c>
      <c r="V476" s="20">
        <v>237.51616271780148</v>
      </c>
      <c r="W476" s="58">
        <v>1029.3925779760434</v>
      </c>
    </row>
    <row r="477" spans="1:23" s="65" customFormat="1" x14ac:dyDescent="0.35">
      <c r="A477" s="64"/>
      <c r="B477" s="17" t="s">
        <v>39</v>
      </c>
      <c r="C477" s="437" t="s">
        <v>2549</v>
      </c>
      <c r="D477" s="17"/>
      <c r="E477" s="13" t="s">
        <v>704</v>
      </c>
      <c r="F477" s="254">
        <v>0</v>
      </c>
      <c r="G477" s="254">
        <v>0</v>
      </c>
      <c r="H477" s="254">
        <v>0</v>
      </c>
      <c r="I477" s="254">
        <v>0</v>
      </c>
      <c r="J477" s="254">
        <v>0</v>
      </c>
      <c r="K477" s="254">
        <v>0</v>
      </c>
      <c r="L477" s="254">
        <v>0</v>
      </c>
      <c r="M477" s="254">
        <v>0</v>
      </c>
      <c r="N477" s="254">
        <v>0</v>
      </c>
      <c r="O477" s="254">
        <v>0</v>
      </c>
      <c r="P477" s="254">
        <v>0</v>
      </c>
      <c r="Q477" s="254">
        <v>0</v>
      </c>
      <c r="R477" s="20">
        <v>422.41482309163723</v>
      </c>
      <c r="S477" s="20">
        <v>0</v>
      </c>
      <c r="T477" s="20">
        <v>0</v>
      </c>
      <c r="U477" s="20">
        <v>0</v>
      </c>
      <c r="V477" s="20">
        <v>0</v>
      </c>
      <c r="W477" s="58">
        <v>422.41482309163723</v>
      </c>
    </row>
    <row r="478" spans="1:23" s="65" customFormat="1" x14ac:dyDescent="0.35">
      <c r="A478" s="64"/>
      <c r="B478" s="17" t="s">
        <v>39</v>
      </c>
      <c r="C478" s="437" t="s">
        <v>2549</v>
      </c>
      <c r="D478" s="17"/>
      <c r="E478" s="469" t="s">
        <v>705</v>
      </c>
      <c r="F478" s="254">
        <v>0</v>
      </c>
      <c r="G478" s="254">
        <v>0</v>
      </c>
      <c r="H478" s="254">
        <v>0</v>
      </c>
      <c r="I478" s="254">
        <v>0</v>
      </c>
      <c r="J478" s="254">
        <v>0</v>
      </c>
      <c r="K478" s="254">
        <v>0</v>
      </c>
      <c r="L478" s="254">
        <v>0</v>
      </c>
      <c r="M478" s="254">
        <v>0</v>
      </c>
      <c r="N478" s="254">
        <v>0</v>
      </c>
      <c r="O478" s="254">
        <v>0</v>
      </c>
      <c r="P478" s="254">
        <v>0</v>
      </c>
      <c r="Q478" s="254">
        <v>0</v>
      </c>
      <c r="R478" s="20">
        <v>0</v>
      </c>
      <c r="S478" s="20">
        <v>213.10330779199103</v>
      </c>
      <c r="T478" s="20">
        <v>222.49056960388154</v>
      </c>
      <c r="U478" s="20">
        <v>228.05825691839456</v>
      </c>
      <c r="V478" s="20">
        <v>0</v>
      </c>
      <c r="W478" s="58">
        <v>663.65213431426719</v>
      </c>
    </row>
    <row r="479" spans="1:23" s="65" customFormat="1" ht="13.5" customHeight="1" x14ac:dyDescent="0.35">
      <c r="A479" s="64"/>
      <c r="B479" s="17" t="s">
        <v>39</v>
      </c>
      <c r="C479" s="437" t="s">
        <v>2440</v>
      </c>
      <c r="D479" s="17" t="s">
        <v>1737</v>
      </c>
      <c r="E479" s="13" t="s">
        <v>1738</v>
      </c>
      <c r="F479" s="254">
        <v>67.74776</v>
      </c>
      <c r="G479" s="254">
        <v>0</v>
      </c>
      <c r="H479" s="254">
        <v>0</v>
      </c>
      <c r="I479" s="254">
        <v>0</v>
      </c>
      <c r="J479" s="254">
        <v>0</v>
      </c>
      <c r="K479" s="254">
        <v>0</v>
      </c>
      <c r="L479" s="254">
        <v>0</v>
      </c>
      <c r="M479" s="254">
        <v>0</v>
      </c>
      <c r="N479" s="254">
        <v>0</v>
      </c>
      <c r="O479" s="254">
        <v>0</v>
      </c>
      <c r="P479" s="254">
        <v>0</v>
      </c>
      <c r="Q479" s="254">
        <v>0</v>
      </c>
      <c r="R479" s="254">
        <v>0</v>
      </c>
      <c r="S479" s="254">
        <v>0</v>
      </c>
      <c r="T479" s="254">
        <v>0</v>
      </c>
      <c r="U479" s="254">
        <v>0</v>
      </c>
      <c r="V479" s="254">
        <v>0</v>
      </c>
      <c r="W479" s="254">
        <v>0</v>
      </c>
    </row>
    <row r="480" spans="1:23" s="65" customFormat="1" x14ac:dyDescent="0.35">
      <c r="A480" s="64"/>
      <c r="B480" s="17" t="s">
        <v>39</v>
      </c>
      <c r="C480" s="437" t="s">
        <v>2441</v>
      </c>
      <c r="D480" s="17" t="s">
        <v>1739</v>
      </c>
      <c r="E480" s="13" t="s">
        <v>1740</v>
      </c>
      <c r="F480" s="254">
        <v>36.803100000000001</v>
      </c>
      <c r="G480" s="254">
        <v>589</v>
      </c>
      <c r="H480" s="254">
        <v>0</v>
      </c>
      <c r="I480" s="254">
        <v>0</v>
      </c>
      <c r="J480" s="254">
        <v>0</v>
      </c>
      <c r="K480" s="254">
        <v>0</v>
      </c>
      <c r="L480" s="254">
        <v>0</v>
      </c>
      <c r="M480" s="254">
        <v>0</v>
      </c>
      <c r="N480" s="254">
        <v>0</v>
      </c>
      <c r="O480" s="254">
        <v>0</v>
      </c>
      <c r="P480" s="254">
        <v>0</v>
      </c>
      <c r="Q480" s="254">
        <v>0</v>
      </c>
      <c r="R480" s="254">
        <v>0</v>
      </c>
      <c r="S480" s="254">
        <v>0</v>
      </c>
      <c r="T480" s="254">
        <v>0</v>
      </c>
      <c r="U480" s="254">
        <v>0</v>
      </c>
      <c r="V480" s="254">
        <v>0</v>
      </c>
      <c r="W480" s="254">
        <v>0</v>
      </c>
    </row>
    <row r="481" spans="1:23" s="65" customFormat="1" ht="14.25" customHeight="1" x14ac:dyDescent="0.35">
      <c r="A481" s="64"/>
      <c r="B481" s="17" t="s">
        <v>39</v>
      </c>
      <c r="C481" s="437" t="s">
        <v>2441</v>
      </c>
      <c r="D481" s="17" t="s">
        <v>1741</v>
      </c>
      <c r="E481" s="13" t="s">
        <v>1742</v>
      </c>
      <c r="F481" s="254">
        <v>335.18063000000001</v>
      </c>
      <c r="G481" s="254">
        <v>1247</v>
      </c>
      <c r="H481" s="254">
        <v>0</v>
      </c>
      <c r="I481" s="254">
        <v>0</v>
      </c>
      <c r="J481" s="254">
        <v>0</v>
      </c>
      <c r="K481" s="254">
        <v>0</v>
      </c>
      <c r="L481" s="254">
        <v>0</v>
      </c>
      <c r="M481" s="254">
        <v>0</v>
      </c>
      <c r="N481" s="254">
        <v>0</v>
      </c>
      <c r="O481" s="254">
        <v>0</v>
      </c>
      <c r="P481" s="254">
        <v>0</v>
      </c>
      <c r="Q481" s="254">
        <v>0</v>
      </c>
      <c r="R481" s="254">
        <v>0</v>
      </c>
      <c r="S481" s="254">
        <v>0</v>
      </c>
      <c r="T481" s="254">
        <v>0</v>
      </c>
      <c r="U481" s="254">
        <v>0</v>
      </c>
      <c r="V481" s="254">
        <v>0</v>
      </c>
      <c r="W481" s="254">
        <v>0</v>
      </c>
    </row>
    <row r="482" spans="1:23" s="65" customFormat="1" ht="14.25" customHeight="1" x14ac:dyDescent="0.35">
      <c r="A482" s="64"/>
      <c r="B482" s="17" t="s">
        <v>39</v>
      </c>
      <c r="C482" s="437" t="s">
        <v>2442</v>
      </c>
      <c r="D482" s="17" t="s">
        <v>1743</v>
      </c>
      <c r="E482" s="13" t="s">
        <v>1744</v>
      </c>
      <c r="F482" s="254">
        <v>521.03260999999998</v>
      </c>
      <c r="G482" s="254">
        <v>0</v>
      </c>
      <c r="H482" s="254">
        <v>0</v>
      </c>
      <c r="I482" s="254">
        <v>0</v>
      </c>
      <c r="J482" s="254">
        <v>0</v>
      </c>
      <c r="K482" s="254">
        <v>0</v>
      </c>
      <c r="L482" s="254">
        <v>0</v>
      </c>
      <c r="M482" s="254">
        <v>0</v>
      </c>
      <c r="N482" s="254">
        <v>0</v>
      </c>
      <c r="O482" s="254">
        <v>0</v>
      </c>
      <c r="P482" s="254">
        <v>0</v>
      </c>
      <c r="Q482" s="254">
        <v>0</v>
      </c>
      <c r="R482" s="254">
        <v>0</v>
      </c>
      <c r="S482" s="254">
        <v>0</v>
      </c>
      <c r="T482" s="254">
        <v>0</v>
      </c>
      <c r="U482" s="254">
        <v>0</v>
      </c>
      <c r="V482" s="254">
        <v>0</v>
      </c>
      <c r="W482" s="254">
        <v>0</v>
      </c>
    </row>
    <row r="483" spans="1:23" s="65" customFormat="1" ht="14.25" customHeight="1" x14ac:dyDescent="0.35">
      <c r="A483" s="64"/>
      <c r="B483" s="17" t="s">
        <v>39</v>
      </c>
      <c r="C483" s="437" t="s">
        <v>2444</v>
      </c>
      <c r="D483" s="17" t="s">
        <v>1745</v>
      </c>
      <c r="E483" s="13" t="s">
        <v>1746</v>
      </c>
      <c r="F483" s="254">
        <v>384.39265999999998</v>
      </c>
      <c r="G483" s="254">
        <v>1715</v>
      </c>
      <c r="H483" s="254">
        <v>0</v>
      </c>
      <c r="I483" s="254">
        <v>0</v>
      </c>
      <c r="J483" s="254">
        <v>0</v>
      </c>
      <c r="K483" s="254">
        <v>0</v>
      </c>
      <c r="L483" s="254">
        <v>0</v>
      </c>
      <c r="M483" s="254">
        <v>0</v>
      </c>
      <c r="N483" s="254">
        <v>0</v>
      </c>
      <c r="O483" s="254">
        <v>0</v>
      </c>
      <c r="P483" s="254">
        <v>0</v>
      </c>
      <c r="Q483" s="254">
        <v>0</v>
      </c>
      <c r="R483" s="254">
        <v>0</v>
      </c>
      <c r="S483" s="254">
        <v>0</v>
      </c>
      <c r="T483" s="254">
        <v>0</v>
      </c>
      <c r="U483" s="254">
        <v>0</v>
      </c>
      <c r="V483" s="254">
        <v>0</v>
      </c>
      <c r="W483" s="254">
        <v>0</v>
      </c>
    </row>
    <row r="484" spans="1:23" s="65" customFormat="1" ht="14.25" customHeight="1" x14ac:dyDescent="0.35">
      <c r="A484" s="64"/>
      <c r="B484" s="17" t="s">
        <v>39</v>
      </c>
      <c r="C484" s="437" t="s">
        <v>2445</v>
      </c>
      <c r="D484" s="17" t="s">
        <v>1747</v>
      </c>
      <c r="E484" s="13" t="s">
        <v>1748</v>
      </c>
      <c r="F484" s="254">
        <v>395.92250000000001</v>
      </c>
      <c r="G484" s="254">
        <v>675</v>
      </c>
      <c r="H484" s="254">
        <v>0</v>
      </c>
      <c r="I484" s="254">
        <v>0</v>
      </c>
      <c r="J484" s="254">
        <v>0</v>
      </c>
      <c r="K484" s="254">
        <v>0</v>
      </c>
      <c r="L484" s="254">
        <v>0</v>
      </c>
      <c r="M484" s="254">
        <v>0</v>
      </c>
      <c r="N484" s="254">
        <v>0</v>
      </c>
      <c r="O484" s="254">
        <v>0</v>
      </c>
      <c r="P484" s="254">
        <v>0</v>
      </c>
      <c r="Q484" s="254">
        <v>0</v>
      </c>
      <c r="R484" s="254">
        <v>0</v>
      </c>
      <c r="S484" s="254">
        <v>0</v>
      </c>
      <c r="T484" s="254">
        <v>0</v>
      </c>
      <c r="U484" s="254">
        <v>0</v>
      </c>
      <c r="V484" s="254">
        <v>0</v>
      </c>
      <c r="W484" s="254">
        <v>0</v>
      </c>
    </row>
    <row r="485" spans="1:23" s="65" customFormat="1" ht="14.25" customHeight="1" x14ac:dyDescent="0.35">
      <c r="A485" s="64"/>
      <c r="B485" s="17" t="s">
        <v>39</v>
      </c>
      <c r="C485" s="437" t="s">
        <v>2446</v>
      </c>
      <c r="D485" s="17" t="s">
        <v>1749</v>
      </c>
      <c r="E485" s="13" t="s">
        <v>1750</v>
      </c>
      <c r="F485" s="254">
        <v>0</v>
      </c>
      <c r="G485" s="254">
        <v>420</v>
      </c>
      <c r="H485" s="254">
        <v>0</v>
      </c>
      <c r="I485" s="254">
        <v>0</v>
      </c>
      <c r="J485" s="254">
        <v>0</v>
      </c>
      <c r="K485" s="254">
        <v>0</v>
      </c>
      <c r="L485" s="254">
        <v>0</v>
      </c>
      <c r="M485" s="254">
        <v>0</v>
      </c>
      <c r="N485" s="254">
        <v>0</v>
      </c>
      <c r="O485" s="254">
        <v>0</v>
      </c>
      <c r="P485" s="254">
        <v>0</v>
      </c>
      <c r="Q485" s="254">
        <v>0</v>
      </c>
      <c r="R485" s="254">
        <v>0</v>
      </c>
      <c r="S485" s="254">
        <v>0</v>
      </c>
      <c r="T485" s="254">
        <v>0</v>
      </c>
      <c r="U485" s="254">
        <v>0</v>
      </c>
      <c r="V485" s="254">
        <v>0</v>
      </c>
      <c r="W485" s="254">
        <v>0</v>
      </c>
    </row>
    <row r="486" spans="1:23" s="65" customFormat="1" ht="14.25" customHeight="1" x14ac:dyDescent="0.35">
      <c r="A486" s="64"/>
      <c r="B486" s="17" t="s">
        <v>39</v>
      </c>
      <c r="C486" s="437" t="s">
        <v>2446</v>
      </c>
      <c r="D486" s="17" t="s">
        <v>1751</v>
      </c>
      <c r="E486" s="13" t="s">
        <v>1752</v>
      </c>
      <c r="F486" s="254">
        <v>262.32126</v>
      </c>
      <c r="G486" s="254">
        <v>0</v>
      </c>
      <c r="H486" s="254">
        <v>0</v>
      </c>
      <c r="I486" s="254">
        <v>0</v>
      </c>
      <c r="J486" s="254">
        <v>0</v>
      </c>
      <c r="K486" s="254">
        <v>0</v>
      </c>
      <c r="L486" s="254">
        <v>0</v>
      </c>
      <c r="M486" s="254">
        <v>0</v>
      </c>
      <c r="N486" s="254">
        <v>0</v>
      </c>
      <c r="O486" s="254">
        <v>0</v>
      </c>
      <c r="P486" s="254">
        <v>0</v>
      </c>
      <c r="Q486" s="254">
        <v>0</v>
      </c>
      <c r="R486" s="254">
        <v>0</v>
      </c>
      <c r="S486" s="254">
        <v>0</v>
      </c>
      <c r="T486" s="254">
        <v>0</v>
      </c>
      <c r="U486" s="254">
        <v>0</v>
      </c>
      <c r="V486" s="254">
        <v>0</v>
      </c>
      <c r="W486" s="254">
        <v>0</v>
      </c>
    </row>
    <row r="487" spans="1:23" s="65" customFormat="1" ht="14.25" customHeight="1" x14ac:dyDescent="0.35">
      <c r="A487" s="64"/>
      <c r="B487" s="17" t="s">
        <v>39</v>
      </c>
      <c r="C487" s="437" t="s">
        <v>2447</v>
      </c>
      <c r="D487" s="17" t="s">
        <v>1753</v>
      </c>
      <c r="E487" s="13" t="s">
        <v>1754</v>
      </c>
      <c r="F487" s="254">
        <v>629.28392000000008</v>
      </c>
      <c r="G487" s="254">
        <v>1875</v>
      </c>
      <c r="H487" s="254">
        <v>0</v>
      </c>
      <c r="I487" s="254">
        <v>0</v>
      </c>
      <c r="J487" s="254">
        <v>0</v>
      </c>
      <c r="K487" s="254">
        <v>0</v>
      </c>
      <c r="L487" s="254">
        <v>0</v>
      </c>
      <c r="M487" s="254">
        <v>0</v>
      </c>
      <c r="N487" s="254">
        <v>0</v>
      </c>
      <c r="O487" s="254">
        <v>0</v>
      </c>
      <c r="P487" s="254">
        <v>0</v>
      </c>
      <c r="Q487" s="254">
        <v>0</v>
      </c>
      <c r="R487" s="254">
        <v>0</v>
      </c>
      <c r="S487" s="254">
        <v>0</v>
      </c>
      <c r="T487" s="254">
        <v>0</v>
      </c>
      <c r="U487" s="254">
        <v>0</v>
      </c>
      <c r="V487" s="254">
        <v>0</v>
      </c>
      <c r="W487" s="254">
        <v>0</v>
      </c>
    </row>
    <row r="488" spans="1:23" s="65" customFormat="1" ht="14.25" customHeight="1" x14ac:dyDescent="0.35">
      <c r="A488" s="64"/>
      <c r="B488" s="17" t="s">
        <v>39</v>
      </c>
      <c r="C488" s="437" t="s">
        <v>2448</v>
      </c>
      <c r="D488" s="17" t="s">
        <v>1755</v>
      </c>
      <c r="E488" s="13" t="s">
        <v>1756</v>
      </c>
      <c r="F488" s="254">
        <v>124.92734</v>
      </c>
      <c r="G488" s="254">
        <v>0</v>
      </c>
      <c r="H488" s="254">
        <v>0</v>
      </c>
      <c r="I488" s="254">
        <v>0</v>
      </c>
      <c r="J488" s="254">
        <v>0</v>
      </c>
      <c r="K488" s="254">
        <v>0</v>
      </c>
      <c r="L488" s="254">
        <v>0</v>
      </c>
      <c r="M488" s="254">
        <v>0</v>
      </c>
      <c r="N488" s="254">
        <v>0</v>
      </c>
      <c r="O488" s="254">
        <v>0</v>
      </c>
      <c r="P488" s="254">
        <v>0</v>
      </c>
      <c r="Q488" s="254">
        <v>0</v>
      </c>
      <c r="R488" s="254">
        <v>0</v>
      </c>
      <c r="S488" s="254">
        <v>0</v>
      </c>
      <c r="T488" s="254">
        <v>0</v>
      </c>
      <c r="U488" s="254">
        <v>0</v>
      </c>
      <c r="V488" s="254">
        <v>0</v>
      </c>
      <c r="W488" s="254">
        <v>0</v>
      </c>
    </row>
    <row r="489" spans="1:23" s="65" customFormat="1" ht="14.25" customHeight="1" x14ac:dyDescent="0.35">
      <c r="A489" s="64"/>
      <c r="B489" s="17" t="s">
        <v>39</v>
      </c>
      <c r="C489" s="437" t="s">
        <v>2449</v>
      </c>
      <c r="D489" s="17" t="s">
        <v>1757</v>
      </c>
      <c r="E489" s="13" t="s">
        <v>1758</v>
      </c>
      <c r="F489" s="254">
        <v>1.1192599999999999</v>
      </c>
      <c r="G489" s="254">
        <v>0</v>
      </c>
      <c r="H489" s="254">
        <v>0</v>
      </c>
      <c r="I489" s="254">
        <v>0</v>
      </c>
      <c r="J489" s="254">
        <v>0</v>
      </c>
      <c r="K489" s="254">
        <v>0</v>
      </c>
      <c r="L489" s="254">
        <v>0</v>
      </c>
      <c r="M489" s="254">
        <v>0</v>
      </c>
      <c r="N489" s="254">
        <v>0</v>
      </c>
      <c r="O489" s="254">
        <v>0</v>
      </c>
      <c r="P489" s="254">
        <v>0</v>
      </c>
      <c r="Q489" s="254">
        <v>0</v>
      </c>
      <c r="R489" s="254">
        <v>0</v>
      </c>
      <c r="S489" s="254">
        <v>0</v>
      </c>
      <c r="T489" s="254">
        <v>0</v>
      </c>
      <c r="U489" s="254">
        <v>0</v>
      </c>
      <c r="V489" s="254">
        <v>0</v>
      </c>
      <c r="W489" s="254">
        <v>0</v>
      </c>
    </row>
    <row r="490" spans="1:23" s="65" customFormat="1" ht="14.25" customHeight="1" x14ac:dyDescent="0.35">
      <c r="A490" s="64"/>
      <c r="B490" s="17" t="s">
        <v>39</v>
      </c>
      <c r="C490" s="437" t="s">
        <v>2450</v>
      </c>
      <c r="D490" s="17" t="s">
        <v>1759</v>
      </c>
      <c r="E490" s="13" t="s">
        <v>1760</v>
      </c>
      <c r="F490" s="254">
        <v>-9.9819999999999993</v>
      </c>
      <c r="G490" s="254">
        <v>0</v>
      </c>
      <c r="H490" s="254">
        <v>0</v>
      </c>
      <c r="I490" s="254">
        <v>0</v>
      </c>
      <c r="J490" s="254">
        <v>0</v>
      </c>
      <c r="K490" s="254">
        <v>0</v>
      </c>
      <c r="L490" s="254">
        <v>0</v>
      </c>
      <c r="M490" s="254">
        <v>0</v>
      </c>
      <c r="N490" s="254">
        <v>0</v>
      </c>
      <c r="O490" s="254">
        <v>0</v>
      </c>
      <c r="P490" s="254">
        <v>0</v>
      </c>
      <c r="Q490" s="254">
        <v>0</v>
      </c>
      <c r="R490" s="254">
        <v>0</v>
      </c>
      <c r="S490" s="254">
        <v>0</v>
      </c>
      <c r="T490" s="254">
        <v>0</v>
      </c>
      <c r="U490" s="254">
        <v>0</v>
      </c>
      <c r="V490" s="254">
        <v>0</v>
      </c>
      <c r="W490" s="254">
        <v>0</v>
      </c>
    </row>
    <row r="491" spans="1:23" s="65" customFormat="1" ht="14.25" customHeight="1" x14ac:dyDescent="0.35">
      <c r="A491" s="64"/>
      <c r="B491" s="17" t="s">
        <v>39</v>
      </c>
      <c r="C491" s="437" t="s">
        <v>2450</v>
      </c>
      <c r="D491" s="17" t="s">
        <v>1761</v>
      </c>
      <c r="E491" s="13" t="s">
        <v>1762</v>
      </c>
      <c r="F491" s="254">
        <v>183.63482000000002</v>
      </c>
      <c r="G491" s="254">
        <v>565</v>
      </c>
      <c r="H491" s="254">
        <v>0</v>
      </c>
      <c r="I491" s="254">
        <v>0</v>
      </c>
      <c r="J491" s="254">
        <v>0</v>
      </c>
      <c r="K491" s="254">
        <v>0</v>
      </c>
      <c r="L491" s="254">
        <v>0</v>
      </c>
      <c r="M491" s="254">
        <v>0</v>
      </c>
      <c r="N491" s="254">
        <v>0</v>
      </c>
      <c r="O491" s="254">
        <v>0</v>
      </c>
      <c r="P491" s="254">
        <v>0</v>
      </c>
      <c r="Q491" s="254">
        <v>0</v>
      </c>
      <c r="R491" s="254">
        <v>0</v>
      </c>
      <c r="S491" s="254">
        <v>0</v>
      </c>
      <c r="T491" s="254">
        <v>0</v>
      </c>
      <c r="U491" s="254">
        <v>0</v>
      </c>
      <c r="V491" s="254">
        <v>0</v>
      </c>
      <c r="W491" s="254">
        <v>0</v>
      </c>
    </row>
    <row r="492" spans="1:23" s="65" customFormat="1" ht="14.25" customHeight="1" x14ac:dyDescent="0.35">
      <c r="A492" s="64"/>
      <c r="B492" s="17" t="s">
        <v>39</v>
      </c>
      <c r="C492" s="437" t="s">
        <v>2441</v>
      </c>
      <c r="D492" s="17" t="s">
        <v>1763</v>
      </c>
      <c r="E492" s="13" t="s">
        <v>1764</v>
      </c>
      <c r="F492" s="254">
        <v>503.74321000000003</v>
      </c>
      <c r="G492" s="254">
        <v>628</v>
      </c>
      <c r="H492" s="254">
        <v>0</v>
      </c>
      <c r="I492" s="254">
        <v>0</v>
      </c>
      <c r="J492" s="254">
        <v>0</v>
      </c>
      <c r="K492" s="254">
        <v>0</v>
      </c>
      <c r="L492" s="254">
        <v>0</v>
      </c>
      <c r="M492" s="254">
        <v>0</v>
      </c>
      <c r="N492" s="254">
        <v>0</v>
      </c>
      <c r="O492" s="254">
        <v>0</v>
      </c>
      <c r="P492" s="254">
        <v>0</v>
      </c>
      <c r="Q492" s="254">
        <v>0</v>
      </c>
      <c r="R492" s="254">
        <v>0</v>
      </c>
      <c r="S492" s="254">
        <v>0</v>
      </c>
      <c r="T492" s="254">
        <v>0</v>
      </c>
      <c r="U492" s="254">
        <v>0</v>
      </c>
      <c r="V492" s="254">
        <v>0</v>
      </c>
      <c r="W492" s="254">
        <v>0</v>
      </c>
    </row>
    <row r="493" spans="1:23" s="65" customFormat="1" ht="14.25" customHeight="1" x14ac:dyDescent="0.35">
      <c r="A493" s="64"/>
      <c r="B493" s="17" t="s">
        <v>39</v>
      </c>
      <c r="C493" s="437" t="s">
        <v>2441</v>
      </c>
      <c r="D493" s="17" t="s">
        <v>1765</v>
      </c>
      <c r="E493" s="13" t="s">
        <v>1766</v>
      </c>
      <c r="F493" s="254">
        <v>37.552150000000005</v>
      </c>
      <c r="G493" s="254">
        <v>0</v>
      </c>
      <c r="H493" s="254">
        <v>0</v>
      </c>
      <c r="I493" s="254">
        <v>0</v>
      </c>
      <c r="J493" s="254">
        <v>0</v>
      </c>
      <c r="K493" s="254">
        <v>0</v>
      </c>
      <c r="L493" s="254">
        <v>0</v>
      </c>
      <c r="M493" s="254">
        <v>0</v>
      </c>
      <c r="N493" s="254">
        <v>0</v>
      </c>
      <c r="O493" s="254">
        <v>0</v>
      </c>
      <c r="P493" s="254">
        <v>0</v>
      </c>
      <c r="Q493" s="254">
        <v>0</v>
      </c>
      <c r="R493" s="254">
        <v>0</v>
      </c>
      <c r="S493" s="254">
        <v>0</v>
      </c>
      <c r="T493" s="254">
        <v>0</v>
      </c>
      <c r="U493" s="254">
        <v>0</v>
      </c>
      <c r="V493" s="254">
        <v>0</v>
      </c>
      <c r="W493" s="254">
        <v>0</v>
      </c>
    </row>
    <row r="494" spans="1:23" s="65" customFormat="1" ht="14.25" customHeight="1" x14ac:dyDescent="0.35">
      <c r="A494" s="64"/>
      <c r="B494" s="17" t="s">
        <v>39</v>
      </c>
      <c r="C494" s="437" t="s">
        <v>2451</v>
      </c>
      <c r="D494" s="17" t="s">
        <v>1767</v>
      </c>
      <c r="E494" s="13" t="s">
        <v>1768</v>
      </c>
      <c r="F494" s="254">
        <v>0</v>
      </c>
      <c r="G494" s="254">
        <v>0</v>
      </c>
      <c r="H494" s="254">
        <v>0</v>
      </c>
      <c r="I494" s="254">
        <v>0</v>
      </c>
      <c r="J494" s="254">
        <v>0</v>
      </c>
      <c r="K494" s="254">
        <v>0</v>
      </c>
      <c r="L494" s="254">
        <v>0</v>
      </c>
      <c r="M494" s="254">
        <v>0</v>
      </c>
      <c r="N494" s="254">
        <v>0</v>
      </c>
      <c r="O494" s="254">
        <v>0</v>
      </c>
      <c r="P494" s="254">
        <v>0</v>
      </c>
      <c r="Q494" s="254">
        <v>0</v>
      </c>
      <c r="R494" s="254">
        <v>0</v>
      </c>
      <c r="S494" s="254">
        <v>0</v>
      </c>
      <c r="T494" s="254">
        <v>0</v>
      </c>
      <c r="U494" s="254">
        <v>0</v>
      </c>
      <c r="V494" s="254">
        <v>0</v>
      </c>
      <c r="W494" s="254">
        <v>0</v>
      </c>
    </row>
    <row r="495" spans="1:23" s="65" customFormat="1" ht="14.25" customHeight="1" x14ac:dyDescent="0.35">
      <c r="A495" s="64"/>
      <c r="B495" s="17" t="s">
        <v>39</v>
      </c>
      <c r="C495" s="437" t="s">
        <v>2452</v>
      </c>
      <c r="D495" s="17" t="s">
        <v>1769</v>
      </c>
      <c r="E495" s="13" t="s">
        <v>1770</v>
      </c>
      <c r="F495" s="254">
        <v>1236.77414</v>
      </c>
      <c r="G495" s="254">
        <v>1324</v>
      </c>
      <c r="H495" s="254">
        <v>0</v>
      </c>
      <c r="I495" s="254">
        <v>0</v>
      </c>
      <c r="J495" s="254">
        <v>0</v>
      </c>
      <c r="K495" s="254">
        <v>0</v>
      </c>
      <c r="L495" s="254">
        <v>0</v>
      </c>
      <c r="M495" s="254">
        <v>0</v>
      </c>
      <c r="N495" s="254">
        <v>0</v>
      </c>
      <c r="O495" s="254">
        <v>0</v>
      </c>
      <c r="P495" s="254">
        <v>0</v>
      </c>
      <c r="Q495" s="254">
        <v>0</v>
      </c>
      <c r="R495" s="254">
        <v>0</v>
      </c>
      <c r="S495" s="254">
        <v>0</v>
      </c>
      <c r="T495" s="254">
        <v>0</v>
      </c>
      <c r="U495" s="254">
        <v>0</v>
      </c>
      <c r="V495" s="254">
        <v>0</v>
      </c>
      <c r="W495" s="254">
        <v>0</v>
      </c>
    </row>
    <row r="496" spans="1:23" s="65" customFormat="1" ht="14.25" customHeight="1" x14ac:dyDescent="0.35">
      <c r="A496" s="64"/>
      <c r="B496" s="17" t="s">
        <v>39</v>
      </c>
      <c r="C496" s="437" t="s">
        <v>2452</v>
      </c>
      <c r="D496" s="17" t="s">
        <v>1771</v>
      </c>
      <c r="E496" s="13" t="s">
        <v>1772</v>
      </c>
      <c r="F496" s="254">
        <v>6.3749500000000001</v>
      </c>
      <c r="G496" s="254">
        <v>0</v>
      </c>
      <c r="H496" s="254">
        <v>0</v>
      </c>
      <c r="I496" s="254">
        <v>0</v>
      </c>
      <c r="J496" s="254">
        <v>0</v>
      </c>
      <c r="K496" s="254">
        <v>0</v>
      </c>
      <c r="L496" s="254">
        <v>0</v>
      </c>
      <c r="M496" s="254">
        <v>0</v>
      </c>
      <c r="N496" s="254">
        <v>0</v>
      </c>
      <c r="O496" s="254">
        <v>0</v>
      </c>
      <c r="P496" s="254">
        <v>0</v>
      </c>
      <c r="Q496" s="254">
        <v>0</v>
      </c>
      <c r="R496" s="254">
        <v>0</v>
      </c>
      <c r="S496" s="254">
        <v>0</v>
      </c>
      <c r="T496" s="254">
        <v>0</v>
      </c>
      <c r="U496" s="254">
        <v>0</v>
      </c>
      <c r="V496" s="254">
        <v>0</v>
      </c>
      <c r="W496" s="254">
        <v>0</v>
      </c>
    </row>
    <row r="497" spans="1:23" s="65" customFormat="1" ht="14.25" customHeight="1" x14ac:dyDescent="0.35">
      <c r="A497" s="64"/>
      <c r="B497" s="17" t="s">
        <v>39</v>
      </c>
      <c r="C497" s="437" t="s">
        <v>2452</v>
      </c>
      <c r="D497" s="17" t="s">
        <v>1773</v>
      </c>
      <c r="E497" s="13" t="s">
        <v>1774</v>
      </c>
      <c r="F497" s="254">
        <v>3.8333600000000003</v>
      </c>
      <c r="G497" s="254">
        <v>0</v>
      </c>
      <c r="H497" s="254">
        <v>0</v>
      </c>
      <c r="I497" s="254">
        <v>0</v>
      </c>
      <c r="J497" s="254">
        <v>0</v>
      </c>
      <c r="K497" s="254">
        <v>0</v>
      </c>
      <c r="L497" s="254">
        <v>0</v>
      </c>
      <c r="M497" s="254">
        <v>0</v>
      </c>
      <c r="N497" s="254">
        <v>0</v>
      </c>
      <c r="O497" s="254">
        <v>0</v>
      </c>
      <c r="P497" s="254">
        <v>0</v>
      </c>
      <c r="Q497" s="254">
        <v>0</v>
      </c>
      <c r="R497" s="254">
        <v>0</v>
      </c>
      <c r="S497" s="254">
        <v>0</v>
      </c>
      <c r="T497" s="254">
        <v>0</v>
      </c>
      <c r="U497" s="254">
        <v>0</v>
      </c>
      <c r="V497" s="254">
        <v>0</v>
      </c>
      <c r="W497" s="254">
        <v>0</v>
      </c>
    </row>
    <row r="498" spans="1:23" s="65" customFormat="1" ht="14.25" customHeight="1" x14ac:dyDescent="0.35">
      <c r="A498" s="64"/>
      <c r="B498" s="17" t="s">
        <v>39</v>
      </c>
      <c r="C498" s="437" t="s">
        <v>2453</v>
      </c>
      <c r="D498" s="17" t="s">
        <v>1775</v>
      </c>
      <c r="E498" s="13" t="s">
        <v>1776</v>
      </c>
      <c r="F498" s="254">
        <v>51.470510000000004</v>
      </c>
      <c r="G498" s="254">
        <v>940</v>
      </c>
      <c r="H498" s="254">
        <v>0</v>
      </c>
      <c r="I498" s="254">
        <v>0</v>
      </c>
      <c r="J498" s="254">
        <v>0</v>
      </c>
      <c r="K498" s="254">
        <v>0</v>
      </c>
      <c r="L498" s="254">
        <v>0</v>
      </c>
      <c r="M498" s="254">
        <v>0</v>
      </c>
      <c r="N498" s="254">
        <v>0</v>
      </c>
      <c r="O498" s="254">
        <v>0</v>
      </c>
      <c r="P498" s="254">
        <v>0</v>
      </c>
      <c r="Q498" s="254">
        <v>0</v>
      </c>
      <c r="R498" s="254">
        <v>0</v>
      </c>
      <c r="S498" s="254">
        <v>0</v>
      </c>
      <c r="T498" s="254">
        <v>0</v>
      </c>
      <c r="U498" s="254">
        <v>0</v>
      </c>
      <c r="V498" s="254">
        <v>0</v>
      </c>
      <c r="W498" s="254">
        <v>0</v>
      </c>
    </row>
    <row r="499" spans="1:23" s="65" customFormat="1" ht="14.25" customHeight="1" x14ac:dyDescent="0.35">
      <c r="A499" s="64"/>
      <c r="B499" s="17" t="s">
        <v>39</v>
      </c>
      <c r="C499" s="437" t="s">
        <v>2454</v>
      </c>
      <c r="D499" s="17" t="s">
        <v>1777</v>
      </c>
      <c r="E499" s="13" t="s">
        <v>1778</v>
      </c>
      <c r="F499" s="254">
        <v>-2.5950000000000002</v>
      </c>
      <c r="G499" s="254">
        <v>0</v>
      </c>
      <c r="H499" s="254">
        <v>0</v>
      </c>
      <c r="I499" s="254">
        <v>0</v>
      </c>
      <c r="J499" s="254">
        <v>0</v>
      </c>
      <c r="K499" s="254">
        <v>0</v>
      </c>
      <c r="L499" s="254">
        <v>0</v>
      </c>
      <c r="M499" s="254">
        <v>0</v>
      </c>
      <c r="N499" s="254">
        <v>0</v>
      </c>
      <c r="O499" s="254">
        <v>0</v>
      </c>
      <c r="P499" s="254">
        <v>0</v>
      </c>
      <c r="Q499" s="254">
        <v>0</v>
      </c>
      <c r="R499" s="254">
        <v>0</v>
      </c>
      <c r="S499" s="254">
        <v>0</v>
      </c>
      <c r="T499" s="254">
        <v>0</v>
      </c>
      <c r="U499" s="254">
        <v>0</v>
      </c>
      <c r="V499" s="254">
        <v>0</v>
      </c>
      <c r="W499" s="254">
        <v>0</v>
      </c>
    </row>
    <row r="500" spans="1:23" s="65" customFormat="1" ht="14.25" customHeight="1" x14ac:dyDescent="0.35">
      <c r="A500" s="64"/>
      <c r="B500" s="17" t="s">
        <v>39</v>
      </c>
      <c r="C500" s="437" t="s">
        <v>2455</v>
      </c>
      <c r="D500" s="17" t="s">
        <v>1779</v>
      </c>
      <c r="E500" s="13" t="s">
        <v>1780</v>
      </c>
      <c r="F500" s="254">
        <v>1063.9517800000001</v>
      </c>
      <c r="G500" s="254">
        <v>1265</v>
      </c>
      <c r="H500" s="254">
        <v>0</v>
      </c>
      <c r="I500" s="254">
        <v>0</v>
      </c>
      <c r="J500" s="254">
        <v>0</v>
      </c>
      <c r="K500" s="254">
        <v>0</v>
      </c>
      <c r="L500" s="254">
        <v>0</v>
      </c>
      <c r="M500" s="254">
        <v>0</v>
      </c>
      <c r="N500" s="254">
        <v>0</v>
      </c>
      <c r="O500" s="254">
        <v>0</v>
      </c>
      <c r="P500" s="254">
        <v>0</v>
      </c>
      <c r="Q500" s="254">
        <v>0</v>
      </c>
      <c r="R500" s="254">
        <v>0</v>
      </c>
      <c r="S500" s="254">
        <v>0</v>
      </c>
      <c r="T500" s="254">
        <v>0</v>
      </c>
      <c r="U500" s="254">
        <v>0</v>
      </c>
      <c r="V500" s="254">
        <v>0</v>
      </c>
      <c r="W500" s="254">
        <v>0</v>
      </c>
    </row>
    <row r="501" spans="1:23" s="65" customFormat="1" ht="14.25" customHeight="1" x14ac:dyDescent="0.35">
      <c r="A501" s="64"/>
      <c r="B501" s="17" t="s">
        <v>39</v>
      </c>
      <c r="C501" s="437" t="s">
        <v>2441</v>
      </c>
      <c r="D501" s="17" t="s">
        <v>1781</v>
      </c>
      <c r="E501" s="13" t="s">
        <v>1782</v>
      </c>
      <c r="F501" s="254">
        <v>929.53323999999998</v>
      </c>
      <c r="G501" s="254">
        <v>2840.203</v>
      </c>
      <c r="H501" s="254">
        <v>0</v>
      </c>
      <c r="I501" s="254">
        <v>0</v>
      </c>
      <c r="J501" s="254">
        <v>0</v>
      </c>
      <c r="K501" s="254">
        <v>0</v>
      </c>
      <c r="L501" s="254">
        <v>0</v>
      </c>
      <c r="M501" s="254">
        <v>0</v>
      </c>
      <c r="N501" s="254">
        <v>0</v>
      </c>
      <c r="O501" s="254">
        <v>0</v>
      </c>
      <c r="P501" s="254">
        <v>0</v>
      </c>
      <c r="Q501" s="254">
        <v>0</v>
      </c>
      <c r="R501" s="254">
        <v>0</v>
      </c>
      <c r="S501" s="254">
        <v>0</v>
      </c>
      <c r="T501" s="254">
        <v>0</v>
      </c>
      <c r="U501" s="254">
        <v>0</v>
      </c>
      <c r="V501" s="254">
        <v>0</v>
      </c>
      <c r="W501" s="254">
        <v>0</v>
      </c>
    </row>
    <row r="502" spans="1:23" s="65" customFormat="1" ht="14.25" customHeight="1" x14ac:dyDescent="0.35">
      <c r="A502" s="64"/>
      <c r="B502" s="17" t="s">
        <v>39</v>
      </c>
      <c r="C502" s="437" t="s">
        <v>2456</v>
      </c>
      <c r="D502" s="17" t="s">
        <v>1783</v>
      </c>
      <c r="E502" s="13" t="s">
        <v>1784</v>
      </c>
      <c r="F502" s="254">
        <v>109.35733</v>
      </c>
      <c r="G502" s="254">
        <v>308</v>
      </c>
      <c r="H502" s="254">
        <v>0</v>
      </c>
      <c r="I502" s="254">
        <v>0</v>
      </c>
      <c r="J502" s="254">
        <v>0</v>
      </c>
      <c r="K502" s="254">
        <v>0</v>
      </c>
      <c r="L502" s="254">
        <v>0</v>
      </c>
      <c r="M502" s="254">
        <v>0</v>
      </c>
      <c r="N502" s="254">
        <v>0</v>
      </c>
      <c r="O502" s="254">
        <v>0</v>
      </c>
      <c r="P502" s="254">
        <v>0</v>
      </c>
      <c r="Q502" s="254">
        <v>0</v>
      </c>
      <c r="R502" s="254">
        <v>0</v>
      </c>
      <c r="S502" s="254">
        <v>0</v>
      </c>
      <c r="T502" s="254">
        <v>0</v>
      </c>
      <c r="U502" s="254">
        <v>0</v>
      </c>
      <c r="V502" s="254">
        <v>0</v>
      </c>
      <c r="W502" s="254">
        <v>0</v>
      </c>
    </row>
    <row r="503" spans="1:23" s="65" customFormat="1" ht="14.25" customHeight="1" x14ac:dyDescent="0.35">
      <c r="A503" s="64"/>
      <c r="B503" s="17" t="s">
        <v>39</v>
      </c>
      <c r="C503" s="437" t="s">
        <v>2457</v>
      </c>
      <c r="D503" s="17" t="s">
        <v>1785</v>
      </c>
      <c r="E503" s="13" t="s">
        <v>1786</v>
      </c>
      <c r="F503" s="254">
        <v>1648.14645</v>
      </c>
      <c r="G503" s="254">
        <v>0</v>
      </c>
      <c r="H503" s="254">
        <v>0</v>
      </c>
      <c r="I503" s="254">
        <v>0</v>
      </c>
      <c r="J503" s="254">
        <v>0</v>
      </c>
      <c r="K503" s="254">
        <v>0</v>
      </c>
      <c r="L503" s="254">
        <v>0</v>
      </c>
      <c r="M503" s="254">
        <v>0</v>
      </c>
      <c r="N503" s="254">
        <v>0</v>
      </c>
      <c r="O503" s="254">
        <v>0</v>
      </c>
      <c r="P503" s="254">
        <v>0</v>
      </c>
      <c r="Q503" s="254">
        <v>0</v>
      </c>
      <c r="R503" s="254">
        <v>0</v>
      </c>
      <c r="S503" s="254">
        <v>0</v>
      </c>
      <c r="T503" s="254">
        <v>0</v>
      </c>
      <c r="U503" s="254">
        <v>0</v>
      </c>
      <c r="V503" s="254">
        <v>0</v>
      </c>
      <c r="W503" s="254">
        <v>0</v>
      </c>
    </row>
    <row r="504" spans="1:23" s="65" customFormat="1" ht="14.25" customHeight="1" x14ac:dyDescent="0.35">
      <c r="A504" s="64"/>
      <c r="B504" s="17" t="s">
        <v>39</v>
      </c>
      <c r="C504" s="437" t="s">
        <v>2465</v>
      </c>
      <c r="D504" s="17" t="s">
        <v>1787</v>
      </c>
      <c r="E504" s="13" t="s">
        <v>1788</v>
      </c>
      <c r="F504" s="254">
        <v>89.753179999999986</v>
      </c>
      <c r="G504" s="254">
        <v>0</v>
      </c>
      <c r="H504" s="254">
        <v>0</v>
      </c>
      <c r="I504" s="254">
        <v>0</v>
      </c>
      <c r="J504" s="254">
        <v>0</v>
      </c>
      <c r="K504" s="254">
        <v>0</v>
      </c>
      <c r="L504" s="254">
        <v>0</v>
      </c>
      <c r="M504" s="254">
        <v>0</v>
      </c>
      <c r="N504" s="254">
        <v>0</v>
      </c>
      <c r="O504" s="254">
        <v>0</v>
      </c>
      <c r="P504" s="254">
        <v>0</v>
      </c>
      <c r="Q504" s="254">
        <v>0</v>
      </c>
      <c r="R504" s="254">
        <v>0</v>
      </c>
      <c r="S504" s="254">
        <v>0</v>
      </c>
      <c r="T504" s="254">
        <v>0</v>
      </c>
      <c r="U504" s="254">
        <v>0</v>
      </c>
      <c r="V504" s="254">
        <v>0</v>
      </c>
      <c r="W504" s="254">
        <v>0</v>
      </c>
    </row>
    <row r="505" spans="1:23" s="65" customFormat="1" ht="14.25" customHeight="1" x14ac:dyDescent="0.35">
      <c r="A505" s="64"/>
      <c r="B505" s="17" t="s">
        <v>39</v>
      </c>
      <c r="C505" s="437" t="s">
        <v>2468</v>
      </c>
      <c r="D505" s="17" t="s">
        <v>1789</v>
      </c>
      <c r="E505" s="13" t="s">
        <v>1790</v>
      </c>
      <c r="F505" s="254">
        <v>-12.331</v>
      </c>
      <c r="G505" s="254">
        <v>0</v>
      </c>
      <c r="H505" s="254">
        <v>0</v>
      </c>
      <c r="I505" s="254">
        <v>0</v>
      </c>
      <c r="J505" s="254">
        <v>0</v>
      </c>
      <c r="K505" s="254">
        <v>0</v>
      </c>
      <c r="L505" s="254">
        <v>0</v>
      </c>
      <c r="M505" s="254">
        <v>0</v>
      </c>
      <c r="N505" s="254">
        <v>0</v>
      </c>
      <c r="O505" s="254">
        <v>0</v>
      </c>
      <c r="P505" s="254">
        <v>0</v>
      </c>
      <c r="Q505" s="254">
        <v>0</v>
      </c>
      <c r="R505" s="254">
        <v>0</v>
      </c>
      <c r="S505" s="254">
        <v>0</v>
      </c>
      <c r="T505" s="254">
        <v>0</v>
      </c>
      <c r="U505" s="254">
        <v>0</v>
      </c>
      <c r="V505" s="254">
        <v>0</v>
      </c>
      <c r="W505" s="254">
        <v>0</v>
      </c>
    </row>
    <row r="506" spans="1:23" s="65" customFormat="1" ht="14.25" customHeight="1" x14ac:dyDescent="0.35">
      <c r="A506" s="64"/>
      <c r="B506" s="17" t="s">
        <v>39</v>
      </c>
      <c r="C506" s="437" t="s">
        <v>2458</v>
      </c>
      <c r="D506" s="17" t="s">
        <v>1791</v>
      </c>
      <c r="E506" s="13" t="s">
        <v>1792</v>
      </c>
      <c r="F506" s="254">
        <v>0.81870000000000009</v>
      </c>
      <c r="G506" s="254">
        <v>0</v>
      </c>
      <c r="H506" s="254">
        <v>0</v>
      </c>
      <c r="I506" s="254">
        <v>0</v>
      </c>
      <c r="J506" s="254">
        <v>0</v>
      </c>
      <c r="K506" s="254">
        <v>0</v>
      </c>
      <c r="L506" s="254">
        <v>0</v>
      </c>
      <c r="M506" s="254">
        <v>0</v>
      </c>
      <c r="N506" s="254">
        <v>0</v>
      </c>
      <c r="O506" s="254">
        <v>0</v>
      </c>
      <c r="P506" s="254">
        <v>0</v>
      </c>
      <c r="Q506" s="254">
        <v>0</v>
      </c>
      <c r="R506" s="254">
        <v>0</v>
      </c>
      <c r="S506" s="254">
        <v>0</v>
      </c>
      <c r="T506" s="254">
        <v>0</v>
      </c>
      <c r="U506" s="254">
        <v>0</v>
      </c>
      <c r="V506" s="254">
        <v>0</v>
      </c>
      <c r="W506" s="254">
        <v>0</v>
      </c>
    </row>
    <row r="507" spans="1:23" s="65" customFormat="1" ht="14.25" customHeight="1" x14ac:dyDescent="0.35">
      <c r="A507" s="64"/>
      <c r="B507" s="17" t="s">
        <v>39</v>
      </c>
      <c r="C507" s="437" t="s">
        <v>2459</v>
      </c>
      <c r="D507" s="17" t="s">
        <v>1793</v>
      </c>
      <c r="E507" s="13" t="s">
        <v>1794</v>
      </c>
      <c r="F507" s="254">
        <v>44.801199999999994</v>
      </c>
      <c r="G507" s="254">
        <v>0</v>
      </c>
      <c r="H507" s="254">
        <v>0</v>
      </c>
      <c r="I507" s="254">
        <v>0</v>
      </c>
      <c r="J507" s="254">
        <v>0</v>
      </c>
      <c r="K507" s="254">
        <v>0</v>
      </c>
      <c r="L507" s="254">
        <v>0</v>
      </c>
      <c r="M507" s="254">
        <v>0</v>
      </c>
      <c r="N507" s="254">
        <v>0</v>
      </c>
      <c r="O507" s="254">
        <v>0</v>
      </c>
      <c r="P507" s="254">
        <v>0</v>
      </c>
      <c r="Q507" s="254">
        <v>0</v>
      </c>
      <c r="R507" s="254">
        <v>0</v>
      </c>
      <c r="S507" s="254">
        <v>0</v>
      </c>
      <c r="T507" s="254">
        <v>0</v>
      </c>
      <c r="U507" s="254">
        <v>0</v>
      </c>
      <c r="V507" s="254">
        <v>0</v>
      </c>
      <c r="W507" s="254">
        <v>0</v>
      </c>
    </row>
    <row r="508" spans="1:23" s="65" customFormat="1" ht="14.25" customHeight="1" x14ac:dyDescent="0.35">
      <c r="A508" s="64"/>
      <c r="B508" s="17" t="s">
        <v>39</v>
      </c>
      <c r="C508" s="437" t="s">
        <v>2460</v>
      </c>
      <c r="D508" s="17" t="s">
        <v>1795</v>
      </c>
      <c r="E508" s="13" t="s">
        <v>1796</v>
      </c>
      <c r="F508" s="254">
        <v>422.62114000000003</v>
      </c>
      <c r="G508" s="254">
        <v>420</v>
      </c>
      <c r="H508" s="254">
        <v>0</v>
      </c>
      <c r="I508" s="254">
        <v>0</v>
      </c>
      <c r="J508" s="254">
        <v>0</v>
      </c>
      <c r="K508" s="254">
        <v>0</v>
      </c>
      <c r="L508" s="254">
        <v>0</v>
      </c>
      <c r="M508" s="254">
        <v>0</v>
      </c>
      <c r="N508" s="254">
        <v>0</v>
      </c>
      <c r="O508" s="254">
        <v>0</v>
      </c>
      <c r="P508" s="254">
        <v>0</v>
      </c>
      <c r="Q508" s="254">
        <v>0</v>
      </c>
      <c r="R508" s="254">
        <v>0</v>
      </c>
      <c r="S508" s="254">
        <v>0</v>
      </c>
      <c r="T508" s="254">
        <v>0</v>
      </c>
      <c r="U508" s="254">
        <v>0</v>
      </c>
      <c r="V508" s="254">
        <v>0</v>
      </c>
      <c r="W508" s="254">
        <v>0</v>
      </c>
    </row>
    <row r="509" spans="1:23" s="65" customFormat="1" ht="14.25" customHeight="1" x14ac:dyDescent="0.35">
      <c r="A509" s="64"/>
      <c r="B509" s="17" t="s">
        <v>1736</v>
      </c>
      <c r="C509" s="437" t="s">
        <v>2583</v>
      </c>
      <c r="D509" s="17" t="s">
        <v>1797</v>
      </c>
      <c r="E509" s="13" t="s">
        <v>1798</v>
      </c>
      <c r="F509" s="254">
        <v>1880.9721599999998</v>
      </c>
      <c r="G509" s="254">
        <v>3117.5529999999999</v>
      </c>
      <c r="H509" s="254">
        <v>0</v>
      </c>
      <c r="I509" s="254">
        <v>0</v>
      </c>
      <c r="J509" s="254">
        <v>0</v>
      </c>
      <c r="K509" s="254">
        <v>0</v>
      </c>
      <c r="L509" s="254">
        <v>0</v>
      </c>
      <c r="M509" s="254">
        <v>0</v>
      </c>
      <c r="N509" s="254">
        <v>0</v>
      </c>
      <c r="O509" s="254">
        <v>0</v>
      </c>
      <c r="P509" s="254">
        <v>0</v>
      </c>
      <c r="Q509" s="254">
        <v>0</v>
      </c>
      <c r="R509" s="254">
        <v>0</v>
      </c>
      <c r="S509" s="254">
        <v>0</v>
      </c>
      <c r="T509" s="254">
        <v>0</v>
      </c>
      <c r="U509" s="254">
        <v>0</v>
      </c>
      <c r="V509" s="254">
        <v>0</v>
      </c>
      <c r="W509" s="254">
        <v>0</v>
      </c>
    </row>
    <row r="510" spans="1:23" s="65" customFormat="1" ht="14.25" customHeight="1" x14ac:dyDescent="0.35">
      <c r="A510" s="64"/>
      <c r="B510" s="17" t="s">
        <v>1736</v>
      </c>
      <c r="C510" s="437" t="s">
        <v>2588</v>
      </c>
      <c r="D510" s="17" t="s">
        <v>1799</v>
      </c>
      <c r="E510" s="13" t="s">
        <v>1800</v>
      </c>
      <c r="F510" s="254">
        <v>-0.10585</v>
      </c>
      <c r="G510" s="254">
        <v>0</v>
      </c>
      <c r="H510" s="254">
        <v>0</v>
      </c>
      <c r="I510" s="254">
        <v>0</v>
      </c>
      <c r="J510" s="254">
        <v>0</v>
      </c>
      <c r="K510" s="254">
        <v>0</v>
      </c>
      <c r="L510" s="254">
        <v>0</v>
      </c>
      <c r="M510" s="254">
        <v>0</v>
      </c>
      <c r="N510" s="254">
        <v>0</v>
      </c>
      <c r="O510" s="254">
        <v>0</v>
      </c>
      <c r="P510" s="254">
        <v>0</v>
      </c>
      <c r="Q510" s="254">
        <v>0</v>
      </c>
      <c r="R510" s="254">
        <v>0</v>
      </c>
      <c r="S510" s="254">
        <v>0</v>
      </c>
      <c r="T510" s="254">
        <v>0</v>
      </c>
      <c r="U510" s="254">
        <v>0</v>
      </c>
      <c r="V510" s="254">
        <v>0</v>
      </c>
      <c r="W510" s="254">
        <v>0</v>
      </c>
    </row>
    <row r="511" spans="1:23" s="65" customFormat="1" ht="14.25" customHeight="1" x14ac:dyDescent="0.35">
      <c r="A511" s="64"/>
      <c r="B511" s="17" t="s">
        <v>1736</v>
      </c>
      <c r="C511" s="437" t="s">
        <v>2584</v>
      </c>
      <c r="D511" s="17" t="s">
        <v>1801</v>
      </c>
      <c r="E511" s="13" t="s">
        <v>1802</v>
      </c>
      <c r="F511" s="254">
        <v>-11.10525</v>
      </c>
      <c r="G511" s="254">
        <v>0</v>
      </c>
      <c r="H511" s="254">
        <v>0</v>
      </c>
      <c r="I511" s="254">
        <v>0</v>
      </c>
      <c r="J511" s="254">
        <v>0</v>
      </c>
      <c r="K511" s="254">
        <v>0</v>
      </c>
      <c r="L511" s="254">
        <v>0</v>
      </c>
      <c r="M511" s="254">
        <v>0</v>
      </c>
      <c r="N511" s="254">
        <v>0</v>
      </c>
      <c r="O511" s="254">
        <v>0</v>
      </c>
      <c r="P511" s="254">
        <v>0</v>
      </c>
      <c r="Q511" s="254">
        <v>0</v>
      </c>
      <c r="R511" s="254">
        <v>0</v>
      </c>
      <c r="S511" s="254">
        <v>0</v>
      </c>
      <c r="T511" s="254">
        <v>0</v>
      </c>
      <c r="U511" s="254">
        <v>0</v>
      </c>
      <c r="V511" s="254">
        <v>0</v>
      </c>
      <c r="W511" s="254">
        <v>0</v>
      </c>
    </row>
    <row r="512" spans="1:23" s="65" customFormat="1" ht="14.25" customHeight="1" x14ac:dyDescent="0.35">
      <c r="A512" s="64"/>
      <c r="B512" s="17" t="s">
        <v>1736</v>
      </c>
      <c r="C512" s="437" t="s">
        <v>2587</v>
      </c>
      <c r="D512" s="17" t="s">
        <v>1803</v>
      </c>
      <c r="E512" s="13" t="s">
        <v>1804</v>
      </c>
      <c r="F512" s="254">
        <v>20.21424</v>
      </c>
      <c r="G512" s="254">
        <v>0</v>
      </c>
      <c r="H512" s="254">
        <v>0</v>
      </c>
      <c r="I512" s="254">
        <v>0</v>
      </c>
      <c r="J512" s="254">
        <v>0</v>
      </c>
      <c r="K512" s="254">
        <v>0</v>
      </c>
      <c r="L512" s="254">
        <v>0</v>
      </c>
      <c r="M512" s="254">
        <v>0</v>
      </c>
      <c r="N512" s="254">
        <v>0</v>
      </c>
      <c r="O512" s="254">
        <v>0</v>
      </c>
      <c r="P512" s="254">
        <v>0</v>
      </c>
      <c r="Q512" s="254">
        <v>0</v>
      </c>
      <c r="R512" s="254">
        <v>0</v>
      </c>
      <c r="S512" s="254">
        <v>0</v>
      </c>
      <c r="T512" s="254">
        <v>0</v>
      </c>
      <c r="U512" s="254">
        <v>0</v>
      </c>
      <c r="V512" s="254">
        <v>0</v>
      </c>
      <c r="W512" s="254">
        <v>0</v>
      </c>
    </row>
    <row r="513" spans="1:23" s="65" customFormat="1" ht="14.25" customHeight="1" x14ac:dyDescent="0.35">
      <c r="A513" s="64"/>
      <c r="B513" s="17" t="s">
        <v>39</v>
      </c>
      <c r="C513" s="437" t="s">
        <v>2440</v>
      </c>
      <c r="D513" s="17" t="s">
        <v>1737</v>
      </c>
      <c r="E513" s="13" t="s">
        <v>1738</v>
      </c>
      <c r="F513" s="254">
        <v>0</v>
      </c>
      <c r="G513" s="254">
        <v>0</v>
      </c>
      <c r="H513" s="254">
        <v>17.822389999999999</v>
      </c>
      <c r="I513" s="254">
        <v>0</v>
      </c>
      <c r="J513" s="254">
        <v>0</v>
      </c>
      <c r="K513" s="254">
        <v>0</v>
      </c>
      <c r="L513" s="254">
        <v>0</v>
      </c>
      <c r="M513" s="254">
        <v>0</v>
      </c>
      <c r="N513" s="254">
        <v>0</v>
      </c>
      <c r="O513" s="254">
        <v>0</v>
      </c>
      <c r="P513" s="254">
        <v>0</v>
      </c>
      <c r="Q513" s="254">
        <v>0</v>
      </c>
      <c r="R513" s="254">
        <v>0</v>
      </c>
      <c r="S513" s="254">
        <v>0</v>
      </c>
      <c r="T513" s="254">
        <v>0</v>
      </c>
      <c r="U513" s="254">
        <v>0</v>
      </c>
      <c r="V513" s="254">
        <v>0</v>
      </c>
      <c r="W513" s="254">
        <v>0</v>
      </c>
    </row>
    <row r="514" spans="1:23" s="65" customFormat="1" ht="14.25" customHeight="1" x14ac:dyDescent="0.35">
      <c r="A514" s="64"/>
      <c r="B514" s="17" t="s">
        <v>39</v>
      </c>
      <c r="C514" s="437" t="s">
        <v>2463</v>
      </c>
      <c r="D514" s="17" t="s">
        <v>1805</v>
      </c>
      <c r="E514" s="13" t="s">
        <v>1806</v>
      </c>
      <c r="F514" s="254">
        <v>0</v>
      </c>
      <c r="G514" s="254">
        <v>0</v>
      </c>
      <c r="H514" s="254">
        <v>-1.68797</v>
      </c>
      <c r="I514" s="254">
        <v>0</v>
      </c>
      <c r="J514" s="254">
        <v>0</v>
      </c>
      <c r="K514" s="254">
        <v>0</v>
      </c>
      <c r="L514" s="254">
        <v>0</v>
      </c>
      <c r="M514" s="254">
        <v>0</v>
      </c>
      <c r="N514" s="254">
        <v>0</v>
      </c>
      <c r="O514" s="254">
        <v>0</v>
      </c>
      <c r="P514" s="254">
        <v>0</v>
      </c>
      <c r="Q514" s="254">
        <v>0</v>
      </c>
      <c r="R514" s="254">
        <v>0</v>
      </c>
      <c r="S514" s="254">
        <v>0</v>
      </c>
      <c r="T514" s="254">
        <v>0</v>
      </c>
      <c r="U514" s="254">
        <v>0</v>
      </c>
      <c r="V514" s="254">
        <v>0</v>
      </c>
      <c r="W514" s="254">
        <v>0</v>
      </c>
    </row>
    <row r="515" spans="1:23" s="65" customFormat="1" ht="14.25" customHeight="1" x14ac:dyDescent="0.35">
      <c r="A515" s="64"/>
      <c r="B515" s="17" t="s">
        <v>39</v>
      </c>
      <c r="C515" s="437" t="s">
        <v>2441</v>
      </c>
      <c r="D515" s="17" t="s">
        <v>1739</v>
      </c>
      <c r="E515" s="13" t="s">
        <v>1740</v>
      </c>
      <c r="F515" s="254">
        <v>0</v>
      </c>
      <c r="G515" s="254">
        <v>0</v>
      </c>
      <c r="H515" s="254">
        <v>721.00053000000003</v>
      </c>
      <c r="I515" s="254">
        <v>3501</v>
      </c>
      <c r="J515" s="254">
        <v>0</v>
      </c>
      <c r="K515" s="254">
        <v>0</v>
      </c>
      <c r="L515" s="254">
        <v>0</v>
      </c>
      <c r="M515" s="254">
        <v>0</v>
      </c>
      <c r="N515" s="254">
        <v>0</v>
      </c>
      <c r="O515" s="254">
        <v>0</v>
      </c>
      <c r="P515" s="254">
        <v>0</v>
      </c>
      <c r="Q515" s="254">
        <v>0</v>
      </c>
      <c r="R515" s="254">
        <v>0</v>
      </c>
      <c r="S515" s="254">
        <v>0</v>
      </c>
      <c r="T515" s="254">
        <v>0</v>
      </c>
      <c r="U515" s="254">
        <v>0</v>
      </c>
      <c r="V515" s="254">
        <v>0</v>
      </c>
      <c r="W515" s="254">
        <v>0</v>
      </c>
    </row>
    <row r="516" spans="1:23" s="65" customFormat="1" ht="14.25" customHeight="1" x14ac:dyDescent="0.35">
      <c r="A516" s="64"/>
      <c r="B516" s="17" t="s">
        <v>39</v>
      </c>
      <c r="C516" s="437" t="s">
        <v>2442</v>
      </c>
      <c r="D516" s="17" t="s">
        <v>1741</v>
      </c>
      <c r="E516" s="13" t="s">
        <v>1742</v>
      </c>
      <c r="F516" s="254">
        <v>0</v>
      </c>
      <c r="G516" s="254">
        <v>0</v>
      </c>
      <c r="H516" s="254">
        <v>511.89828</v>
      </c>
      <c r="I516" s="254">
        <v>775</v>
      </c>
      <c r="J516" s="254">
        <v>0</v>
      </c>
      <c r="K516" s="254">
        <v>0</v>
      </c>
      <c r="L516" s="254">
        <v>0</v>
      </c>
      <c r="M516" s="254">
        <v>0</v>
      </c>
      <c r="N516" s="254">
        <v>0</v>
      </c>
      <c r="O516" s="254">
        <v>0</v>
      </c>
      <c r="P516" s="254">
        <v>0</v>
      </c>
      <c r="Q516" s="254">
        <v>0</v>
      </c>
      <c r="R516" s="254">
        <v>0</v>
      </c>
      <c r="S516" s="254">
        <v>0</v>
      </c>
      <c r="T516" s="254">
        <v>0</v>
      </c>
      <c r="U516" s="254">
        <v>0</v>
      </c>
      <c r="V516" s="254">
        <v>0</v>
      </c>
      <c r="W516" s="254">
        <v>0</v>
      </c>
    </row>
    <row r="517" spans="1:23" s="65" customFormat="1" ht="14.25" customHeight="1" x14ac:dyDescent="0.35">
      <c r="A517" s="64"/>
      <c r="B517" s="17" t="s">
        <v>39</v>
      </c>
      <c r="C517" s="437" t="s">
        <v>2442</v>
      </c>
      <c r="D517" s="17" t="s">
        <v>1743</v>
      </c>
      <c r="E517" s="13" t="s">
        <v>1744</v>
      </c>
      <c r="F517" s="254">
        <v>0</v>
      </c>
      <c r="G517" s="254">
        <v>0</v>
      </c>
      <c r="H517" s="254">
        <v>-2.1</v>
      </c>
      <c r="I517" s="254">
        <v>0</v>
      </c>
      <c r="J517" s="254">
        <v>0</v>
      </c>
      <c r="K517" s="254">
        <v>0</v>
      </c>
      <c r="L517" s="254">
        <v>0</v>
      </c>
      <c r="M517" s="254">
        <v>0</v>
      </c>
      <c r="N517" s="254">
        <v>0</v>
      </c>
      <c r="O517" s="254">
        <v>0</v>
      </c>
      <c r="P517" s="254">
        <v>0</v>
      </c>
      <c r="Q517" s="254">
        <v>0</v>
      </c>
      <c r="R517" s="254">
        <v>0</v>
      </c>
      <c r="S517" s="254">
        <v>0</v>
      </c>
      <c r="T517" s="254">
        <v>0</v>
      </c>
      <c r="U517" s="254">
        <v>0</v>
      </c>
      <c r="V517" s="254">
        <v>0</v>
      </c>
      <c r="W517" s="254">
        <v>0</v>
      </c>
    </row>
    <row r="518" spans="1:23" s="65" customFormat="1" ht="14.25" customHeight="1" x14ac:dyDescent="0.35">
      <c r="A518" s="64"/>
      <c r="B518" s="17" t="s">
        <v>39</v>
      </c>
      <c r="C518" s="437" t="s">
        <v>2444</v>
      </c>
      <c r="D518" s="17" t="s">
        <v>1745</v>
      </c>
      <c r="E518" s="13" t="s">
        <v>1746</v>
      </c>
      <c r="F518" s="254">
        <v>0</v>
      </c>
      <c r="G518" s="254">
        <v>0</v>
      </c>
      <c r="H518" s="254">
        <v>10893.97544</v>
      </c>
      <c r="I518" s="254">
        <v>5930.0020000000004</v>
      </c>
      <c r="J518" s="254">
        <v>0</v>
      </c>
      <c r="K518" s="254">
        <v>0</v>
      </c>
      <c r="L518" s="254">
        <v>0</v>
      </c>
      <c r="M518" s="254">
        <v>0</v>
      </c>
      <c r="N518" s="254">
        <v>0</v>
      </c>
      <c r="O518" s="254">
        <v>0</v>
      </c>
      <c r="P518" s="254">
        <v>0</v>
      </c>
      <c r="Q518" s="254">
        <v>0</v>
      </c>
      <c r="R518" s="254">
        <v>0</v>
      </c>
      <c r="S518" s="254">
        <v>0</v>
      </c>
      <c r="T518" s="254">
        <v>0</v>
      </c>
      <c r="U518" s="254">
        <v>0</v>
      </c>
      <c r="V518" s="254">
        <v>0</v>
      </c>
      <c r="W518" s="254">
        <v>0</v>
      </c>
    </row>
    <row r="519" spans="1:23" s="65" customFormat="1" ht="14.25" customHeight="1" x14ac:dyDescent="0.35">
      <c r="A519" s="64"/>
      <c r="B519" s="17" t="s">
        <v>39</v>
      </c>
      <c r="C519" s="437" t="s">
        <v>2444</v>
      </c>
      <c r="D519" s="17" t="s">
        <v>1807</v>
      </c>
      <c r="E519" s="13" t="s">
        <v>1808</v>
      </c>
      <c r="F519" s="254">
        <v>0</v>
      </c>
      <c r="G519" s="254">
        <v>0</v>
      </c>
      <c r="H519" s="254">
        <v>-101.93300000000001</v>
      </c>
      <c r="I519" s="254">
        <v>0</v>
      </c>
      <c r="J519" s="254">
        <v>0</v>
      </c>
      <c r="K519" s="254">
        <v>0</v>
      </c>
      <c r="L519" s="254">
        <v>0</v>
      </c>
      <c r="M519" s="254">
        <v>0</v>
      </c>
      <c r="N519" s="254">
        <v>0</v>
      </c>
      <c r="O519" s="254">
        <v>0</v>
      </c>
      <c r="P519" s="254">
        <v>0</v>
      </c>
      <c r="Q519" s="254">
        <v>0</v>
      </c>
      <c r="R519" s="254">
        <v>0</v>
      </c>
      <c r="S519" s="254">
        <v>0</v>
      </c>
      <c r="T519" s="254">
        <v>0</v>
      </c>
      <c r="U519" s="254">
        <v>0</v>
      </c>
      <c r="V519" s="254">
        <v>0</v>
      </c>
      <c r="W519" s="254">
        <v>0</v>
      </c>
    </row>
    <row r="520" spans="1:23" s="65" customFormat="1" ht="14.25" customHeight="1" x14ac:dyDescent="0.35">
      <c r="A520" s="64"/>
      <c r="B520" s="17" t="s">
        <v>39</v>
      </c>
      <c r="C520" s="437" t="s">
        <v>2445</v>
      </c>
      <c r="D520" s="17" t="s">
        <v>1747</v>
      </c>
      <c r="E520" s="13" t="s">
        <v>1748</v>
      </c>
      <c r="F520" s="254">
        <v>0</v>
      </c>
      <c r="G520" s="254">
        <v>0</v>
      </c>
      <c r="H520" s="254">
        <v>702.30169999999998</v>
      </c>
      <c r="I520" s="254">
        <v>0</v>
      </c>
      <c r="J520" s="254">
        <v>0</v>
      </c>
      <c r="K520" s="254">
        <v>0</v>
      </c>
      <c r="L520" s="254">
        <v>0</v>
      </c>
      <c r="M520" s="254">
        <v>0</v>
      </c>
      <c r="N520" s="254">
        <v>0</v>
      </c>
      <c r="O520" s="254">
        <v>0</v>
      </c>
      <c r="P520" s="254">
        <v>0</v>
      </c>
      <c r="Q520" s="254">
        <v>0</v>
      </c>
      <c r="R520" s="254">
        <v>0</v>
      </c>
      <c r="S520" s="254">
        <v>0</v>
      </c>
      <c r="T520" s="254">
        <v>0</v>
      </c>
      <c r="U520" s="254">
        <v>0</v>
      </c>
      <c r="V520" s="254">
        <v>0</v>
      </c>
      <c r="W520" s="254">
        <v>0</v>
      </c>
    </row>
    <row r="521" spans="1:23" s="65" customFormat="1" ht="14.25" customHeight="1" x14ac:dyDescent="0.35">
      <c r="A521" s="64"/>
      <c r="B521" s="17" t="s">
        <v>39</v>
      </c>
      <c r="C521" s="437" t="s">
        <v>2446</v>
      </c>
      <c r="D521" s="17" t="s">
        <v>1751</v>
      </c>
      <c r="E521" s="13" t="s">
        <v>1752</v>
      </c>
      <c r="F521" s="254">
        <v>0</v>
      </c>
      <c r="G521" s="254">
        <v>0</v>
      </c>
      <c r="H521" s="254">
        <v>0.74387000000000003</v>
      </c>
      <c r="I521" s="254">
        <v>0</v>
      </c>
      <c r="J521" s="254">
        <v>0</v>
      </c>
      <c r="K521" s="254">
        <v>0</v>
      </c>
      <c r="L521" s="254">
        <v>0</v>
      </c>
      <c r="M521" s="254">
        <v>0</v>
      </c>
      <c r="N521" s="254">
        <v>0</v>
      </c>
      <c r="O521" s="254">
        <v>0</v>
      </c>
      <c r="P521" s="254">
        <v>0</v>
      </c>
      <c r="Q521" s="254">
        <v>0</v>
      </c>
      <c r="R521" s="254">
        <v>0</v>
      </c>
      <c r="S521" s="254">
        <v>0</v>
      </c>
      <c r="T521" s="254">
        <v>0</v>
      </c>
      <c r="U521" s="254">
        <v>0</v>
      </c>
      <c r="V521" s="254">
        <v>0</v>
      </c>
      <c r="W521" s="254">
        <v>0</v>
      </c>
    </row>
    <row r="522" spans="1:23" s="65" customFormat="1" ht="14.25" customHeight="1" x14ac:dyDescent="0.35">
      <c r="A522" s="64"/>
      <c r="B522" s="17" t="s">
        <v>39</v>
      </c>
      <c r="C522" s="437" t="s">
        <v>2447</v>
      </c>
      <c r="D522" s="17" t="s">
        <v>1753</v>
      </c>
      <c r="E522" s="13" t="s">
        <v>1754</v>
      </c>
      <c r="F522" s="254">
        <v>0</v>
      </c>
      <c r="G522" s="254">
        <v>0</v>
      </c>
      <c r="H522" s="254">
        <v>1717.0960500000001</v>
      </c>
      <c r="I522" s="254">
        <v>2291</v>
      </c>
      <c r="J522" s="254">
        <v>0</v>
      </c>
      <c r="K522" s="254">
        <v>0</v>
      </c>
      <c r="L522" s="254">
        <v>0</v>
      </c>
      <c r="M522" s="254">
        <v>0</v>
      </c>
      <c r="N522" s="254">
        <v>0</v>
      </c>
      <c r="O522" s="254">
        <v>0</v>
      </c>
      <c r="P522" s="254">
        <v>0</v>
      </c>
      <c r="Q522" s="254">
        <v>0</v>
      </c>
      <c r="R522" s="254">
        <v>0</v>
      </c>
      <c r="S522" s="254">
        <v>0</v>
      </c>
      <c r="T522" s="254">
        <v>0</v>
      </c>
      <c r="U522" s="254">
        <v>0</v>
      </c>
      <c r="V522" s="254">
        <v>0</v>
      </c>
      <c r="W522" s="254">
        <v>0</v>
      </c>
    </row>
    <row r="523" spans="1:23" s="65" customFormat="1" ht="14.25" customHeight="1" x14ac:dyDescent="0.35">
      <c r="A523" s="64"/>
      <c r="B523" s="17" t="s">
        <v>39</v>
      </c>
      <c r="C523" s="437" t="s">
        <v>2466</v>
      </c>
      <c r="D523" s="17" t="s">
        <v>1809</v>
      </c>
      <c r="E523" s="13" t="s">
        <v>1810</v>
      </c>
      <c r="F523" s="254">
        <v>0</v>
      </c>
      <c r="G523" s="254">
        <v>0</v>
      </c>
      <c r="H523" s="254">
        <v>-146.74600000000001</v>
      </c>
      <c r="I523" s="254">
        <v>0</v>
      </c>
      <c r="J523" s="254">
        <v>0</v>
      </c>
      <c r="K523" s="254">
        <v>0</v>
      </c>
      <c r="L523" s="254">
        <v>0</v>
      </c>
      <c r="M523" s="254">
        <v>0</v>
      </c>
      <c r="N523" s="254">
        <v>0</v>
      </c>
      <c r="O523" s="254">
        <v>0</v>
      </c>
      <c r="P523" s="254">
        <v>0</v>
      </c>
      <c r="Q523" s="254">
        <v>0</v>
      </c>
      <c r="R523" s="254">
        <v>0</v>
      </c>
      <c r="S523" s="254">
        <v>0</v>
      </c>
      <c r="T523" s="254">
        <v>0</v>
      </c>
      <c r="U523" s="254">
        <v>0</v>
      </c>
      <c r="V523" s="254">
        <v>0</v>
      </c>
      <c r="W523" s="254">
        <v>0</v>
      </c>
    </row>
    <row r="524" spans="1:23" s="65" customFormat="1" ht="14.25" customHeight="1" x14ac:dyDescent="0.35">
      <c r="A524" s="64"/>
      <c r="B524" s="17" t="s">
        <v>39</v>
      </c>
      <c r="C524" s="437" t="s">
        <v>2450</v>
      </c>
      <c r="D524" s="17" t="s">
        <v>1761</v>
      </c>
      <c r="E524" s="13" t="s">
        <v>1762</v>
      </c>
      <c r="F524" s="254">
        <v>0</v>
      </c>
      <c r="G524" s="254">
        <v>0</v>
      </c>
      <c r="H524" s="254">
        <v>292.43784999999997</v>
      </c>
      <c r="I524" s="254">
        <v>341</v>
      </c>
      <c r="J524" s="254">
        <v>0</v>
      </c>
      <c r="K524" s="254">
        <v>0</v>
      </c>
      <c r="L524" s="254">
        <v>0</v>
      </c>
      <c r="M524" s="254">
        <v>0</v>
      </c>
      <c r="N524" s="254">
        <v>0</v>
      </c>
      <c r="O524" s="254">
        <v>0</v>
      </c>
      <c r="P524" s="254">
        <v>0</v>
      </c>
      <c r="Q524" s="254">
        <v>0</v>
      </c>
      <c r="R524" s="254">
        <v>0</v>
      </c>
      <c r="S524" s="254">
        <v>0</v>
      </c>
      <c r="T524" s="254">
        <v>0</v>
      </c>
      <c r="U524" s="254">
        <v>0</v>
      </c>
      <c r="V524" s="254">
        <v>0</v>
      </c>
      <c r="W524" s="254">
        <v>0</v>
      </c>
    </row>
    <row r="525" spans="1:23" s="65" customFormat="1" ht="14.25" customHeight="1" x14ac:dyDescent="0.35">
      <c r="A525" s="64"/>
      <c r="B525" s="17" t="s">
        <v>39</v>
      </c>
      <c r="C525" s="437" t="s">
        <v>2441</v>
      </c>
      <c r="D525" s="17" t="s">
        <v>1763</v>
      </c>
      <c r="E525" s="13" t="s">
        <v>1764</v>
      </c>
      <c r="F525" s="254">
        <v>0</v>
      </c>
      <c r="G525" s="254">
        <v>0</v>
      </c>
      <c r="H525" s="254">
        <v>116.86122999999999</v>
      </c>
      <c r="I525" s="254">
        <v>514</v>
      </c>
      <c r="J525" s="254">
        <v>0</v>
      </c>
      <c r="K525" s="254">
        <v>0</v>
      </c>
      <c r="L525" s="254">
        <v>0</v>
      </c>
      <c r="M525" s="254">
        <v>0</v>
      </c>
      <c r="N525" s="254">
        <v>0</v>
      </c>
      <c r="O525" s="254">
        <v>0</v>
      </c>
      <c r="P525" s="254">
        <v>0</v>
      </c>
      <c r="Q525" s="254">
        <v>0</v>
      </c>
      <c r="R525" s="254">
        <v>0</v>
      </c>
      <c r="S525" s="254">
        <v>0</v>
      </c>
      <c r="T525" s="254">
        <v>0</v>
      </c>
      <c r="U525" s="254">
        <v>0</v>
      </c>
      <c r="V525" s="254">
        <v>0</v>
      </c>
      <c r="W525" s="254">
        <v>0</v>
      </c>
    </row>
    <row r="526" spans="1:23" s="65" customFormat="1" ht="14.25" customHeight="1" x14ac:dyDescent="0.35">
      <c r="A526" s="64"/>
      <c r="B526" s="17" t="s">
        <v>39</v>
      </c>
      <c r="C526" s="437" t="s">
        <v>2441</v>
      </c>
      <c r="D526" s="17" t="s">
        <v>1765</v>
      </c>
      <c r="E526" s="13" t="s">
        <v>1766</v>
      </c>
      <c r="F526" s="254">
        <v>0</v>
      </c>
      <c r="G526" s="254">
        <v>0</v>
      </c>
      <c r="H526" s="254">
        <v>2.63327</v>
      </c>
      <c r="I526" s="254">
        <v>0</v>
      </c>
      <c r="J526" s="254">
        <v>0</v>
      </c>
      <c r="K526" s="254">
        <v>0</v>
      </c>
      <c r="L526" s="254">
        <v>0</v>
      </c>
      <c r="M526" s="254">
        <v>0</v>
      </c>
      <c r="N526" s="254">
        <v>0</v>
      </c>
      <c r="O526" s="254">
        <v>0</v>
      </c>
      <c r="P526" s="254">
        <v>0</v>
      </c>
      <c r="Q526" s="254">
        <v>0</v>
      </c>
      <c r="R526" s="254">
        <v>0</v>
      </c>
      <c r="S526" s="254">
        <v>0</v>
      </c>
      <c r="T526" s="254">
        <v>0</v>
      </c>
      <c r="U526" s="254">
        <v>0</v>
      </c>
      <c r="V526" s="254">
        <v>0</v>
      </c>
      <c r="W526" s="254">
        <v>0</v>
      </c>
    </row>
    <row r="527" spans="1:23" s="65" customFormat="1" ht="14.25" customHeight="1" x14ac:dyDescent="0.35">
      <c r="A527" s="64"/>
      <c r="B527" s="17" t="s">
        <v>39</v>
      </c>
      <c r="C527" s="437" t="s">
        <v>2452</v>
      </c>
      <c r="D527" s="17" t="s">
        <v>1769</v>
      </c>
      <c r="E527" s="13" t="s">
        <v>1770</v>
      </c>
      <c r="F527" s="254">
        <v>0</v>
      </c>
      <c r="G527" s="254">
        <v>0</v>
      </c>
      <c r="H527" s="254">
        <v>1083.57726</v>
      </c>
      <c r="I527" s="254">
        <v>49</v>
      </c>
      <c r="J527" s="254">
        <v>0</v>
      </c>
      <c r="K527" s="254">
        <v>0</v>
      </c>
      <c r="L527" s="254">
        <v>0</v>
      </c>
      <c r="M527" s="254">
        <v>0</v>
      </c>
      <c r="N527" s="254">
        <v>0</v>
      </c>
      <c r="O527" s="254">
        <v>0</v>
      </c>
      <c r="P527" s="254">
        <v>0</v>
      </c>
      <c r="Q527" s="254">
        <v>0</v>
      </c>
      <c r="R527" s="254">
        <v>0</v>
      </c>
      <c r="S527" s="254">
        <v>0</v>
      </c>
      <c r="T527" s="254">
        <v>0</v>
      </c>
      <c r="U527" s="254">
        <v>0</v>
      </c>
      <c r="V527" s="254">
        <v>0</v>
      </c>
      <c r="W527" s="254">
        <v>0</v>
      </c>
    </row>
    <row r="528" spans="1:23" s="65" customFormat="1" ht="14.25" customHeight="1" x14ac:dyDescent="0.35">
      <c r="A528" s="64"/>
      <c r="B528" s="17" t="s">
        <v>39</v>
      </c>
      <c r="C528" s="437" t="s">
        <v>2453</v>
      </c>
      <c r="D528" s="17" t="s">
        <v>1775</v>
      </c>
      <c r="E528" s="13" t="s">
        <v>1776</v>
      </c>
      <c r="F528" s="254">
        <v>0</v>
      </c>
      <c r="G528" s="254">
        <v>0</v>
      </c>
      <c r="H528" s="254">
        <v>76.516080000000002</v>
      </c>
      <c r="I528" s="254">
        <v>17</v>
      </c>
      <c r="J528" s="254">
        <v>0</v>
      </c>
      <c r="K528" s="254">
        <v>0</v>
      </c>
      <c r="L528" s="254">
        <v>0</v>
      </c>
      <c r="M528" s="254">
        <v>0</v>
      </c>
      <c r="N528" s="254">
        <v>0</v>
      </c>
      <c r="O528" s="254">
        <v>0</v>
      </c>
      <c r="P528" s="254">
        <v>0</v>
      </c>
      <c r="Q528" s="254">
        <v>0</v>
      </c>
      <c r="R528" s="254">
        <v>0</v>
      </c>
      <c r="S528" s="254">
        <v>0</v>
      </c>
      <c r="T528" s="254">
        <v>0</v>
      </c>
      <c r="U528" s="254">
        <v>0</v>
      </c>
      <c r="V528" s="254">
        <v>0</v>
      </c>
      <c r="W528" s="254">
        <v>0</v>
      </c>
    </row>
    <row r="529" spans="1:23" s="65" customFormat="1" ht="14.25" customHeight="1" x14ac:dyDescent="0.35">
      <c r="A529" s="64"/>
      <c r="B529" s="17" t="s">
        <v>39</v>
      </c>
      <c r="C529" s="437" t="s">
        <v>2467</v>
      </c>
      <c r="D529" s="17" t="s">
        <v>1811</v>
      </c>
      <c r="E529" s="13" t="s">
        <v>1812</v>
      </c>
      <c r="F529" s="254">
        <v>0</v>
      </c>
      <c r="G529" s="254">
        <v>0</v>
      </c>
      <c r="H529" s="254">
        <v>-61.642000000000003</v>
      </c>
      <c r="I529" s="254">
        <v>0</v>
      </c>
      <c r="J529" s="254">
        <v>0</v>
      </c>
      <c r="K529" s="254">
        <v>0</v>
      </c>
      <c r="L529" s="254">
        <v>0</v>
      </c>
      <c r="M529" s="254">
        <v>0</v>
      </c>
      <c r="N529" s="254">
        <v>0</v>
      </c>
      <c r="O529" s="254">
        <v>0</v>
      </c>
      <c r="P529" s="254">
        <v>0</v>
      </c>
      <c r="Q529" s="254">
        <v>0</v>
      </c>
      <c r="R529" s="254">
        <v>0</v>
      </c>
      <c r="S529" s="254">
        <v>0</v>
      </c>
      <c r="T529" s="254">
        <v>0</v>
      </c>
      <c r="U529" s="254">
        <v>0</v>
      </c>
      <c r="V529" s="254">
        <v>0</v>
      </c>
      <c r="W529" s="254">
        <v>0</v>
      </c>
    </row>
    <row r="530" spans="1:23" s="65" customFormat="1" ht="14.25" customHeight="1" x14ac:dyDescent="0.35">
      <c r="A530" s="64"/>
      <c r="B530" s="17" t="s">
        <v>39</v>
      </c>
      <c r="C530" s="437" t="s">
        <v>2455</v>
      </c>
      <c r="D530" s="17" t="s">
        <v>1779</v>
      </c>
      <c r="E530" s="13" t="s">
        <v>1780</v>
      </c>
      <c r="F530" s="254">
        <v>0</v>
      </c>
      <c r="G530" s="254">
        <v>0</v>
      </c>
      <c r="H530" s="254">
        <v>1415.3795299999999</v>
      </c>
      <c r="I530" s="254">
        <v>1831</v>
      </c>
      <c r="J530" s="254">
        <v>0</v>
      </c>
      <c r="K530" s="254">
        <v>0</v>
      </c>
      <c r="L530" s="254">
        <v>0</v>
      </c>
      <c r="M530" s="254">
        <v>0</v>
      </c>
      <c r="N530" s="254">
        <v>0</v>
      </c>
      <c r="O530" s="254">
        <v>0</v>
      </c>
      <c r="P530" s="254">
        <v>0</v>
      </c>
      <c r="Q530" s="254">
        <v>0</v>
      </c>
      <c r="R530" s="254">
        <v>0</v>
      </c>
      <c r="S530" s="254">
        <v>0</v>
      </c>
      <c r="T530" s="254">
        <v>0</v>
      </c>
      <c r="U530" s="254">
        <v>0</v>
      </c>
      <c r="V530" s="254">
        <v>0</v>
      </c>
      <c r="W530" s="254">
        <v>0</v>
      </c>
    </row>
    <row r="531" spans="1:23" s="65" customFormat="1" ht="14.25" customHeight="1" x14ac:dyDescent="0.35">
      <c r="A531" s="64"/>
      <c r="B531" s="17" t="s">
        <v>39</v>
      </c>
      <c r="C531" s="437" t="s">
        <v>2441</v>
      </c>
      <c r="D531" s="17" t="s">
        <v>1781</v>
      </c>
      <c r="E531" s="13" t="s">
        <v>1782</v>
      </c>
      <c r="F531" s="254">
        <v>0</v>
      </c>
      <c r="G531" s="254">
        <v>0</v>
      </c>
      <c r="H531" s="254">
        <v>3428.5788499999999</v>
      </c>
      <c r="I531" s="254">
        <v>1891</v>
      </c>
      <c r="J531" s="254">
        <v>0</v>
      </c>
      <c r="K531" s="254">
        <v>0</v>
      </c>
      <c r="L531" s="254">
        <v>0</v>
      </c>
      <c r="M531" s="254">
        <v>0</v>
      </c>
      <c r="N531" s="254">
        <v>0</v>
      </c>
      <c r="O531" s="254">
        <v>0</v>
      </c>
      <c r="P531" s="254">
        <v>0</v>
      </c>
      <c r="Q531" s="254">
        <v>0</v>
      </c>
      <c r="R531" s="254">
        <v>0</v>
      </c>
      <c r="S531" s="254">
        <v>0</v>
      </c>
      <c r="T531" s="254">
        <v>0</v>
      </c>
      <c r="U531" s="254">
        <v>0</v>
      </c>
      <c r="V531" s="254">
        <v>0</v>
      </c>
      <c r="W531" s="254">
        <v>0</v>
      </c>
    </row>
    <row r="532" spans="1:23" s="65" customFormat="1" ht="14.25" customHeight="1" x14ac:dyDescent="0.35">
      <c r="A532" s="64"/>
      <c r="B532" s="17" t="s">
        <v>39</v>
      </c>
      <c r="C532" s="437" t="s">
        <v>2456</v>
      </c>
      <c r="D532" s="17" t="s">
        <v>1783</v>
      </c>
      <c r="E532" s="13" t="s">
        <v>1784</v>
      </c>
      <c r="F532" s="254">
        <v>0</v>
      </c>
      <c r="G532" s="254">
        <v>0</v>
      </c>
      <c r="H532" s="254">
        <v>91.120050000000006</v>
      </c>
      <c r="I532" s="254">
        <v>49</v>
      </c>
      <c r="J532" s="254">
        <v>0</v>
      </c>
      <c r="K532" s="254">
        <v>0</v>
      </c>
      <c r="L532" s="254">
        <v>0</v>
      </c>
      <c r="M532" s="254">
        <v>0</v>
      </c>
      <c r="N532" s="254">
        <v>0</v>
      </c>
      <c r="O532" s="254">
        <v>0</v>
      </c>
      <c r="P532" s="254">
        <v>0</v>
      </c>
      <c r="Q532" s="254">
        <v>0</v>
      </c>
      <c r="R532" s="254">
        <v>0</v>
      </c>
      <c r="S532" s="254">
        <v>0</v>
      </c>
      <c r="T532" s="254">
        <v>0</v>
      </c>
      <c r="U532" s="254">
        <v>0</v>
      </c>
      <c r="V532" s="254">
        <v>0</v>
      </c>
      <c r="W532" s="254">
        <v>0</v>
      </c>
    </row>
    <row r="533" spans="1:23" s="65" customFormat="1" ht="14.25" customHeight="1" x14ac:dyDescent="0.35">
      <c r="A533" s="64"/>
      <c r="B533" s="17" t="s">
        <v>39</v>
      </c>
      <c r="C533" s="437" t="s">
        <v>2457</v>
      </c>
      <c r="D533" s="17" t="s">
        <v>1785</v>
      </c>
      <c r="E533" s="13" t="s">
        <v>1786</v>
      </c>
      <c r="F533" s="254">
        <v>0</v>
      </c>
      <c r="G533" s="254">
        <v>0</v>
      </c>
      <c r="H533" s="254">
        <v>820.71084999999994</v>
      </c>
      <c r="I533" s="254">
        <v>0</v>
      </c>
      <c r="J533" s="254">
        <v>0</v>
      </c>
      <c r="K533" s="254">
        <v>0</v>
      </c>
      <c r="L533" s="254">
        <v>0</v>
      </c>
      <c r="M533" s="254">
        <v>0</v>
      </c>
      <c r="N533" s="254">
        <v>0</v>
      </c>
      <c r="O533" s="254">
        <v>0</v>
      </c>
      <c r="P533" s="254">
        <v>0</v>
      </c>
      <c r="Q533" s="254">
        <v>0</v>
      </c>
      <c r="R533" s="254">
        <v>0</v>
      </c>
      <c r="S533" s="254">
        <v>0</v>
      </c>
      <c r="T533" s="254">
        <v>0</v>
      </c>
      <c r="U533" s="254">
        <v>0</v>
      </c>
      <c r="V533" s="254">
        <v>0</v>
      </c>
      <c r="W533" s="254">
        <v>0</v>
      </c>
    </row>
    <row r="534" spans="1:23" s="65" customFormat="1" ht="14.25" customHeight="1" x14ac:dyDescent="0.35">
      <c r="A534" s="64"/>
      <c r="B534" s="17" t="s">
        <v>39</v>
      </c>
      <c r="C534" s="437" t="s">
        <v>2465</v>
      </c>
      <c r="D534" s="17" t="s">
        <v>1787</v>
      </c>
      <c r="E534" s="13" t="s">
        <v>1788</v>
      </c>
      <c r="F534" s="254">
        <v>0</v>
      </c>
      <c r="G534" s="254">
        <v>0</v>
      </c>
      <c r="H534" s="254">
        <v>0</v>
      </c>
      <c r="I534" s="254">
        <v>0</v>
      </c>
      <c r="J534" s="254">
        <v>0</v>
      </c>
      <c r="K534" s="254">
        <v>0</v>
      </c>
      <c r="L534" s="254">
        <v>0</v>
      </c>
      <c r="M534" s="254">
        <v>0</v>
      </c>
      <c r="N534" s="254">
        <v>0</v>
      </c>
      <c r="O534" s="254">
        <v>0</v>
      </c>
      <c r="P534" s="254">
        <v>0</v>
      </c>
      <c r="Q534" s="254">
        <v>0</v>
      </c>
      <c r="R534" s="254">
        <v>0</v>
      </c>
      <c r="S534" s="254">
        <v>0</v>
      </c>
      <c r="T534" s="254">
        <v>0</v>
      </c>
      <c r="U534" s="254">
        <v>0</v>
      </c>
      <c r="V534" s="254">
        <v>0</v>
      </c>
      <c r="W534" s="254">
        <v>0</v>
      </c>
    </row>
    <row r="535" spans="1:23" s="65" customFormat="1" ht="14.25" customHeight="1" x14ac:dyDescent="0.35">
      <c r="A535" s="64"/>
      <c r="B535" s="17" t="s">
        <v>39</v>
      </c>
      <c r="C535" s="437" t="s">
        <v>2460</v>
      </c>
      <c r="D535" s="17" t="s">
        <v>1795</v>
      </c>
      <c r="E535" s="13" t="s">
        <v>1796</v>
      </c>
      <c r="F535" s="254">
        <v>0</v>
      </c>
      <c r="G535" s="254">
        <v>0</v>
      </c>
      <c r="H535" s="254">
        <v>137.30957000000001</v>
      </c>
      <c r="I535" s="254">
        <v>49</v>
      </c>
      <c r="J535" s="254">
        <v>0</v>
      </c>
      <c r="K535" s="254">
        <v>0</v>
      </c>
      <c r="L535" s="254">
        <v>0</v>
      </c>
      <c r="M535" s="254">
        <v>0</v>
      </c>
      <c r="N535" s="254">
        <v>0</v>
      </c>
      <c r="O535" s="254">
        <v>0</v>
      </c>
      <c r="P535" s="254">
        <v>0</v>
      </c>
      <c r="Q535" s="254">
        <v>0</v>
      </c>
      <c r="R535" s="254">
        <v>0</v>
      </c>
      <c r="S535" s="254">
        <v>0</v>
      </c>
      <c r="T535" s="254">
        <v>0</v>
      </c>
      <c r="U535" s="254">
        <v>0</v>
      </c>
      <c r="V535" s="254">
        <v>0</v>
      </c>
      <c r="W535" s="254">
        <v>0</v>
      </c>
    </row>
    <row r="536" spans="1:23" s="65" customFormat="1" ht="14.25" customHeight="1" x14ac:dyDescent="0.35">
      <c r="A536" s="64"/>
      <c r="B536" s="17" t="s">
        <v>1736</v>
      </c>
      <c r="C536" s="437" t="s">
        <v>2583</v>
      </c>
      <c r="D536" s="17" t="s">
        <v>1797</v>
      </c>
      <c r="E536" s="13" t="s">
        <v>1798</v>
      </c>
      <c r="F536" s="254">
        <v>0</v>
      </c>
      <c r="G536" s="254">
        <v>0</v>
      </c>
      <c r="H536" s="254">
        <v>2026.1751000000002</v>
      </c>
      <c r="I536" s="254">
        <v>2986.2190000000001</v>
      </c>
      <c r="J536" s="254">
        <v>0</v>
      </c>
      <c r="K536" s="254">
        <v>0</v>
      </c>
      <c r="L536" s="254">
        <v>0</v>
      </c>
      <c r="M536" s="254">
        <v>0</v>
      </c>
      <c r="N536" s="254">
        <v>0</v>
      </c>
      <c r="O536" s="254">
        <v>0</v>
      </c>
      <c r="P536" s="254">
        <v>0</v>
      </c>
      <c r="Q536" s="254">
        <v>0</v>
      </c>
      <c r="R536" s="254">
        <v>0</v>
      </c>
      <c r="S536" s="254">
        <v>0</v>
      </c>
      <c r="T536" s="254">
        <v>0</v>
      </c>
      <c r="U536" s="254">
        <v>0</v>
      </c>
      <c r="V536" s="254">
        <v>0</v>
      </c>
      <c r="W536" s="254">
        <v>0</v>
      </c>
    </row>
    <row r="537" spans="1:23" s="65" customFormat="1" ht="14.25" customHeight="1" x14ac:dyDescent="0.35">
      <c r="A537" s="64"/>
      <c r="B537" s="17" t="s">
        <v>39</v>
      </c>
      <c r="C537" s="437" t="s">
        <v>2441</v>
      </c>
      <c r="D537" s="17" t="s">
        <v>1813</v>
      </c>
      <c r="E537" s="13" t="s">
        <v>1814</v>
      </c>
      <c r="F537" s="254">
        <v>0</v>
      </c>
      <c r="G537" s="254">
        <v>0</v>
      </c>
      <c r="H537" s="254">
        <v>0</v>
      </c>
      <c r="I537" s="254">
        <v>0</v>
      </c>
      <c r="J537" s="254">
        <v>0</v>
      </c>
      <c r="K537" s="254">
        <v>4721.2849999999999</v>
      </c>
      <c r="L537" s="254">
        <v>0</v>
      </c>
      <c r="M537" s="254">
        <v>0</v>
      </c>
      <c r="N537" s="254">
        <v>0</v>
      </c>
      <c r="O537" s="254">
        <v>0</v>
      </c>
      <c r="P537" s="254">
        <v>0</v>
      </c>
      <c r="Q537" s="254">
        <v>0</v>
      </c>
      <c r="R537" s="254">
        <v>0</v>
      </c>
      <c r="S537" s="254">
        <v>0</v>
      </c>
      <c r="T537" s="254">
        <v>0</v>
      </c>
      <c r="U537" s="254">
        <v>0</v>
      </c>
      <c r="V537" s="254">
        <v>0</v>
      </c>
      <c r="W537" s="254">
        <v>0</v>
      </c>
    </row>
    <row r="538" spans="1:23" s="65" customFormat="1" ht="14.25" customHeight="1" x14ac:dyDescent="0.35">
      <c r="A538" s="64"/>
      <c r="B538" s="17" t="s">
        <v>39</v>
      </c>
      <c r="C538" s="437" t="s">
        <v>2461</v>
      </c>
      <c r="D538" s="17" t="s">
        <v>1815</v>
      </c>
      <c r="E538" s="13" t="s">
        <v>1816</v>
      </c>
      <c r="F538" s="254">
        <v>0</v>
      </c>
      <c r="G538" s="254">
        <v>0</v>
      </c>
      <c r="H538" s="254">
        <v>0</v>
      </c>
      <c r="I538" s="254">
        <v>0</v>
      </c>
      <c r="J538" s="254">
        <v>0</v>
      </c>
      <c r="K538" s="254">
        <v>462.375</v>
      </c>
      <c r="L538" s="254">
        <v>0</v>
      </c>
      <c r="M538" s="254">
        <v>0</v>
      </c>
      <c r="N538" s="254">
        <v>0</v>
      </c>
      <c r="O538" s="254">
        <v>0</v>
      </c>
      <c r="P538" s="254">
        <v>0</v>
      </c>
      <c r="Q538" s="254">
        <v>0</v>
      </c>
      <c r="R538" s="254">
        <v>0</v>
      </c>
      <c r="S538" s="254">
        <v>0</v>
      </c>
      <c r="T538" s="254">
        <v>0</v>
      </c>
      <c r="U538" s="254">
        <v>0</v>
      </c>
      <c r="V538" s="254">
        <v>0</v>
      </c>
      <c r="W538" s="254">
        <v>0</v>
      </c>
    </row>
    <row r="539" spans="1:23" s="65" customFormat="1" ht="14.25" customHeight="1" x14ac:dyDescent="0.35">
      <c r="A539" s="64"/>
      <c r="B539" s="17" t="s">
        <v>39</v>
      </c>
      <c r="C539" s="437" t="s">
        <v>2441</v>
      </c>
      <c r="D539" s="17" t="s">
        <v>1813</v>
      </c>
      <c r="E539" s="13" t="s">
        <v>1814</v>
      </c>
      <c r="F539" s="254">
        <v>0</v>
      </c>
      <c r="G539" s="254">
        <v>0</v>
      </c>
      <c r="H539" s="254">
        <v>0</v>
      </c>
      <c r="I539" s="254">
        <v>0</v>
      </c>
      <c r="J539" s="254">
        <v>4299.35581</v>
      </c>
      <c r="K539" s="254">
        <v>0</v>
      </c>
      <c r="L539" s="254">
        <v>0</v>
      </c>
      <c r="M539" s="254">
        <v>0</v>
      </c>
      <c r="N539" s="254">
        <v>0</v>
      </c>
      <c r="O539" s="254">
        <v>0</v>
      </c>
      <c r="P539" s="254">
        <v>0</v>
      </c>
      <c r="Q539" s="254">
        <v>0</v>
      </c>
      <c r="R539" s="254">
        <v>0</v>
      </c>
      <c r="S539" s="254">
        <v>0</v>
      </c>
      <c r="T539" s="254">
        <v>0</v>
      </c>
      <c r="U539" s="254">
        <v>0</v>
      </c>
      <c r="V539" s="254">
        <v>0</v>
      </c>
      <c r="W539" s="254">
        <v>0</v>
      </c>
    </row>
    <row r="540" spans="1:23" s="65" customFormat="1" ht="14.25" customHeight="1" x14ac:dyDescent="0.35">
      <c r="A540" s="64"/>
      <c r="B540" s="17" t="s">
        <v>39</v>
      </c>
      <c r="C540" s="437" t="s">
        <v>2443</v>
      </c>
      <c r="D540" s="17" t="s">
        <v>1817</v>
      </c>
      <c r="E540" s="13" t="s">
        <v>1818</v>
      </c>
      <c r="F540" s="254">
        <v>0</v>
      </c>
      <c r="G540" s="254">
        <v>0</v>
      </c>
      <c r="H540" s="254">
        <v>0</v>
      </c>
      <c r="I540" s="254">
        <v>0</v>
      </c>
      <c r="J540" s="254">
        <v>311.35509000000002</v>
      </c>
      <c r="K540" s="254">
        <v>632.36699999999996</v>
      </c>
      <c r="L540" s="254">
        <v>0</v>
      </c>
      <c r="M540" s="254">
        <v>0</v>
      </c>
      <c r="N540" s="254">
        <v>0</v>
      </c>
      <c r="O540" s="254">
        <v>0</v>
      </c>
      <c r="P540" s="254">
        <v>0</v>
      </c>
      <c r="Q540" s="254">
        <v>0</v>
      </c>
      <c r="R540" s="254">
        <v>0</v>
      </c>
      <c r="S540" s="254">
        <v>0</v>
      </c>
      <c r="T540" s="254">
        <v>0</v>
      </c>
      <c r="U540" s="254">
        <v>0</v>
      </c>
      <c r="V540" s="254">
        <v>0</v>
      </c>
      <c r="W540" s="254">
        <v>0</v>
      </c>
    </row>
    <row r="541" spans="1:23" s="65" customFormat="1" ht="14.25" customHeight="1" x14ac:dyDescent="0.35">
      <c r="A541" s="64"/>
      <c r="B541" s="17" t="s">
        <v>39</v>
      </c>
      <c r="C541" s="437" t="s">
        <v>2461</v>
      </c>
      <c r="D541" s="17" t="s">
        <v>1819</v>
      </c>
      <c r="E541" s="13" t="s">
        <v>1820</v>
      </c>
      <c r="F541" s="254">
        <v>0</v>
      </c>
      <c r="G541" s="254">
        <v>0</v>
      </c>
      <c r="H541" s="254">
        <v>0</v>
      </c>
      <c r="I541" s="254">
        <v>0</v>
      </c>
      <c r="J541" s="254">
        <v>1423.8289399999999</v>
      </c>
      <c r="K541" s="254">
        <v>866.89499999999998</v>
      </c>
      <c r="L541" s="254">
        <v>0</v>
      </c>
      <c r="M541" s="254">
        <v>0</v>
      </c>
      <c r="N541" s="254">
        <v>0</v>
      </c>
      <c r="O541" s="254">
        <v>0</v>
      </c>
      <c r="P541" s="254">
        <v>0</v>
      </c>
      <c r="Q541" s="254">
        <v>0</v>
      </c>
      <c r="R541" s="254">
        <v>0</v>
      </c>
      <c r="S541" s="254">
        <v>0</v>
      </c>
      <c r="T541" s="254">
        <v>0</v>
      </c>
      <c r="U541" s="254">
        <v>0</v>
      </c>
      <c r="V541" s="254">
        <v>0</v>
      </c>
      <c r="W541" s="254">
        <v>0</v>
      </c>
    </row>
    <row r="542" spans="1:23" s="65" customFormat="1" ht="14.25" customHeight="1" x14ac:dyDescent="0.35">
      <c r="A542" s="64"/>
      <c r="B542" s="17" t="s">
        <v>39</v>
      </c>
      <c r="C542" s="437" t="s">
        <v>2461</v>
      </c>
      <c r="D542" s="17" t="s">
        <v>1815</v>
      </c>
      <c r="E542" s="13" t="s">
        <v>1816</v>
      </c>
      <c r="F542" s="254">
        <v>0</v>
      </c>
      <c r="G542" s="254">
        <v>0</v>
      </c>
      <c r="H542" s="254">
        <v>0</v>
      </c>
      <c r="I542" s="254">
        <v>0</v>
      </c>
      <c r="J542" s="254">
        <v>1588.13031</v>
      </c>
      <c r="K542" s="254">
        <v>0</v>
      </c>
      <c r="L542" s="254">
        <v>0</v>
      </c>
      <c r="M542" s="254">
        <v>0</v>
      </c>
      <c r="N542" s="254">
        <v>0</v>
      </c>
      <c r="O542" s="254">
        <v>0</v>
      </c>
      <c r="P542" s="254">
        <v>0</v>
      </c>
      <c r="Q542" s="254">
        <v>0</v>
      </c>
      <c r="R542" s="254">
        <v>0</v>
      </c>
      <c r="S542" s="254">
        <v>0</v>
      </c>
      <c r="T542" s="254">
        <v>0</v>
      </c>
      <c r="U542" s="254">
        <v>0</v>
      </c>
      <c r="V542" s="254">
        <v>0</v>
      </c>
      <c r="W542" s="254">
        <v>0</v>
      </c>
    </row>
    <row r="543" spans="1:23" s="65" customFormat="1" ht="14.25" customHeight="1" x14ac:dyDescent="0.35">
      <c r="A543" s="64"/>
      <c r="B543" s="17" t="s">
        <v>39</v>
      </c>
      <c r="C543" s="437" t="s">
        <v>2440</v>
      </c>
      <c r="D543" s="17" t="s">
        <v>1737</v>
      </c>
      <c r="E543" s="13" t="s">
        <v>1738</v>
      </c>
      <c r="F543" s="254">
        <v>0</v>
      </c>
      <c r="G543" s="254">
        <v>0</v>
      </c>
      <c r="H543" s="254">
        <v>0</v>
      </c>
      <c r="I543" s="254">
        <v>0</v>
      </c>
      <c r="J543" s="254">
        <v>-0.17652000000000001</v>
      </c>
      <c r="K543" s="254">
        <v>30</v>
      </c>
      <c r="L543" s="254">
        <v>0</v>
      </c>
      <c r="M543" s="254">
        <v>0</v>
      </c>
      <c r="N543" s="254">
        <v>0</v>
      </c>
      <c r="O543" s="254">
        <v>0</v>
      </c>
      <c r="P543" s="254">
        <v>0</v>
      </c>
      <c r="Q543" s="254">
        <v>0</v>
      </c>
      <c r="R543" s="254">
        <v>0</v>
      </c>
      <c r="S543" s="254">
        <v>0</v>
      </c>
      <c r="T543" s="254">
        <v>0</v>
      </c>
      <c r="U543" s="254">
        <v>0</v>
      </c>
      <c r="V543" s="254">
        <v>0</v>
      </c>
      <c r="W543" s="254">
        <v>0</v>
      </c>
    </row>
    <row r="544" spans="1:23" s="65" customFormat="1" ht="14.25" customHeight="1" x14ac:dyDescent="0.35">
      <c r="A544" s="64"/>
      <c r="B544" s="17" t="s">
        <v>39</v>
      </c>
      <c r="C544" s="437" t="s">
        <v>2441</v>
      </c>
      <c r="D544" s="17" t="s">
        <v>1739</v>
      </c>
      <c r="E544" s="13" t="s">
        <v>1740</v>
      </c>
      <c r="F544" s="254">
        <v>0</v>
      </c>
      <c r="G544" s="254">
        <v>0</v>
      </c>
      <c r="H544" s="254">
        <v>0</v>
      </c>
      <c r="I544" s="254">
        <v>0</v>
      </c>
      <c r="J544" s="254">
        <v>67.697509999999994</v>
      </c>
      <c r="K544" s="254">
        <v>0</v>
      </c>
      <c r="L544" s="254">
        <v>0</v>
      </c>
      <c r="M544" s="254">
        <v>0</v>
      </c>
      <c r="N544" s="254">
        <v>0</v>
      </c>
      <c r="O544" s="254">
        <v>0</v>
      </c>
      <c r="P544" s="254">
        <v>0</v>
      </c>
      <c r="Q544" s="254">
        <v>0</v>
      </c>
      <c r="R544" s="254">
        <v>0</v>
      </c>
      <c r="S544" s="254">
        <v>0</v>
      </c>
      <c r="T544" s="254">
        <v>0</v>
      </c>
      <c r="U544" s="254">
        <v>0</v>
      </c>
      <c r="V544" s="254">
        <v>0</v>
      </c>
      <c r="W544" s="254">
        <v>0</v>
      </c>
    </row>
    <row r="545" spans="1:23" s="65" customFormat="1" ht="14.25" customHeight="1" x14ac:dyDescent="0.35">
      <c r="A545" s="64"/>
      <c r="B545" s="17" t="s">
        <v>39</v>
      </c>
      <c r="C545" s="437" t="s">
        <v>2442</v>
      </c>
      <c r="D545" s="17" t="s">
        <v>1741</v>
      </c>
      <c r="E545" s="13" t="s">
        <v>1742</v>
      </c>
      <c r="F545" s="254">
        <v>0</v>
      </c>
      <c r="G545" s="254">
        <v>0</v>
      </c>
      <c r="H545" s="254">
        <v>0</v>
      </c>
      <c r="I545" s="254">
        <v>0</v>
      </c>
      <c r="J545" s="254">
        <v>61.975319999999996</v>
      </c>
      <c r="K545" s="254">
        <v>55.137</v>
      </c>
      <c r="L545" s="254">
        <v>0</v>
      </c>
      <c r="M545" s="254">
        <v>0</v>
      </c>
      <c r="N545" s="254">
        <v>0</v>
      </c>
      <c r="O545" s="254">
        <v>0</v>
      </c>
      <c r="P545" s="254">
        <v>0</v>
      </c>
      <c r="Q545" s="254">
        <v>0</v>
      </c>
      <c r="R545" s="254">
        <v>0</v>
      </c>
      <c r="S545" s="254">
        <v>0</v>
      </c>
      <c r="T545" s="254">
        <v>0</v>
      </c>
      <c r="U545" s="254">
        <v>0</v>
      </c>
      <c r="V545" s="254">
        <v>0</v>
      </c>
      <c r="W545" s="254">
        <v>0</v>
      </c>
    </row>
    <row r="546" spans="1:23" s="65" customFormat="1" ht="14.25" customHeight="1" x14ac:dyDescent="0.35">
      <c r="A546" s="64"/>
      <c r="B546" s="17" t="s">
        <v>39</v>
      </c>
      <c r="C546" s="437" t="s">
        <v>2444</v>
      </c>
      <c r="D546" s="17" t="s">
        <v>1745</v>
      </c>
      <c r="E546" s="13" t="s">
        <v>1746</v>
      </c>
      <c r="F546" s="254">
        <v>0</v>
      </c>
      <c r="G546" s="254">
        <v>0</v>
      </c>
      <c r="H546" s="254">
        <v>0</v>
      </c>
      <c r="I546" s="254">
        <v>0</v>
      </c>
      <c r="J546" s="254">
        <v>13562.694230000001</v>
      </c>
      <c r="K546" s="254">
        <v>8508.6151300000001</v>
      </c>
      <c r="L546" s="254">
        <v>0</v>
      </c>
      <c r="M546" s="254">
        <v>0</v>
      </c>
      <c r="N546" s="254">
        <v>0</v>
      </c>
      <c r="O546" s="254">
        <v>0</v>
      </c>
      <c r="P546" s="254">
        <v>0</v>
      </c>
      <c r="Q546" s="254">
        <v>0</v>
      </c>
      <c r="R546" s="254">
        <v>0</v>
      </c>
      <c r="S546" s="254">
        <v>0</v>
      </c>
      <c r="T546" s="254">
        <v>0</v>
      </c>
      <c r="U546" s="254">
        <v>0</v>
      </c>
      <c r="V546" s="254">
        <v>0</v>
      </c>
      <c r="W546" s="254">
        <v>0</v>
      </c>
    </row>
    <row r="547" spans="1:23" s="65" customFormat="1" ht="14.25" customHeight="1" x14ac:dyDescent="0.35">
      <c r="A547" s="64"/>
      <c r="B547" s="17" t="s">
        <v>39</v>
      </c>
      <c r="C547" s="437" t="s">
        <v>2445</v>
      </c>
      <c r="D547" s="17" t="s">
        <v>1747</v>
      </c>
      <c r="E547" s="13" t="s">
        <v>1748</v>
      </c>
      <c r="F547" s="254">
        <v>0</v>
      </c>
      <c r="G547" s="254">
        <v>0</v>
      </c>
      <c r="H547" s="254">
        <v>0</v>
      </c>
      <c r="I547" s="254">
        <v>0</v>
      </c>
      <c r="J547" s="254">
        <v>0</v>
      </c>
      <c r="K547" s="254">
        <v>0</v>
      </c>
      <c r="L547" s="254">
        <v>0</v>
      </c>
      <c r="M547" s="254">
        <v>0</v>
      </c>
      <c r="N547" s="254">
        <v>0</v>
      </c>
      <c r="O547" s="254">
        <v>0</v>
      </c>
      <c r="P547" s="254">
        <v>0</v>
      </c>
      <c r="Q547" s="254">
        <v>0</v>
      </c>
      <c r="R547" s="254">
        <v>0</v>
      </c>
      <c r="S547" s="254">
        <v>0</v>
      </c>
      <c r="T547" s="254">
        <v>0</v>
      </c>
      <c r="U547" s="254">
        <v>0</v>
      </c>
      <c r="V547" s="254">
        <v>0</v>
      </c>
      <c r="W547" s="254">
        <v>0</v>
      </c>
    </row>
    <row r="548" spans="1:23" s="65" customFormat="1" ht="14.25" customHeight="1" x14ac:dyDescent="0.35">
      <c r="A548" s="64"/>
      <c r="B548" s="17" t="s">
        <v>39</v>
      </c>
      <c r="C548" s="437" t="s">
        <v>2447</v>
      </c>
      <c r="D548" s="17" t="s">
        <v>1753</v>
      </c>
      <c r="E548" s="13" t="s">
        <v>1754</v>
      </c>
      <c r="F548" s="254">
        <v>0</v>
      </c>
      <c r="G548" s="254">
        <v>0</v>
      </c>
      <c r="H548" s="254">
        <v>0</v>
      </c>
      <c r="I548" s="254">
        <v>0</v>
      </c>
      <c r="J548" s="254">
        <v>821.57432999999992</v>
      </c>
      <c r="K548" s="254">
        <v>700</v>
      </c>
      <c r="L548" s="254">
        <v>0</v>
      </c>
      <c r="M548" s="254">
        <v>0</v>
      </c>
      <c r="N548" s="254">
        <v>0</v>
      </c>
      <c r="O548" s="254">
        <v>0</v>
      </c>
      <c r="P548" s="254">
        <v>0</v>
      </c>
      <c r="Q548" s="254">
        <v>0</v>
      </c>
      <c r="R548" s="254">
        <v>0</v>
      </c>
      <c r="S548" s="254">
        <v>0</v>
      </c>
      <c r="T548" s="254">
        <v>0</v>
      </c>
      <c r="U548" s="254">
        <v>0</v>
      </c>
      <c r="V548" s="254">
        <v>0</v>
      </c>
      <c r="W548" s="254">
        <v>0</v>
      </c>
    </row>
    <row r="549" spans="1:23" s="65" customFormat="1" ht="14.25" customHeight="1" x14ac:dyDescent="0.35">
      <c r="A549" s="64"/>
      <c r="B549" s="17" t="s">
        <v>39</v>
      </c>
      <c r="C549" s="437" t="s">
        <v>2450</v>
      </c>
      <c r="D549" s="17" t="s">
        <v>1761</v>
      </c>
      <c r="E549" s="13" t="s">
        <v>1762</v>
      </c>
      <c r="F549" s="254">
        <v>0</v>
      </c>
      <c r="G549" s="254">
        <v>0</v>
      </c>
      <c r="H549" s="254">
        <v>0</v>
      </c>
      <c r="I549" s="254">
        <v>0</v>
      </c>
      <c r="J549" s="254">
        <v>0.70495000000000008</v>
      </c>
      <c r="K549" s="254">
        <v>45.99</v>
      </c>
      <c r="L549" s="254">
        <v>0</v>
      </c>
      <c r="M549" s="254">
        <v>0</v>
      </c>
      <c r="N549" s="254">
        <v>0</v>
      </c>
      <c r="O549" s="254">
        <v>0</v>
      </c>
      <c r="P549" s="254">
        <v>0</v>
      </c>
      <c r="Q549" s="254">
        <v>0</v>
      </c>
      <c r="R549" s="254">
        <v>0</v>
      </c>
      <c r="S549" s="254">
        <v>0</v>
      </c>
      <c r="T549" s="254">
        <v>0</v>
      </c>
      <c r="U549" s="254">
        <v>0</v>
      </c>
      <c r="V549" s="254">
        <v>0</v>
      </c>
      <c r="W549" s="254">
        <v>0</v>
      </c>
    </row>
    <row r="550" spans="1:23" s="65" customFormat="1" ht="14.25" customHeight="1" x14ac:dyDescent="0.35">
      <c r="A550" s="64"/>
      <c r="B550" s="17" t="s">
        <v>39</v>
      </c>
      <c r="C550" s="437" t="s">
        <v>2441</v>
      </c>
      <c r="D550" s="17" t="s">
        <v>1763</v>
      </c>
      <c r="E550" s="13" t="s">
        <v>1764</v>
      </c>
      <c r="F550" s="254">
        <v>0</v>
      </c>
      <c r="G550" s="254">
        <v>0</v>
      </c>
      <c r="H550" s="254">
        <v>0</v>
      </c>
      <c r="I550" s="254">
        <v>0</v>
      </c>
      <c r="J550" s="254">
        <v>17.11796</v>
      </c>
      <c r="K550" s="254">
        <v>50</v>
      </c>
      <c r="L550" s="254">
        <v>0</v>
      </c>
      <c r="M550" s="254">
        <v>0</v>
      </c>
      <c r="N550" s="254">
        <v>0</v>
      </c>
      <c r="O550" s="254">
        <v>0</v>
      </c>
      <c r="P550" s="254">
        <v>0</v>
      </c>
      <c r="Q550" s="254">
        <v>0</v>
      </c>
      <c r="R550" s="254">
        <v>0</v>
      </c>
      <c r="S550" s="254">
        <v>0</v>
      </c>
      <c r="T550" s="254">
        <v>0</v>
      </c>
      <c r="U550" s="254">
        <v>0</v>
      </c>
      <c r="V550" s="254">
        <v>0</v>
      </c>
      <c r="W550" s="254">
        <v>0</v>
      </c>
    </row>
    <row r="551" spans="1:23" s="65" customFormat="1" ht="14.25" customHeight="1" x14ac:dyDescent="0.35">
      <c r="A551" s="64"/>
      <c r="B551" s="17" t="s">
        <v>39</v>
      </c>
      <c r="C551" s="437" t="s">
        <v>2452</v>
      </c>
      <c r="D551" s="17" t="s">
        <v>1769</v>
      </c>
      <c r="E551" s="13" t="s">
        <v>1770</v>
      </c>
      <c r="F551" s="254">
        <v>0</v>
      </c>
      <c r="G551" s="254">
        <v>0</v>
      </c>
      <c r="H551" s="254">
        <v>0</v>
      </c>
      <c r="I551" s="254">
        <v>0</v>
      </c>
      <c r="J551" s="254">
        <v>6.6134199999999996</v>
      </c>
      <c r="K551" s="254">
        <v>0</v>
      </c>
      <c r="L551" s="254">
        <v>0</v>
      </c>
      <c r="M551" s="254">
        <v>0</v>
      </c>
      <c r="N551" s="254">
        <v>0</v>
      </c>
      <c r="O551" s="254">
        <v>0</v>
      </c>
      <c r="P551" s="254">
        <v>0</v>
      </c>
      <c r="Q551" s="254">
        <v>0</v>
      </c>
      <c r="R551" s="254">
        <v>0</v>
      </c>
      <c r="S551" s="254">
        <v>0</v>
      </c>
      <c r="T551" s="254">
        <v>0</v>
      </c>
      <c r="U551" s="254">
        <v>0</v>
      </c>
      <c r="V551" s="254">
        <v>0</v>
      </c>
      <c r="W551" s="254">
        <v>0</v>
      </c>
    </row>
    <row r="552" spans="1:23" s="65" customFormat="1" ht="14.25" customHeight="1" x14ac:dyDescent="0.35">
      <c r="A552" s="64"/>
      <c r="B552" s="17" t="s">
        <v>39</v>
      </c>
      <c r="C552" s="437" t="s">
        <v>2453</v>
      </c>
      <c r="D552" s="17" t="s">
        <v>1775</v>
      </c>
      <c r="E552" s="13" t="s">
        <v>1776</v>
      </c>
      <c r="F552" s="254">
        <v>0</v>
      </c>
      <c r="G552" s="254">
        <v>0</v>
      </c>
      <c r="H552" s="254">
        <v>0</v>
      </c>
      <c r="I552" s="254">
        <v>0</v>
      </c>
      <c r="J552" s="254">
        <v>0.54100000000000004</v>
      </c>
      <c r="K552" s="254">
        <v>50</v>
      </c>
      <c r="L552" s="254">
        <v>0</v>
      </c>
      <c r="M552" s="254">
        <v>0</v>
      </c>
      <c r="N552" s="254">
        <v>0</v>
      </c>
      <c r="O552" s="254">
        <v>0</v>
      </c>
      <c r="P552" s="254">
        <v>0</v>
      </c>
      <c r="Q552" s="254">
        <v>0</v>
      </c>
      <c r="R552" s="254">
        <v>0</v>
      </c>
      <c r="S552" s="254">
        <v>0</v>
      </c>
      <c r="T552" s="254">
        <v>0</v>
      </c>
      <c r="U552" s="254">
        <v>0</v>
      </c>
      <c r="V552" s="254">
        <v>0</v>
      </c>
      <c r="W552" s="254">
        <v>0</v>
      </c>
    </row>
    <row r="553" spans="1:23" s="65" customFormat="1" ht="14.25" customHeight="1" x14ac:dyDescent="0.35">
      <c r="A553" s="64"/>
      <c r="B553" s="17" t="s">
        <v>39</v>
      </c>
      <c r="C553" s="437" t="s">
        <v>2455</v>
      </c>
      <c r="D553" s="17" t="s">
        <v>1779</v>
      </c>
      <c r="E553" s="13" t="s">
        <v>1780</v>
      </c>
      <c r="F553" s="254">
        <v>0</v>
      </c>
      <c r="G553" s="254">
        <v>0</v>
      </c>
      <c r="H553" s="254">
        <v>0</v>
      </c>
      <c r="I553" s="254">
        <v>0</v>
      </c>
      <c r="J553" s="254">
        <v>1894.24152</v>
      </c>
      <c r="K553" s="254">
        <v>798.48400000000004</v>
      </c>
      <c r="L553" s="254">
        <v>0</v>
      </c>
      <c r="M553" s="254">
        <v>0</v>
      </c>
      <c r="N553" s="254">
        <v>0</v>
      </c>
      <c r="O553" s="254">
        <v>0</v>
      </c>
      <c r="P553" s="254">
        <v>0</v>
      </c>
      <c r="Q553" s="254">
        <v>0</v>
      </c>
      <c r="R553" s="254">
        <v>0</v>
      </c>
      <c r="S553" s="254">
        <v>0</v>
      </c>
      <c r="T553" s="254">
        <v>0</v>
      </c>
      <c r="U553" s="254">
        <v>0</v>
      </c>
      <c r="V553" s="254">
        <v>0</v>
      </c>
      <c r="W553" s="254">
        <v>0</v>
      </c>
    </row>
    <row r="554" spans="1:23" s="65" customFormat="1" ht="14.25" customHeight="1" x14ac:dyDescent="0.35">
      <c r="A554" s="64"/>
      <c r="B554" s="17" t="s">
        <v>39</v>
      </c>
      <c r="C554" s="437" t="s">
        <v>2441</v>
      </c>
      <c r="D554" s="17" t="s">
        <v>1781</v>
      </c>
      <c r="E554" s="13" t="s">
        <v>1782</v>
      </c>
      <c r="F554" s="254">
        <v>0</v>
      </c>
      <c r="G554" s="254">
        <v>0</v>
      </c>
      <c r="H554" s="254">
        <v>0</v>
      </c>
      <c r="I554" s="254">
        <v>0</v>
      </c>
      <c r="J554" s="254">
        <v>486.44096000000002</v>
      </c>
      <c r="K554" s="254">
        <v>575.08000000000004</v>
      </c>
      <c r="L554" s="254">
        <v>0</v>
      </c>
      <c r="M554" s="254">
        <v>0</v>
      </c>
      <c r="N554" s="254">
        <v>0</v>
      </c>
      <c r="O554" s="254">
        <v>0</v>
      </c>
      <c r="P554" s="254">
        <v>0</v>
      </c>
      <c r="Q554" s="254">
        <v>0</v>
      </c>
      <c r="R554" s="254">
        <v>0</v>
      </c>
      <c r="S554" s="254">
        <v>0</v>
      </c>
      <c r="T554" s="254">
        <v>0</v>
      </c>
      <c r="U554" s="254">
        <v>0</v>
      </c>
      <c r="V554" s="254">
        <v>0</v>
      </c>
      <c r="W554" s="254">
        <v>0</v>
      </c>
    </row>
    <row r="555" spans="1:23" s="65" customFormat="1" ht="14.25" customHeight="1" x14ac:dyDescent="0.35">
      <c r="A555" s="64"/>
      <c r="B555" s="17" t="s">
        <v>39</v>
      </c>
      <c r="C555" s="437" t="s">
        <v>2456</v>
      </c>
      <c r="D555" s="17" t="s">
        <v>1783</v>
      </c>
      <c r="E555" s="13" t="s">
        <v>1784</v>
      </c>
      <c r="F555" s="254">
        <v>0</v>
      </c>
      <c r="G555" s="254">
        <v>0</v>
      </c>
      <c r="H555" s="254">
        <v>0</v>
      </c>
      <c r="I555" s="254">
        <v>0</v>
      </c>
      <c r="J555" s="254">
        <v>0</v>
      </c>
      <c r="K555" s="254">
        <v>30</v>
      </c>
      <c r="L555" s="254">
        <v>0</v>
      </c>
      <c r="M555" s="254">
        <v>0</v>
      </c>
      <c r="N555" s="254">
        <v>0</v>
      </c>
      <c r="O555" s="254">
        <v>0</v>
      </c>
      <c r="P555" s="254">
        <v>0</v>
      </c>
      <c r="Q555" s="254">
        <v>0</v>
      </c>
      <c r="R555" s="254">
        <v>0</v>
      </c>
      <c r="S555" s="254">
        <v>0</v>
      </c>
      <c r="T555" s="254">
        <v>0</v>
      </c>
      <c r="U555" s="254">
        <v>0</v>
      </c>
      <c r="V555" s="254">
        <v>0</v>
      </c>
      <c r="W555" s="254">
        <v>0</v>
      </c>
    </row>
    <row r="556" spans="1:23" s="65" customFormat="1" ht="14.25" customHeight="1" x14ac:dyDescent="0.35">
      <c r="A556" s="64"/>
      <c r="B556" s="17" t="s">
        <v>39</v>
      </c>
      <c r="C556" s="437" t="s">
        <v>2458</v>
      </c>
      <c r="D556" s="17" t="s">
        <v>1791</v>
      </c>
      <c r="E556" s="13" t="s">
        <v>1792</v>
      </c>
      <c r="F556" s="254">
        <v>0</v>
      </c>
      <c r="G556" s="254">
        <v>0</v>
      </c>
      <c r="H556" s="254">
        <v>0</v>
      </c>
      <c r="I556" s="254">
        <v>0</v>
      </c>
      <c r="J556" s="254">
        <v>-104.01893</v>
      </c>
      <c r="K556" s="254">
        <v>0</v>
      </c>
      <c r="L556" s="254">
        <v>0</v>
      </c>
      <c r="M556" s="254">
        <v>0</v>
      </c>
      <c r="N556" s="254">
        <v>0</v>
      </c>
      <c r="O556" s="254">
        <v>0</v>
      </c>
      <c r="P556" s="254">
        <v>0</v>
      </c>
      <c r="Q556" s="254">
        <v>0</v>
      </c>
      <c r="R556" s="254">
        <v>0</v>
      </c>
      <c r="S556" s="254">
        <v>0</v>
      </c>
      <c r="T556" s="254">
        <v>0</v>
      </c>
      <c r="U556" s="254">
        <v>0</v>
      </c>
      <c r="V556" s="254">
        <v>0</v>
      </c>
      <c r="W556" s="254">
        <v>0</v>
      </c>
    </row>
    <row r="557" spans="1:23" s="65" customFormat="1" ht="14.25" customHeight="1" x14ac:dyDescent="0.35">
      <c r="A557" s="64"/>
      <c r="B557" s="17" t="s">
        <v>39</v>
      </c>
      <c r="C557" s="437" t="s">
        <v>2459</v>
      </c>
      <c r="D557" s="17" t="s">
        <v>1793</v>
      </c>
      <c r="E557" s="13" t="s">
        <v>1794</v>
      </c>
      <c r="F557" s="254">
        <v>0</v>
      </c>
      <c r="G557" s="254">
        <v>0</v>
      </c>
      <c r="H557" s="254">
        <v>0</v>
      </c>
      <c r="I557" s="254">
        <v>0</v>
      </c>
      <c r="J557" s="254">
        <v>-45.346230000000006</v>
      </c>
      <c r="K557" s="254">
        <v>0</v>
      </c>
      <c r="L557" s="254">
        <v>0</v>
      </c>
      <c r="M557" s="254">
        <v>0</v>
      </c>
      <c r="N557" s="254">
        <v>0</v>
      </c>
      <c r="O557" s="254">
        <v>0</v>
      </c>
      <c r="P557" s="254">
        <v>0</v>
      </c>
      <c r="Q557" s="254">
        <v>0</v>
      </c>
      <c r="R557" s="254">
        <v>0</v>
      </c>
      <c r="S557" s="254">
        <v>0</v>
      </c>
      <c r="T557" s="254">
        <v>0</v>
      </c>
      <c r="U557" s="254">
        <v>0</v>
      </c>
      <c r="V557" s="254">
        <v>0</v>
      </c>
      <c r="W557" s="254">
        <v>0</v>
      </c>
    </row>
    <row r="558" spans="1:23" s="65" customFormat="1" ht="14.25" customHeight="1" x14ac:dyDescent="0.35">
      <c r="A558" s="64"/>
      <c r="B558" s="17" t="s">
        <v>1736</v>
      </c>
      <c r="C558" s="437" t="s">
        <v>2583</v>
      </c>
      <c r="D558" s="17" t="s">
        <v>1797</v>
      </c>
      <c r="E558" s="13" t="s">
        <v>1798</v>
      </c>
      <c r="F558" s="254">
        <v>0</v>
      </c>
      <c r="G558" s="254">
        <v>0</v>
      </c>
      <c r="H558" s="254">
        <v>0</v>
      </c>
      <c r="I558" s="254">
        <v>0</v>
      </c>
      <c r="J558" s="254">
        <v>2603.2820999999999</v>
      </c>
      <c r="K558" s="254">
        <v>3139.384</v>
      </c>
      <c r="L558" s="254">
        <v>0</v>
      </c>
      <c r="M558" s="254">
        <v>0</v>
      </c>
      <c r="N558" s="254">
        <v>0</v>
      </c>
      <c r="O558" s="254">
        <v>0</v>
      </c>
      <c r="P558" s="254">
        <v>0</v>
      </c>
      <c r="Q558" s="254">
        <v>0</v>
      </c>
      <c r="R558" s="254">
        <v>0</v>
      </c>
      <c r="S558" s="254">
        <v>0</v>
      </c>
      <c r="T558" s="254">
        <v>0</v>
      </c>
      <c r="U558" s="254">
        <v>0</v>
      </c>
      <c r="V558" s="254">
        <v>0</v>
      </c>
      <c r="W558" s="254">
        <v>0</v>
      </c>
    </row>
    <row r="559" spans="1:23" s="65" customFormat="1" ht="14.25" customHeight="1" x14ac:dyDescent="0.35">
      <c r="A559" s="64"/>
      <c r="B559" s="17" t="s">
        <v>39</v>
      </c>
      <c r="C559" s="437" t="s">
        <v>2441</v>
      </c>
      <c r="D559" s="17" t="s">
        <v>1813</v>
      </c>
      <c r="E559" s="13" t="s">
        <v>1814</v>
      </c>
      <c r="F559" s="254">
        <v>0</v>
      </c>
      <c r="G559" s="254">
        <v>0</v>
      </c>
      <c r="H559" s="254">
        <v>0</v>
      </c>
      <c r="I559" s="254">
        <v>0</v>
      </c>
      <c r="J559" s="254">
        <v>0</v>
      </c>
      <c r="K559" s="254">
        <v>0</v>
      </c>
      <c r="L559" s="254">
        <v>0</v>
      </c>
      <c r="M559" s="254">
        <v>0</v>
      </c>
      <c r="N559" s="254">
        <v>0</v>
      </c>
      <c r="O559" s="254">
        <v>0</v>
      </c>
      <c r="P559" s="254">
        <v>0</v>
      </c>
      <c r="Q559" s="254">
        <v>0</v>
      </c>
      <c r="R559" s="254">
        <v>0</v>
      </c>
      <c r="S559" s="254">
        <v>0</v>
      </c>
      <c r="T559" s="254">
        <v>0</v>
      </c>
      <c r="U559" s="254">
        <v>0</v>
      </c>
      <c r="V559" s="254">
        <v>0</v>
      </c>
      <c r="W559" s="254">
        <v>0</v>
      </c>
    </row>
    <row r="560" spans="1:23" s="65" customFormat="1" ht="14.25" customHeight="1" x14ac:dyDescent="0.35">
      <c r="A560" s="64"/>
      <c r="B560" s="17" t="s">
        <v>39</v>
      </c>
      <c r="C560" s="437" t="s">
        <v>2462</v>
      </c>
      <c r="D560" s="17" t="s">
        <v>1821</v>
      </c>
      <c r="E560" s="13" t="s">
        <v>1822</v>
      </c>
      <c r="F560" s="254">
        <v>0</v>
      </c>
      <c r="G560" s="254">
        <v>0</v>
      </c>
      <c r="H560" s="254">
        <v>0</v>
      </c>
      <c r="I560" s="254">
        <v>0</v>
      </c>
      <c r="J560" s="254">
        <v>0</v>
      </c>
      <c r="K560" s="254">
        <v>0</v>
      </c>
      <c r="L560" s="254">
        <v>0</v>
      </c>
      <c r="M560" s="254">
        <v>0</v>
      </c>
      <c r="N560" s="254">
        <v>0</v>
      </c>
      <c r="O560" s="254">
        <v>0</v>
      </c>
      <c r="P560" s="254">
        <v>0</v>
      </c>
      <c r="Q560" s="254">
        <v>0</v>
      </c>
      <c r="R560" s="254">
        <v>0</v>
      </c>
      <c r="S560" s="254">
        <v>0</v>
      </c>
      <c r="T560" s="254">
        <v>0</v>
      </c>
      <c r="U560" s="254">
        <v>0</v>
      </c>
      <c r="V560" s="254">
        <v>0</v>
      </c>
      <c r="W560" s="254">
        <v>0</v>
      </c>
    </row>
    <row r="561" spans="1:23" s="65" customFormat="1" ht="14.25" customHeight="1" x14ac:dyDescent="0.35">
      <c r="A561" s="64"/>
      <c r="B561" s="17" t="s">
        <v>39</v>
      </c>
      <c r="C561" s="437" t="s">
        <v>2441</v>
      </c>
      <c r="D561" s="17" t="s">
        <v>1813</v>
      </c>
      <c r="E561" s="13" t="s">
        <v>1814</v>
      </c>
      <c r="F561" s="254">
        <v>0</v>
      </c>
      <c r="G561" s="254">
        <v>0</v>
      </c>
      <c r="H561" s="254">
        <v>0</v>
      </c>
      <c r="I561" s="254">
        <v>0</v>
      </c>
      <c r="J561" s="254">
        <v>0</v>
      </c>
      <c r="K561" s="254">
        <v>0</v>
      </c>
      <c r="L561" s="254">
        <v>0</v>
      </c>
      <c r="M561" s="254">
        <v>4429.2655700000005</v>
      </c>
      <c r="N561" s="254">
        <v>0</v>
      </c>
      <c r="O561" s="254">
        <v>0</v>
      </c>
      <c r="P561" s="254">
        <v>0</v>
      </c>
      <c r="Q561" s="254">
        <v>0</v>
      </c>
      <c r="R561" s="254">
        <v>0</v>
      </c>
      <c r="S561" s="254">
        <v>0</v>
      </c>
      <c r="T561" s="254">
        <v>0</v>
      </c>
      <c r="U561" s="254">
        <v>0</v>
      </c>
      <c r="V561" s="254">
        <v>0</v>
      </c>
      <c r="W561" s="254">
        <v>0</v>
      </c>
    </row>
    <row r="562" spans="1:23" s="65" customFormat="1" ht="14.25" customHeight="1" x14ac:dyDescent="0.35">
      <c r="A562" s="64"/>
      <c r="B562" s="17" t="s">
        <v>39</v>
      </c>
      <c r="C562" s="437" t="s">
        <v>2461</v>
      </c>
      <c r="D562" s="17" t="s">
        <v>1815</v>
      </c>
      <c r="E562" s="13" t="s">
        <v>1816</v>
      </c>
      <c r="F562" s="254">
        <v>0</v>
      </c>
      <c r="G562" s="254">
        <v>0</v>
      </c>
      <c r="H562" s="254">
        <v>0</v>
      </c>
      <c r="I562" s="254">
        <v>0</v>
      </c>
      <c r="J562" s="254">
        <v>0</v>
      </c>
      <c r="K562" s="254">
        <v>0</v>
      </c>
      <c r="L562" s="254">
        <v>0</v>
      </c>
      <c r="M562" s="254">
        <v>2190.17922</v>
      </c>
      <c r="N562" s="254">
        <v>0</v>
      </c>
      <c r="O562" s="254">
        <v>0</v>
      </c>
      <c r="P562" s="254">
        <v>0</v>
      </c>
      <c r="Q562" s="254">
        <v>0</v>
      </c>
      <c r="R562" s="254">
        <v>0</v>
      </c>
      <c r="S562" s="254">
        <v>0</v>
      </c>
      <c r="T562" s="254">
        <v>0</v>
      </c>
      <c r="U562" s="254">
        <v>0</v>
      </c>
      <c r="V562" s="254">
        <v>0</v>
      </c>
      <c r="W562" s="254">
        <v>0</v>
      </c>
    </row>
    <row r="563" spans="1:23" s="65" customFormat="1" ht="14.25" customHeight="1" x14ac:dyDescent="0.35">
      <c r="A563" s="64"/>
      <c r="B563" s="17" t="s">
        <v>39</v>
      </c>
      <c r="C563" s="437" t="s">
        <v>2446</v>
      </c>
      <c r="D563" s="17" t="s">
        <v>1823</v>
      </c>
      <c r="E563" s="13" t="s">
        <v>1824</v>
      </c>
      <c r="F563" s="254">
        <v>0</v>
      </c>
      <c r="G563" s="254">
        <v>0</v>
      </c>
      <c r="H563" s="254">
        <v>0</v>
      </c>
      <c r="I563" s="254">
        <v>0</v>
      </c>
      <c r="J563" s="254">
        <v>0</v>
      </c>
      <c r="K563" s="254">
        <v>0</v>
      </c>
      <c r="L563" s="254">
        <v>0</v>
      </c>
      <c r="M563" s="254">
        <v>0</v>
      </c>
      <c r="N563" s="254">
        <v>0</v>
      </c>
      <c r="O563" s="254">
        <v>0</v>
      </c>
      <c r="P563" s="254">
        <v>0</v>
      </c>
      <c r="Q563" s="254">
        <v>0</v>
      </c>
      <c r="R563" s="254">
        <v>0</v>
      </c>
      <c r="S563" s="254">
        <v>0</v>
      </c>
      <c r="T563" s="254">
        <v>0</v>
      </c>
      <c r="U563" s="254">
        <v>0</v>
      </c>
      <c r="V563" s="254">
        <v>0</v>
      </c>
      <c r="W563" s="254">
        <v>0</v>
      </c>
    </row>
    <row r="564" spans="1:23" s="65" customFormat="1" ht="14.25" customHeight="1" x14ac:dyDescent="0.35">
      <c r="A564" s="64"/>
      <c r="B564" s="17" t="s">
        <v>39</v>
      </c>
      <c r="C564" s="437" t="s">
        <v>2464</v>
      </c>
      <c r="D564" s="17" t="s">
        <v>1825</v>
      </c>
      <c r="E564" s="13" t="s">
        <v>1826</v>
      </c>
      <c r="F564" s="254">
        <v>0</v>
      </c>
      <c r="G564" s="254">
        <v>0</v>
      </c>
      <c r="H564" s="254">
        <v>0</v>
      </c>
      <c r="I564" s="254">
        <v>0</v>
      </c>
      <c r="J564" s="254">
        <v>0</v>
      </c>
      <c r="K564" s="254">
        <v>0</v>
      </c>
      <c r="L564" s="254">
        <v>0</v>
      </c>
      <c r="M564" s="254">
        <v>0</v>
      </c>
      <c r="N564" s="254">
        <v>0</v>
      </c>
      <c r="O564" s="254">
        <v>0</v>
      </c>
      <c r="P564" s="254">
        <v>0</v>
      </c>
      <c r="Q564" s="254">
        <v>0</v>
      </c>
      <c r="R564" s="254">
        <v>0</v>
      </c>
      <c r="S564" s="254">
        <v>0</v>
      </c>
      <c r="T564" s="254">
        <v>0</v>
      </c>
      <c r="U564" s="254">
        <v>0</v>
      </c>
      <c r="V564" s="254">
        <v>0</v>
      </c>
      <c r="W564" s="254">
        <v>0</v>
      </c>
    </row>
    <row r="565" spans="1:23" s="65" customFormat="1" ht="14.25" customHeight="1" x14ac:dyDescent="0.35">
      <c r="A565" s="64"/>
      <c r="B565" s="17" t="s">
        <v>39</v>
      </c>
      <c r="C565" s="437" t="s">
        <v>2441</v>
      </c>
      <c r="D565" s="17" t="s">
        <v>1813</v>
      </c>
      <c r="E565" s="13" t="s">
        <v>1814</v>
      </c>
      <c r="F565" s="254">
        <v>0</v>
      </c>
      <c r="G565" s="254">
        <v>0</v>
      </c>
      <c r="H565" s="254">
        <v>0</v>
      </c>
      <c r="I565" s="254">
        <v>0</v>
      </c>
      <c r="J565" s="254">
        <v>0</v>
      </c>
      <c r="K565" s="254">
        <v>0</v>
      </c>
      <c r="L565" s="254">
        <v>4094.1352400000001</v>
      </c>
      <c r="M565" s="254">
        <v>0</v>
      </c>
      <c r="N565" s="254">
        <v>0</v>
      </c>
      <c r="O565" s="254">
        <v>0</v>
      </c>
      <c r="P565" s="254">
        <v>0</v>
      </c>
      <c r="Q565" s="254">
        <v>0</v>
      </c>
      <c r="R565" s="254">
        <v>0</v>
      </c>
      <c r="S565" s="254">
        <v>0</v>
      </c>
      <c r="T565" s="254">
        <v>0</v>
      </c>
      <c r="U565" s="254">
        <v>0</v>
      </c>
      <c r="V565" s="254">
        <v>0</v>
      </c>
      <c r="W565" s="254">
        <v>0</v>
      </c>
    </row>
    <row r="566" spans="1:23" s="65" customFormat="1" ht="14.25" customHeight="1" x14ac:dyDescent="0.35">
      <c r="A566" s="64"/>
      <c r="B566" s="17" t="s">
        <v>39</v>
      </c>
      <c r="C566" s="437" t="s">
        <v>2443</v>
      </c>
      <c r="D566" s="17" t="s">
        <v>1817</v>
      </c>
      <c r="E566" s="13" t="s">
        <v>1818</v>
      </c>
      <c r="F566" s="254">
        <v>0</v>
      </c>
      <c r="G566" s="254">
        <v>0</v>
      </c>
      <c r="H566" s="254">
        <v>0</v>
      </c>
      <c r="I566" s="254">
        <v>0</v>
      </c>
      <c r="J566" s="254">
        <v>0</v>
      </c>
      <c r="K566" s="254">
        <v>0</v>
      </c>
      <c r="L566" s="254">
        <v>1120.2340099999999</v>
      </c>
      <c r="M566" s="254">
        <v>5380.0402300000005</v>
      </c>
      <c r="N566" s="254">
        <v>0</v>
      </c>
      <c r="O566" s="254">
        <v>0</v>
      </c>
      <c r="P566" s="254">
        <v>0</v>
      </c>
      <c r="Q566" s="254">
        <v>0</v>
      </c>
      <c r="R566" s="254">
        <v>0</v>
      </c>
      <c r="S566" s="254">
        <v>0</v>
      </c>
      <c r="T566" s="254">
        <v>0</v>
      </c>
      <c r="U566" s="254">
        <v>0</v>
      </c>
      <c r="V566" s="254">
        <v>0</v>
      </c>
      <c r="W566" s="254">
        <v>0</v>
      </c>
    </row>
    <row r="567" spans="1:23" s="65" customFormat="1" ht="14.25" customHeight="1" x14ac:dyDescent="0.35">
      <c r="A567" s="64"/>
      <c r="B567" s="17" t="s">
        <v>39</v>
      </c>
      <c r="C567" s="437" t="s">
        <v>2461</v>
      </c>
      <c r="D567" s="17" t="s">
        <v>1819</v>
      </c>
      <c r="E567" s="13" t="s">
        <v>1820</v>
      </c>
      <c r="F567" s="254">
        <v>0</v>
      </c>
      <c r="G567" s="254">
        <v>0</v>
      </c>
      <c r="H567" s="254">
        <v>0</v>
      </c>
      <c r="I567" s="254">
        <v>0</v>
      </c>
      <c r="J567" s="254">
        <v>0</v>
      </c>
      <c r="K567" s="254">
        <v>0</v>
      </c>
      <c r="L567" s="254">
        <v>1684.77898</v>
      </c>
      <c r="M567" s="254">
        <v>2164.0535099999997</v>
      </c>
      <c r="N567" s="254">
        <v>0</v>
      </c>
      <c r="O567" s="254">
        <v>0</v>
      </c>
      <c r="P567" s="254">
        <v>0</v>
      </c>
      <c r="Q567" s="254">
        <v>0</v>
      </c>
      <c r="R567" s="254">
        <v>0</v>
      </c>
      <c r="S567" s="254">
        <v>0</v>
      </c>
      <c r="T567" s="254">
        <v>0</v>
      </c>
      <c r="U567" s="254">
        <v>0</v>
      </c>
      <c r="V567" s="254">
        <v>0</v>
      </c>
      <c r="W567" s="254">
        <v>0</v>
      </c>
    </row>
    <row r="568" spans="1:23" s="65" customFormat="1" ht="14.25" customHeight="1" x14ac:dyDescent="0.35">
      <c r="A568" s="64"/>
      <c r="B568" s="17" t="s">
        <v>39</v>
      </c>
      <c r="C568" s="437" t="s">
        <v>2461</v>
      </c>
      <c r="D568" s="17" t="s">
        <v>1815</v>
      </c>
      <c r="E568" s="13" t="s">
        <v>1816</v>
      </c>
      <c r="F568" s="254">
        <v>0</v>
      </c>
      <c r="G568" s="254">
        <v>0</v>
      </c>
      <c r="H568" s="254">
        <v>0</v>
      </c>
      <c r="I568" s="254">
        <v>0</v>
      </c>
      <c r="J568" s="254">
        <v>0</v>
      </c>
      <c r="K568" s="254">
        <v>0</v>
      </c>
      <c r="L568" s="254">
        <v>659.24288999999999</v>
      </c>
      <c r="M568" s="254">
        <v>0</v>
      </c>
      <c r="N568" s="254">
        <v>0</v>
      </c>
      <c r="O568" s="254">
        <v>0</v>
      </c>
      <c r="P568" s="254">
        <v>0</v>
      </c>
      <c r="Q568" s="254">
        <v>0</v>
      </c>
      <c r="R568" s="254">
        <v>0</v>
      </c>
      <c r="S568" s="254">
        <v>0</v>
      </c>
      <c r="T568" s="254">
        <v>0</v>
      </c>
      <c r="U568" s="254">
        <v>0</v>
      </c>
      <c r="V568" s="254">
        <v>0</v>
      </c>
      <c r="W568" s="254">
        <v>0</v>
      </c>
    </row>
    <row r="569" spans="1:23" s="65" customFormat="1" ht="14.25" customHeight="1" x14ac:dyDescent="0.35">
      <c r="A569" s="64"/>
      <c r="B569" s="17" t="s">
        <v>39</v>
      </c>
      <c r="C569" s="437" t="s">
        <v>2444</v>
      </c>
      <c r="D569" s="17" t="s">
        <v>1745</v>
      </c>
      <c r="E569" s="13" t="s">
        <v>1746</v>
      </c>
      <c r="F569" s="254">
        <v>0</v>
      </c>
      <c r="G569" s="254">
        <v>0</v>
      </c>
      <c r="H569" s="254">
        <v>0</v>
      </c>
      <c r="I569" s="254">
        <v>0</v>
      </c>
      <c r="J569" s="254">
        <v>0</v>
      </c>
      <c r="K569" s="254">
        <v>0</v>
      </c>
      <c r="L569" s="254">
        <v>29871.15381</v>
      </c>
      <c r="M569" s="254">
        <v>18284.9463</v>
      </c>
      <c r="N569" s="254">
        <v>0</v>
      </c>
      <c r="O569" s="254">
        <v>0</v>
      </c>
      <c r="P569" s="254">
        <v>0</v>
      </c>
      <c r="Q569" s="254">
        <v>0</v>
      </c>
      <c r="R569" s="254">
        <v>0</v>
      </c>
      <c r="S569" s="254">
        <v>0</v>
      </c>
      <c r="T569" s="254">
        <v>0</v>
      </c>
      <c r="U569" s="254">
        <v>0</v>
      </c>
      <c r="V569" s="254">
        <v>0</v>
      </c>
      <c r="W569" s="254">
        <v>0</v>
      </c>
    </row>
    <row r="570" spans="1:23" s="65" customFormat="1" ht="14.25" customHeight="1" x14ac:dyDescent="0.35">
      <c r="A570" s="64"/>
      <c r="B570" s="17" t="s">
        <v>39</v>
      </c>
      <c r="C570" s="437" t="s">
        <v>2455</v>
      </c>
      <c r="D570" s="17" t="s">
        <v>1779</v>
      </c>
      <c r="E570" s="13" t="s">
        <v>1780</v>
      </c>
      <c r="F570" s="254">
        <v>0</v>
      </c>
      <c r="G570" s="254">
        <v>0</v>
      </c>
      <c r="H570" s="254">
        <v>0</v>
      </c>
      <c r="I570" s="254">
        <v>0</v>
      </c>
      <c r="J570" s="254">
        <v>0</v>
      </c>
      <c r="K570" s="254">
        <v>0</v>
      </c>
      <c r="L570" s="254">
        <v>70.211830000000006</v>
      </c>
      <c r="M570" s="254">
        <v>0</v>
      </c>
      <c r="N570" s="254">
        <v>0</v>
      </c>
      <c r="O570" s="254">
        <v>0</v>
      </c>
      <c r="P570" s="254">
        <v>0</v>
      </c>
      <c r="Q570" s="254">
        <v>0</v>
      </c>
      <c r="R570" s="254">
        <v>0</v>
      </c>
      <c r="S570" s="254">
        <v>0</v>
      </c>
      <c r="T570" s="254">
        <v>0</v>
      </c>
      <c r="U570" s="254">
        <v>0</v>
      </c>
      <c r="V570" s="254">
        <v>0</v>
      </c>
      <c r="W570" s="254">
        <v>0</v>
      </c>
    </row>
    <row r="571" spans="1:23" s="65" customFormat="1" ht="14.25" customHeight="1" x14ac:dyDescent="0.35">
      <c r="A571" s="64"/>
      <c r="B571" s="17" t="s">
        <v>39</v>
      </c>
      <c r="C571" s="437" t="s">
        <v>2441</v>
      </c>
      <c r="D571" s="17" t="s">
        <v>1781</v>
      </c>
      <c r="E571" s="13" t="s">
        <v>1782</v>
      </c>
      <c r="F571" s="254">
        <v>0</v>
      </c>
      <c r="G571" s="254">
        <v>0</v>
      </c>
      <c r="H571" s="254">
        <v>0</v>
      </c>
      <c r="I571" s="254">
        <v>0</v>
      </c>
      <c r="J571" s="254">
        <v>0</v>
      </c>
      <c r="K571" s="254">
        <v>0</v>
      </c>
      <c r="L571" s="254">
        <v>0</v>
      </c>
      <c r="M571" s="254">
        <v>0</v>
      </c>
      <c r="N571" s="254">
        <v>0</v>
      </c>
      <c r="O571" s="254">
        <v>0</v>
      </c>
      <c r="P571" s="254">
        <v>0</v>
      </c>
      <c r="Q571" s="254">
        <v>0</v>
      </c>
      <c r="R571" s="254">
        <v>0</v>
      </c>
      <c r="S571" s="254">
        <v>0</v>
      </c>
      <c r="T571" s="254">
        <v>0</v>
      </c>
      <c r="U571" s="254">
        <v>0</v>
      </c>
      <c r="V571" s="254">
        <v>0</v>
      </c>
      <c r="W571" s="254">
        <v>0</v>
      </c>
    </row>
    <row r="572" spans="1:23" s="65" customFormat="1" ht="14.25" customHeight="1" x14ac:dyDescent="0.35">
      <c r="A572" s="64"/>
      <c r="B572" s="17" t="s">
        <v>1736</v>
      </c>
      <c r="C572" s="437" t="s">
        <v>2598</v>
      </c>
      <c r="D572" s="17" t="s">
        <v>1827</v>
      </c>
      <c r="E572" s="13" t="s">
        <v>1828</v>
      </c>
      <c r="F572" s="254">
        <v>0</v>
      </c>
      <c r="G572" s="254">
        <v>0</v>
      </c>
      <c r="H572" s="254">
        <v>0</v>
      </c>
      <c r="I572" s="254">
        <v>0</v>
      </c>
      <c r="J572" s="254">
        <v>0</v>
      </c>
      <c r="K572" s="254">
        <v>0</v>
      </c>
      <c r="L572" s="254">
        <v>0</v>
      </c>
      <c r="M572" s="254">
        <v>0</v>
      </c>
      <c r="N572" s="254">
        <v>0</v>
      </c>
      <c r="O572" s="254">
        <v>0</v>
      </c>
      <c r="P572" s="254">
        <v>0</v>
      </c>
      <c r="Q572" s="254">
        <v>0</v>
      </c>
      <c r="R572" s="254">
        <v>0</v>
      </c>
      <c r="S572" s="254">
        <v>0</v>
      </c>
      <c r="T572" s="254">
        <v>0</v>
      </c>
      <c r="U572" s="254">
        <v>0</v>
      </c>
      <c r="V572" s="254">
        <v>0</v>
      </c>
      <c r="W572" s="254">
        <v>0</v>
      </c>
    </row>
    <row r="573" spans="1:23" s="65" customFormat="1" ht="14.25" customHeight="1" x14ac:dyDescent="0.35">
      <c r="A573" s="64"/>
      <c r="B573" s="17" t="s">
        <v>1736</v>
      </c>
      <c r="C573" s="437" t="s">
        <v>2583</v>
      </c>
      <c r="D573" s="17" t="s">
        <v>1797</v>
      </c>
      <c r="E573" s="13" t="s">
        <v>1798</v>
      </c>
      <c r="F573" s="254">
        <v>0</v>
      </c>
      <c r="G573" s="254">
        <v>0</v>
      </c>
      <c r="H573" s="254">
        <v>0</v>
      </c>
      <c r="I573" s="254">
        <v>0</v>
      </c>
      <c r="J573" s="254">
        <v>0</v>
      </c>
      <c r="K573" s="254">
        <v>0</v>
      </c>
      <c r="L573" s="254">
        <v>3715.3662100000001</v>
      </c>
      <c r="M573" s="254">
        <v>2968.0291400000001</v>
      </c>
      <c r="N573" s="254">
        <v>0</v>
      </c>
      <c r="O573" s="254">
        <v>0</v>
      </c>
      <c r="P573" s="254">
        <v>0</v>
      </c>
      <c r="Q573" s="254">
        <v>0</v>
      </c>
      <c r="R573" s="254">
        <v>0</v>
      </c>
      <c r="S573" s="254">
        <v>0</v>
      </c>
      <c r="T573" s="254">
        <v>0</v>
      </c>
      <c r="U573" s="254">
        <v>0</v>
      </c>
      <c r="V573" s="254">
        <v>0</v>
      </c>
      <c r="W573" s="254">
        <v>0</v>
      </c>
    </row>
    <row r="574" spans="1:23" s="65" customFormat="1" ht="14.25" customHeight="1" x14ac:dyDescent="0.35">
      <c r="A574" s="64"/>
      <c r="B574" s="17" t="s">
        <v>39</v>
      </c>
      <c r="C574" s="437" t="s">
        <v>2462</v>
      </c>
      <c r="D574" s="17" t="s">
        <v>1821</v>
      </c>
      <c r="E574" s="13" t="s">
        <v>1822</v>
      </c>
      <c r="F574" s="254">
        <v>0</v>
      </c>
      <c r="G574" s="254">
        <v>0</v>
      </c>
      <c r="H574" s="254">
        <v>0</v>
      </c>
      <c r="I574" s="254">
        <v>0</v>
      </c>
      <c r="J574" s="254">
        <v>0</v>
      </c>
      <c r="K574" s="254">
        <v>0</v>
      </c>
      <c r="L574" s="254">
        <v>0</v>
      </c>
      <c r="M574" s="254">
        <v>0</v>
      </c>
      <c r="N574" s="254">
        <v>0</v>
      </c>
      <c r="O574" s="254">
        <v>29784.241000000002</v>
      </c>
      <c r="P574" s="254">
        <v>0</v>
      </c>
      <c r="Q574" s="254">
        <v>0</v>
      </c>
      <c r="R574" s="254">
        <v>0</v>
      </c>
      <c r="S574" s="254">
        <v>0</v>
      </c>
      <c r="T574" s="254">
        <v>0</v>
      </c>
      <c r="U574" s="254">
        <v>0</v>
      </c>
      <c r="V574" s="254">
        <v>0</v>
      </c>
      <c r="W574" s="254">
        <v>0</v>
      </c>
    </row>
    <row r="575" spans="1:23" s="65" customFormat="1" ht="14.25" customHeight="1" x14ac:dyDescent="0.35">
      <c r="A575" s="64"/>
      <c r="B575" s="17" t="s">
        <v>39</v>
      </c>
      <c r="C575" s="437" t="s">
        <v>2441</v>
      </c>
      <c r="D575" s="17" t="s">
        <v>1813</v>
      </c>
      <c r="E575" s="13" t="s">
        <v>1814</v>
      </c>
      <c r="F575" s="254">
        <v>0</v>
      </c>
      <c r="G575" s="254">
        <v>0</v>
      </c>
      <c r="H575" s="254">
        <v>0</v>
      </c>
      <c r="I575" s="254">
        <v>0</v>
      </c>
      <c r="J575" s="254">
        <v>0</v>
      </c>
      <c r="K575" s="254">
        <v>0</v>
      </c>
      <c r="L575" s="254">
        <v>0</v>
      </c>
      <c r="M575" s="254">
        <v>0</v>
      </c>
      <c r="N575" s="254">
        <v>0</v>
      </c>
      <c r="O575" s="254">
        <v>4915.2640000000001</v>
      </c>
      <c r="P575" s="254">
        <v>0</v>
      </c>
      <c r="Q575" s="254">
        <v>0</v>
      </c>
      <c r="R575" s="254">
        <v>0</v>
      </c>
      <c r="S575" s="254">
        <v>0</v>
      </c>
      <c r="T575" s="254">
        <v>0</v>
      </c>
      <c r="U575" s="254">
        <v>0</v>
      </c>
      <c r="V575" s="254">
        <v>0</v>
      </c>
      <c r="W575" s="254">
        <v>0</v>
      </c>
    </row>
    <row r="576" spans="1:23" s="65" customFormat="1" ht="14.25" customHeight="1" x14ac:dyDescent="0.35">
      <c r="A576" s="64"/>
      <c r="B576" s="17" t="s">
        <v>39</v>
      </c>
      <c r="C576" s="437" t="s">
        <v>2461</v>
      </c>
      <c r="D576" s="17" t="s">
        <v>1815</v>
      </c>
      <c r="E576" s="13" t="s">
        <v>1816</v>
      </c>
      <c r="F576" s="254">
        <v>0</v>
      </c>
      <c r="G576" s="254">
        <v>0</v>
      </c>
      <c r="H576" s="254">
        <v>0</v>
      </c>
      <c r="I576" s="254">
        <v>0</v>
      </c>
      <c r="J576" s="254">
        <v>0</v>
      </c>
      <c r="K576" s="254">
        <v>0</v>
      </c>
      <c r="L576" s="254">
        <v>0</v>
      </c>
      <c r="M576" s="254">
        <v>0</v>
      </c>
      <c r="N576" s="254">
        <v>0</v>
      </c>
      <c r="O576" s="254">
        <v>827.89800000000002</v>
      </c>
      <c r="P576" s="254">
        <v>0</v>
      </c>
      <c r="Q576" s="254">
        <v>0</v>
      </c>
      <c r="R576" s="254">
        <v>0</v>
      </c>
      <c r="S576" s="254">
        <v>0</v>
      </c>
      <c r="T576" s="254">
        <v>0</v>
      </c>
      <c r="U576" s="254">
        <v>0</v>
      </c>
      <c r="V576" s="254">
        <v>0</v>
      </c>
      <c r="W576" s="254">
        <v>0</v>
      </c>
    </row>
    <row r="577" spans="1:23" s="65" customFormat="1" ht="14.25" customHeight="1" x14ac:dyDescent="0.35">
      <c r="A577" s="64"/>
      <c r="B577" s="17" t="s">
        <v>39</v>
      </c>
      <c r="C577" s="437" t="s">
        <v>2446</v>
      </c>
      <c r="D577" s="17" t="s">
        <v>1823</v>
      </c>
      <c r="E577" s="13" t="s">
        <v>1824</v>
      </c>
      <c r="F577" s="254">
        <v>0</v>
      </c>
      <c r="G577" s="254">
        <v>0</v>
      </c>
      <c r="H577" s="254">
        <v>0</v>
      </c>
      <c r="I577" s="254">
        <v>0</v>
      </c>
      <c r="J577" s="254">
        <v>0</v>
      </c>
      <c r="K577" s="254">
        <v>0</v>
      </c>
      <c r="L577" s="254">
        <v>0</v>
      </c>
      <c r="M577" s="254">
        <v>0</v>
      </c>
      <c r="N577" s="254">
        <v>0</v>
      </c>
      <c r="O577" s="254">
        <v>0</v>
      </c>
      <c r="P577" s="254">
        <v>0</v>
      </c>
      <c r="Q577" s="254">
        <v>0</v>
      </c>
      <c r="R577" s="254">
        <v>0</v>
      </c>
      <c r="S577" s="254">
        <v>0</v>
      </c>
      <c r="T577" s="254">
        <v>0</v>
      </c>
      <c r="U577" s="254">
        <v>0</v>
      </c>
      <c r="V577" s="254">
        <v>0</v>
      </c>
      <c r="W577" s="254">
        <v>0</v>
      </c>
    </row>
    <row r="578" spans="1:23" s="65" customFormat="1" ht="14.25" customHeight="1" x14ac:dyDescent="0.35">
      <c r="A578" s="64"/>
      <c r="B578" s="17" t="s">
        <v>39</v>
      </c>
      <c r="C578" s="437" t="s">
        <v>2464</v>
      </c>
      <c r="D578" s="17" t="s">
        <v>1825</v>
      </c>
      <c r="E578" s="13" t="s">
        <v>1826</v>
      </c>
      <c r="F578" s="254">
        <v>0</v>
      </c>
      <c r="G578" s="254">
        <v>0</v>
      </c>
      <c r="H578" s="254">
        <v>0</v>
      </c>
      <c r="I578" s="254">
        <v>0</v>
      </c>
      <c r="J578" s="254">
        <v>0</v>
      </c>
      <c r="K578" s="254">
        <v>0</v>
      </c>
      <c r="L578" s="254">
        <v>0</v>
      </c>
      <c r="M578" s="254">
        <v>0</v>
      </c>
      <c r="N578" s="254">
        <v>209.65458999999998</v>
      </c>
      <c r="O578" s="254">
        <v>0</v>
      </c>
      <c r="P578" s="254">
        <v>0</v>
      </c>
      <c r="Q578" s="254">
        <v>0</v>
      </c>
      <c r="R578" s="254">
        <v>0</v>
      </c>
      <c r="S578" s="254">
        <v>0</v>
      </c>
      <c r="T578" s="254">
        <v>0</v>
      </c>
      <c r="U578" s="254">
        <v>0</v>
      </c>
      <c r="V578" s="254">
        <v>0</v>
      </c>
      <c r="W578" s="254">
        <v>0</v>
      </c>
    </row>
    <row r="579" spans="1:23" s="65" customFormat="1" ht="14.25" customHeight="1" x14ac:dyDescent="0.35">
      <c r="A579" s="64"/>
      <c r="B579" s="17" t="s">
        <v>39</v>
      </c>
      <c r="C579" s="437" t="s">
        <v>2441</v>
      </c>
      <c r="D579" s="17" t="s">
        <v>1813</v>
      </c>
      <c r="E579" s="13" t="s">
        <v>1814</v>
      </c>
      <c r="F579" s="254">
        <v>0</v>
      </c>
      <c r="G579" s="254">
        <v>0</v>
      </c>
      <c r="H579" s="254">
        <v>0</v>
      </c>
      <c r="I579" s="254">
        <v>0</v>
      </c>
      <c r="J579" s="254">
        <v>0</v>
      </c>
      <c r="K579" s="254">
        <v>0</v>
      </c>
      <c r="L579" s="254">
        <v>0</v>
      </c>
      <c r="M579" s="254">
        <v>0</v>
      </c>
      <c r="N579" s="254">
        <v>1116.83818</v>
      </c>
      <c r="O579" s="254">
        <v>0</v>
      </c>
      <c r="P579" s="254">
        <v>0</v>
      </c>
      <c r="Q579" s="254">
        <v>0</v>
      </c>
      <c r="R579" s="254">
        <v>0</v>
      </c>
      <c r="S579" s="254">
        <v>0</v>
      </c>
      <c r="T579" s="254">
        <v>0</v>
      </c>
      <c r="U579" s="254">
        <v>0</v>
      </c>
      <c r="V579" s="254">
        <v>0</v>
      </c>
      <c r="W579" s="254">
        <v>0</v>
      </c>
    </row>
    <row r="580" spans="1:23" s="65" customFormat="1" ht="14.25" customHeight="1" x14ac:dyDescent="0.35">
      <c r="A580" s="64"/>
      <c r="B580" s="17" t="s">
        <v>39</v>
      </c>
      <c r="C580" s="437" t="s">
        <v>2443</v>
      </c>
      <c r="D580" s="17" t="s">
        <v>1817</v>
      </c>
      <c r="E580" s="13" t="s">
        <v>1818</v>
      </c>
      <c r="F580" s="254">
        <v>0</v>
      </c>
      <c r="G580" s="254">
        <v>0</v>
      </c>
      <c r="H580" s="254">
        <v>0</v>
      </c>
      <c r="I580" s="254">
        <v>0</v>
      </c>
      <c r="J580" s="254">
        <v>0</v>
      </c>
      <c r="K580" s="254">
        <v>0</v>
      </c>
      <c r="L580" s="254">
        <v>0</v>
      </c>
      <c r="M580" s="254">
        <v>0</v>
      </c>
      <c r="N580" s="254">
        <v>3152.9774400000001</v>
      </c>
      <c r="O580" s="254">
        <v>5685.2929999999997</v>
      </c>
      <c r="P580" s="254">
        <v>0</v>
      </c>
      <c r="Q580" s="254">
        <v>0</v>
      </c>
      <c r="R580" s="254">
        <v>0</v>
      </c>
      <c r="S580" s="254">
        <v>0</v>
      </c>
      <c r="T580" s="254">
        <v>0</v>
      </c>
      <c r="U580" s="254">
        <v>0</v>
      </c>
      <c r="V580" s="254">
        <v>0</v>
      </c>
      <c r="W580" s="254">
        <v>0</v>
      </c>
    </row>
    <row r="581" spans="1:23" s="65" customFormat="1" ht="14.25" customHeight="1" x14ac:dyDescent="0.35">
      <c r="A581" s="64"/>
      <c r="B581" s="17" t="s">
        <v>39</v>
      </c>
      <c r="C581" s="437" t="s">
        <v>2461</v>
      </c>
      <c r="D581" s="17" t="s">
        <v>1819</v>
      </c>
      <c r="E581" s="13" t="s">
        <v>1820</v>
      </c>
      <c r="F581" s="254">
        <v>0</v>
      </c>
      <c r="G581" s="254">
        <v>0</v>
      </c>
      <c r="H581" s="254">
        <v>0</v>
      </c>
      <c r="I581" s="254">
        <v>0</v>
      </c>
      <c r="J581" s="254">
        <v>0</v>
      </c>
      <c r="K581" s="254">
        <v>0</v>
      </c>
      <c r="L581" s="254">
        <v>0</v>
      </c>
      <c r="M581" s="254">
        <v>0</v>
      </c>
      <c r="N581" s="254">
        <v>161.24551</v>
      </c>
      <c r="O581" s="254">
        <v>547.02099999999996</v>
      </c>
      <c r="P581" s="254">
        <v>0</v>
      </c>
      <c r="Q581" s="254">
        <v>0</v>
      </c>
      <c r="R581" s="254">
        <v>0</v>
      </c>
      <c r="S581" s="254">
        <v>0</v>
      </c>
      <c r="T581" s="254">
        <v>0</v>
      </c>
      <c r="U581" s="254">
        <v>0</v>
      </c>
      <c r="V581" s="254">
        <v>0</v>
      </c>
      <c r="W581" s="254">
        <v>0</v>
      </c>
    </row>
    <row r="582" spans="1:23" s="65" customFormat="1" ht="14.25" customHeight="1" x14ac:dyDescent="0.35">
      <c r="A582" s="64"/>
      <c r="B582" s="17" t="s">
        <v>39</v>
      </c>
      <c r="C582" s="437" t="s">
        <v>2461</v>
      </c>
      <c r="D582" s="17" t="s">
        <v>1815</v>
      </c>
      <c r="E582" s="13" t="s">
        <v>1816</v>
      </c>
      <c r="F582" s="254">
        <v>0</v>
      </c>
      <c r="G582" s="254">
        <v>0</v>
      </c>
      <c r="H582" s="254">
        <v>0</v>
      </c>
      <c r="I582" s="254">
        <v>0</v>
      </c>
      <c r="J582" s="254">
        <v>0</v>
      </c>
      <c r="K582" s="254">
        <v>0</v>
      </c>
      <c r="L582" s="254">
        <v>0</v>
      </c>
      <c r="M582" s="254">
        <v>0</v>
      </c>
      <c r="N582" s="254">
        <v>679.16592000000003</v>
      </c>
      <c r="O582" s="254">
        <v>0</v>
      </c>
      <c r="P582" s="254">
        <v>0</v>
      </c>
      <c r="Q582" s="254">
        <v>0</v>
      </c>
      <c r="R582" s="254">
        <v>0</v>
      </c>
      <c r="S582" s="254">
        <v>0</v>
      </c>
      <c r="T582" s="254">
        <v>0</v>
      </c>
      <c r="U582" s="254">
        <v>0</v>
      </c>
      <c r="V582" s="254">
        <v>0</v>
      </c>
      <c r="W582" s="254">
        <v>0</v>
      </c>
    </row>
    <row r="583" spans="1:23" s="65" customFormat="1" ht="14.25" customHeight="1" x14ac:dyDescent="0.35">
      <c r="A583" s="64"/>
      <c r="B583" s="17" t="s">
        <v>39</v>
      </c>
      <c r="C583" s="437" t="s">
        <v>2444</v>
      </c>
      <c r="D583" s="17" t="s">
        <v>1745</v>
      </c>
      <c r="E583" s="13" t="s">
        <v>1746</v>
      </c>
      <c r="F583" s="254">
        <v>0</v>
      </c>
      <c r="G583" s="254">
        <v>0</v>
      </c>
      <c r="H583" s="254">
        <v>0</v>
      </c>
      <c r="I583" s="254">
        <v>0</v>
      </c>
      <c r="J583" s="254">
        <v>0</v>
      </c>
      <c r="K583" s="254">
        <v>0</v>
      </c>
      <c r="L583" s="254">
        <v>0</v>
      </c>
      <c r="M583" s="254">
        <v>0</v>
      </c>
      <c r="N583" s="254">
        <v>8504.46119</v>
      </c>
      <c r="O583" s="254">
        <v>0</v>
      </c>
      <c r="P583" s="254">
        <v>0</v>
      </c>
      <c r="Q583" s="254">
        <v>0</v>
      </c>
      <c r="R583" s="254">
        <v>0</v>
      </c>
      <c r="S583" s="254">
        <v>0</v>
      </c>
      <c r="T583" s="254">
        <v>0</v>
      </c>
      <c r="U583" s="254">
        <v>0</v>
      </c>
      <c r="V583" s="254">
        <v>0</v>
      </c>
      <c r="W583" s="254">
        <v>0</v>
      </c>
    </row>
    <row r="584" spans="1:23" s="65" customFormat="1" ht="14.25" customHeight="1" x14ac:dyDescent="0.35">
      <c r="A584" s="64"/>
      <c r="B584" s="17" t="s">
        <v>39</v>
      </c>
      <c r="C584" s="437" t="s">
        <v>2450</v>
      </c>
      <c r="D584" s="17" t="s">
        <v>1761</v>
      </c>
      <c r="E584" s="13" t="s">
        <v>1762</v>
      </c>
      <c r="F584" s="254">
        <v>0</v>
      </c>
      <c r="G584" s="254">
        <v>0</v>
      </c>
      <c r="H584" s="254">
        <v>0</v>
      </c>
      <c r="I584" s="254">
        <v>0</v>
      </c>
      <c r="J584" s="254">
        <v>0</v>
      </c>
      <c r="K584" s="254">
        <v>0</v>
      </c>
      <c r="L584" s="254">
        <v>0</v>
      </c>
      <c r="M584" s="254">
        <v>0</v>
      </c>
      <c r="N584" s="254">
        <v>-3.19922</v>
      </c>
      <c r="O584" s="254">
        <v>0</v>
      </c>
      <c r="P584" s="254">
        <v>0</v>
      </c>
      <c r="Q584" s="254">
        <v>0</v>
      </c>
      <c r="R584" s="254">
        <v>0</v>
      </c>
      <c r="S584" s="254">
        <v>0</v>
      </c>
      <c r="T584" s="254">
        <v>0</v>
      </c>
      <c r="U584" s="254">
        <v>0</v>
      </c>
      <c r="V584" s="254">
        <v>0</v>
      </c>
      <c r="W584" s="254">
        <v>0</v>
      </c>
    </row>
    <row r="585" spans="1:23" s="65" customFormat="1" ht="14.25" customHeight="1" x14ac:dyDescent="0.35">
      <c r="A585" s="64"/>
      <c r="B585" s="17" t="s">
        <v>39</v>
      </c>
      <c r="C585" s="437" t="s">
        <v>2455</v>
      </c>
      <c r="D585" s="17" t="s">
        <v>1779</v>
      </c>
      <c r="E585" s="13" t="s">
        <v>1780</v>
      </c>
      <c r="F585" s="254">
        <v>0</v>
      </c>
      <c r="G585" s="254">
        <v>0</v>
      </c>
      <c r="H585" s="254">
        <v>0</v>
      </c>
      <c r="I585" s="254">
        <v>0</v>
      </c>
      <c r="J585" s="254">
        <v>0</v>
      </c>
      <c r="K585" s="254">
        <v>0</v>
      </c>
      <c r="L585" s="254">
        <v>0</v>
      </c>
      <c r="M585" s="254">
        <v>0</v>
      </c>
      <c r="N585" s="254">
        <v>3.6331700000000002</v>
      </c>
      <c r="O585" s="254">
        <v>885.58299999999997</v>
      </c>
      <c r="P585" s="254">
        <v>0</v>
      </c>
      <c r="Q585" s="254">
        <v>0</v>
      </c>
      <c r="R585" s="254">
        <v>0</v>
      </c>
      <c r="S585" s="254">
        <v>0</v>
      </c>
      <c r="T585" s="254">
        <v>0</v>
      </c>
      <c r="U585" s="254">
        <v>0</v>
      </c>
      <c r="V585" s="254">
        <v>0</v>
      </c>
      <c r="W585" s="254">
        <v>0</v>
      </c>
    </row>
    <row r="586" spans="1:23" s="65" customFormat="1" ht="14.25" customHeight="1" x14ac:dyDescent="0.35">
      <c r="A586" s="64"/>
      <c r="B586" s="17" t="s">
        <v>39</v>
      </c>
      <c r="C586" s="437" t="s">
        <v>2441</v>
      </c>
      <c r="D586" s="17" t="s">
        <v>1781</v>
      </c>
      <c r="E586" s="13" t="s">
        <v>1782</v>
      </c>
      <c r="F586" s="254">
        <v>0</v>
      </c>
      <c r="G586" s="254">
        <v>0</v>
      </c>
      <c r="H586" s="254">
        <v>0</v>
      </c>
      <c r="I586" s="254">
        <v>0</v>
      </c>
      <c r="J586" s="254">
        <v>0</v>
      </c>
      <c r="K586" s="254">
        <v>0</v>
      </c>
      <c r="L586" s="254">
        <v>0</v>
      </c>
      <c r="M586" s="254">
        <v>0</v>
      </c>
      <c r="N586" s="254">
        <v>-0.22972999999999999</v>
      </c>
      <c r="O586" s="254">
        <v>0</v>
      </c>
      <c r="P586" s="254">
        <v>0</v>
      </c>
      <c r="Q586" s="254">
        <v>0</v>
      </c>
      <c r="R586" s="254">
        <v>0</v>
      </c>
      <c r="S586" s="254">
        <v>0</v>
      </c>
      <c r="T586" s="254">
        <v>0</v>
      </c>
      <c r="U586" s="254">
        <v>0</v>
      </c>
      <c r="V586" s="254">
        <v>0</v>
      </c>
      <c r="W586" s="254">
        <v>0</v>
      </c>
    </row>
    <row r="587" spans="1:23" s="65" customFormat="1" ht="14.25" customHeight="1" x14ac:dyDescent="0.35">
      <c r="A587" s="64"/>
      <c r="B587" s="17" t="s">
        <v>39</v>
      </c>
      <c r="C587" s="437" t="s">
        <v>2458</v>
      </c>
      <c r="D587" s="17" t="s">
        <v>1791</v>
      </c>
      <c r="E587" s="13" t="s">
        <v>1792</v>
      </c>
      <c r="F587" s="254">
        <v>0</v>
      </c>
      <c r="G587" s="254">
        <v>0</v>
      </c>
      <c r="H587" s="254">
        <v>0</v>
      </c>
      <c r="I587" s="254">
        <v>0</v>
      </c>
      <c r="J587" s="254">
        <v>0</v>
      </c>
      <c r="K587" s="254">
        <v>0</v>
      </c>
      <c r="L587" s="254">
        <v>0</v>
      </c>
      <c r="M587" s="254">
        <v>0</v>
      </c>
      <c r="N587" s="254">
        <v>0.54374999999999996</v>
      </c>
      <c r="O587" s="254">
        <v>0</v>
      </c>
      <c r="P587" s="254">
        <v>0</v>
      </c>
      <c r="Q587" s="254">
        <v>0</v>
      </c>
      <c r="R587" s="254">
        <v>0</v>
      </c>
      <c r="S587" s="254">
        <v>0</v>
      </c>
      <c r="T587" s="254">
        <v>0</v>
      </c>
      <c r="U587" s="254">
        <v>0</v>
      </c>
      <c r="V587" s="254">
        <v>0</v>
      </c>
      <c r="W587" s="254">
        <v>0</v>
      </c>
    </row>
    <row r="588" spans="1:23" s="65" customFormat="1" ht="14.25" customHeight="1" x14ac:dyDescent="0.35">
      <c r="A588" s="64"/>
      <c r="B588" s="17" t="s">
        <v>1736</v>
      </c>
      <c r="C588" s="437" t="s">
        <v>2598</v>
      </c>
      <c r="D588" s="17" t="s">
        <v>1827</v>
      </c>
      <c r="E588" s="13" t="s">
        <v>1828</v>
      </c>
      <c r="F588" s="254">
        <v>0</v>
      </c>
      <c r="G588" s="254">
        <v>0</v>
      </c>
      <c r="H588" s="254">
        <v>0</v>
      </c>
      <c r="I588" s="254">
        <v>0</v>
      </c>
      <c r="J588" s="254">
        <v>0</v>
      </c>
      <c r="K588" s="254">
        <v>0</v>
      </c>
      <c r="L588" s="254">
        <v>0</v>
      </c>
      <c r="M588" s="254">
        <v>0</v>
      </c>
      <c r="N588" s="254">
        <v>0</v>
      </c>
      <c r="O588" s="254">
        <v>118.003</v>
      </c>
      <c r="P588" s="254">
        <v>0</v>
      </c>
      <c r="Q588" s="254">
        <v>0</v>
      </c>
      <c r="R588" s="254">
        <v>0</v>
      </c>
      <c r="S588" s="254">
        <v>0</v>
      </c>
      <c r="T588" s="254">
        <v>0</v>
      </c>
      <c r="U588" s="254">
        <v>0</v>
      </c>
      <c r="V588" s="254">
        <v>0</v>
      </c>
      <c r="W588" s="254">
        <v>0</v>
      </c>
    </row>
    <row r="589" spans="1:23" s="65" customFormat="1" ht="14.25" customHeight="1" x14ac:dyDescent="0.35">
      <c r="A589" s="64"/>
      <c r="B589" s="17" t="s">
        <v>1736</v>
      </c>
      <c r="C589" s="437" t="s">
        <v>2583</v>
      </c>
      <c r="D589" s="17" t="s">
        <v>1797</v>
      </c>
      <c r="E589" s="13" t="s">
        <v>1798</v>
      </c>
      <c r="F589" s="254">
        <v>0</v>
      </c>
      <c r="G589" s="254">
        <v>0</v>
      </c>
      <c r="H589" s="254">
        <v>0</v>
      </c>
      <c r="I589" s="254">
        <v>0</v>
      </c>
      <c r="J589" s="254">
        <v>0</v>
      </c>
      <c r="K589" s="254">
        <v>0</v>
      </c>
      <c r="L589" s="254">
        <v>0</v>
      </c>
      <c r="M589" s="254">
        <v>0</v>
      </c>
      <c r="N589" s="254">
        <v>3420.0879799999998</v>
      </c>
      <c r="O589" s="254">
        <v>2344.7370000000001</v>
      </c>
      <c r="P589" s="254">
        <v>0</v>
      </c>
      <c r="Q589" s="254">
        <v>0</v>
      </c>
      <c r="R589" s="254">
        <v>0</v>
      </c>
      <c r="S589" s="254">
        <v>0</v>
      </c>
      <c r="T589" s="254">
        <v>0</v>
      </c>
      <c r="U589" s="254">
        <v>0</v>
      </c>
      <c r="V589" s="254">
        <v>0</v>
      </c>
      <c r="W589" s="254">
        <v>0</v>
      </c>
    </row>
    <row r="590" spans="1:23" s="65" customFormat="1" ht="14.25" customHeight="1" x14ac:dyDescent="0.35">
      <c r="A590" s="64"/>
      <c r="B590" s="17" t="s">
        <v>1736</v>
      </c>
      <c r="C590" s="437" t="s">
        <v>2587</v>
      </c>
      <c r="D590" s="17" t="s">
        <v>1829</v>
      </c>
      <c r="E590" s="13" t="s">
        <v>1804</v>
      </c>
      <c r="F590" s="254">
        <v>0</v>
      </c>
      <c r="G590" s="254">
        <v>0</v>
      </c>
      <c r="H590" s="254">
        <v>0</v>
      </c>
      <c r="I590" s="254">
        <v>0</v>
      </c>
      <c r="J590" s="254">
        <v>0</v>
      </c>
      <c r="K590" s="254">
        <v>0</v>
      </c>
      <c r="L590" s="254">
        <v>0</v>
      </c>
      <c r="M590" s="254">
        <v>0</v>
      </c>
      <c r="N590" s="254">
        <v>-1.2305899999999999</v>
      </c>
      <c r="O590" s="254">
        <v>0</v>
      </c>
      <c r="P590" s="254">
        <v>0</v>
      </c>
      <c r="Q590" s="254">
        <v>0</v>
      </c>
      <c r="R590" s="254">
        <v>0</v>
      </c>
      <c r="S590" s="254">
        <v>0</v>
      </c>
      <c r="T590" s="254">
        <v>0</v>
      </c>
      <c r="U590" s="254">
        <v>0</v>
      </c>
      <c r="V590" s="254">
        <v>0</v>
      </c>
      <c r="W590" s="254">
        <v>0</v>
      </c>
    </row>
    <row r="591" spans="1:23" s="65" customFormat="1" ht="14.25" customHeight="1" x14ac:dyDescent="0.35">
      <c r="A591" s="64"/>
      <c r="B591" s="17" t="s">
        <v>39</v>
      </c>
      <c r="C591" s="437" t="s">
        <v>2461</v>
      </c>
      <c r="D591" s="17" t="s">
        <v>1815</v>
      </c>
      <c r="E591" s="13" t="s">
        <v>1816</v>
      </c>
      <c r="F591" s="254">
        <v>0</v>
      </c>
      <c r="G591" s="254">
        <v>0</v>
      </c>
      <c r="H591" s="254">
        <v>0</v>
      </c>
      <c r="I591" s="254">
        <v>0</v>
      </c>
      <c r="J591" s="254">
        <v>0</v>
      </c>
      <c r="K591" s="254">
        <v>0</v>
      </c>
      <c r="L591" s="254">
        <v>0</v>
      </c>
      <c r="M591" s="254">
        <v>0</v>
      </c>
      <c r="N591" s="254">
        <v>0</v>
      </c>
      <c r="O591" s="254">
        <v>0</v>
      </c>
      <c r="P591" s="254">
        <v>0</v>
      </c>
      <c r="Q591" s="254">
        <v>0</v>
      </c>
      <c r="R591" s="254">
        <v>0</v>
      </c>
      <c r="S591" s="254">
        <v>0</v>
      </c>
      <c r="T591" s="254">
        <v>0</v>
      </c>
      <c r="U591" s="254">
        <v>0</v>
      </c>
      <c r="V591" s="254">
        <v>0</v>
      </c>
      <c r="W591" s="254">
        <v>0</v>
      </c>
    </row>
    <row r="592" spans="1:23" s="65" customFormat="1" ht="14.25" customHeight="1" x14ac:dyDescent="0.35">
      <c r="A592" s="64"/>
      <c r="B592" s="17" t="s">
        <v>39</v>
      </c>
      <c r="C592" s="437" t="s">
        <v>2462</v>
      </c>
      <c r="D592" s="17" t="s">
        <v>1821</v>
      </c>
      <c r="E592" s="13" t="s">
        <v>1822</v>
      </c>
      <c r="F592" s="254">
        <v>0</v>
      </c>
      <c r="G592" s="254">
        <v>0</v>
      </c>
      <c r="H592" s="254">
        <v>0</v>
      </c>
      <c r="I592" s="254">
        <v>0</v>
      </c>
      <c r="J592" s="254">
        <v>0</v>
      </c>
      <c r="K592" s="254">
        <v>0</v>
      </c>
      <c r="L592" s="254">
        <v>0</v>
      </c>
      <c r="M592" s="254">
        <v>0</v>
      </c>
      <c r="N592" s="254">
        <v>0</v>
      </c>
      <c r="O592" s="254">
        <v>0</v>
      </c>
      <c r="P592" s="254">
        <v>0</v>
      </c>
      <c r="Q592" s="254">
        <v>8102.4393899999995</v>
      </c>
      <c r="R592" s="254">
        <v>0</v>
      </c>
      <c r="S592" s="254">
        <v>0</v>
      </c>
      <c r="T592" s="254">
        <v>0</v>
      </c>
      <c r="U592" s="254">
        <v>0</v>
      </c>
      <c r="V592" s="254">
        <v>0</v>
      </c>
      <c r="W592" s="254">
        <v>0</v>
      </c>
    </row>
    <row r="593" spans="1:23" s="65" customFormat="1" ht="14.25" customHeight="1" x14ac:dyDescent="0.35">
      <c r="A593" s="64"/>
      <c r="B593" s="17" t="s">
        <v>39</v>
      </c>
      <c r="C593" s="437" t="s">
        <v>2441</v>
      </c>
      <c r="D593" s="17" t="s">
        <v>1813</v>
      </c>
      <c r="E593" s="13" t="s">
        <v>1814</v>
      </c>
      <c r="F593" s="254">
        <v>0</v>
      </c>
      <c r="G593" s="254">
        <v>0</v>
      </c>
      <c r="H593" s="254">
        <v>0</v>
      </c>
      <c r="I593" s="254">
        <v>0</v>
      </c>
      <c r="J593" s="254">
        <v>0</v>
      </c>
      <c r="K593" s="254">
        <v>0</v>
      </c>
      <c r="L593" s="254">
        <v>0</v>
      </c>
      <c r="M593" s="254">
        <v>0</v>
      </c>
      <c r="N593" s="254">
        <v>0</v>
      </c>
      <c r="O593" s="254">
        <v>0</v>
      </c>
      <c r="P593" s="254">
        <v>0</v>
      </c>
      <c r="Q593" s="254">
        <v>3489.19083</v>
      </c>
      <c r="R593" s="254">
        <v>0</v>
      </c>
      <c r="S593" s="254">
        <v>0</v>
      </c>
      <c r="T593" s="254">
        <v>0</v>
      </c>
      <c r="U593" s="254">
        <v>0</v>
      </c>
      <c r="V593" s="254">
        <v>0</v>
      </c>
      <c r="W593" s="254">
        <v>0</v>
      </c>
    </row>
    <row r="594" spans="1:23" s="65" customFormat="1" ht="14.25" customHeight="1" x14ac:dyDescent="0.35">
      <c r="A594" s="64"/>
      <c r="B594" s="17" t="s">
        <v>39</v>
      </c>
      <c r="C594" s="437" t="s">
        <v>2461</v>
      </c>
      <c r="D594" s="17" t="s">
        <v>1815</v>
      </c>
      <c r="E594" s="13" t="s">
        <v>1816</v>
      </c>
      <c r="F594" s="254">
        <v>0</v>
      </c>
      <c r="G594" s="254">
        <v>0</v>
      </c>
      <c r="H594" s="254">
        <v>0</v>
      </c>
      <c r="I594" s="254">
        <v>0</v>
      </c>
      <c r="J594" s="254">
        <v>0</v>
      </c>
      <c r="K594" s="254">
        <v>0</v>
      </c>
      <c r="L594" s="254">
        <v>0</v>
      </c>
      <c r="M594" s="254">
        <v>0</v>
      </c>
      <c r="N594" s="254">
        <v>0</v>
      </c>
      <c r="O594" s="254">
        <v>0</v>
      </c>
      <c r="P594" s="254">
        <v>0</v>
      </c>
      <c r="Q594" s="254">
        <v>543.79687000000001</v>
      </c>
      <c r="R594" s="254">
        <v>0</v>
      </c>
      <c r="S594" s="254">
        <v>0</v>
      </c>
      <c r="T594" s="254">
        <v>0</v>
      </c>
      <c r="U594" s="254">
        <v>0</v>
      </c>
      <c r="V594" s="254">
        <v>0</v>
      </c>
      <c r="W594" s="254">
        <v>0</v>
      </c>
    </row>
    <row r="595" spans="1:23" s="65" customFormat="1" ht="14.25" customHeight="1" x14ac:dyDescent="0.35">
      <c r="A595" s="64"/>
      <c r="B595" s="17" t="s">
        <v>39</v>
      </c>
      <c r="C595" s="437" t="s">
        <v>2446</v>
      </c>
      <c r="D595" s="17" t="s">
        <v>1823</v>
      </c>
      <c r="E595" s="13" t="s">
        <v>1824</v>
      </c>
      <c r="F595" s="254">
        <v>0</v>
      </c>
      <c r="G595" s="254">
        <v>0</v>
      </c>
      <c r="H595" s="254">
        <v>0</v>
      </c>
      <c r="I595" s="254">
        <v>0</v>
      </c>
      <c r="J595" s="254">
        <v>0</v>
      </c>
      <c r="K595" s="254">
        <v>0</v>
      </c>
      <c r="L595" s="254">
        <v>0</v>
      </c>
      <c r="M595" s="254">
        <v>0</v>
      </c>
      <c r="N595" s="254">
        <v>0</v>
      </c>
      <c r="O595" s="254">
        <v>0</v>
      </c>
      <c r="P595" s="254">
        <v>51.149699999999996</v>
      </c>
      <c r="Q595" s="254">
        <v>0</v>
      </c>
      <c r="R595" s="254">
        <v>0</v>
      </c>
      <c r="S595" s="254">
        <v>0</v>
      </c>
      <c r="T595" s="254">
        <v>0</v>
      </c>
      <c r="U595" s="254">
        <v>0</v>
      </c>
      <c r="V595" s="254">
        <v>0</v>
      </c>
      <c r="W595" s="254">
        <v>0</v>
      </c>
    </row>
    <row r="596" spans="1:23" s="65" customFormat="1" ht="14.25" customHeight="1" x14ac:dyDescent="0.35">
      <c r="A596" s="64"/>
      <c r="B596" s="17" t="s">
        <v>39</v>
      </c>
      <c r="C596" s="437" t="s">
        <v>2464</v>
      </c>
      <c r="D596" s="17" t="s">
        <v>1825</v>
      </c>
      <c r="E596" s="13" t="s">
        <v>1826</v>
      </c>
      <c r="F596" s="254">
        <v>0</v>
      </c>
      <c r="G596" s="254">
        <v>0</v>
      </c>
      <c r="H596" s="254">
        <v>0</v>
      </c>
      <c r="I596" s="254">
        <v>0</v>
      </c>
      <c r="J596" s="254">
        <v>0</v>
      </c>
      <c r="K596" s="254">
        <v>0</v>
      </c>
      <c r="L596" s="254">
        <v>0</v>
      </c>
      <c r="M596" s="254">
        <v>0</v>
      </c>
      <c r="N596" s="254">
        <v>0</v>
      </c>
      <c r="O596" s="254">
        <v>0</v>
      </c>
      <c r="P596" s="254">
        <v>158.53326000000001</v>
      </c>
      <c r="Q596" s="254">
        <v>0</v>
      </c>
      <c r="R596" s="254">
        <v>0</v>
      </c>
      <c r="S596" s="254">
        <v>0</v>
      </c>
      <c r="T596" s="254">
        <v>0</v>
      </c>
      <c r="U596" s="254">
        <v>0</v>
      </c>
      <c r="V596" s="254">
        <v>0</v>
      </c>
      <c r="W596" s="254">
        <v>0</v>
      </c>
    </row>
    <row r="597" spans="1:23" s="65" customFormat="1" ht="14.25" customHeight="1" x14ac:dyDescent="0.35">
      <c r="A597" s="64"/>
      <c r="B597" s="17" t="s">
        <v>39</v>
      </c>
      <c r="C597" s="437" t="s">
        <v>2441</v>
      </c>
      <c r="D597" s="17" t="s">
        <v>1813</v>
      </c>
      <c r="E597" s="13" t="s">
        <v>1814</v>
      </c>
      <c r="F597" s="254">
        <v>0</v>
      </c>
      <c r="G597" s="254">
        <v>0</v>
      </c>
      <c r="H597" s="254">
        <v>0</v>
      </c>
      <c r="I597" s="254">
        <v>0</v>
      </c>
      <c r="J597" s="254">
        <v>0</v>
      </c>
      <c r="K597" s="254">
        <v>0</v>
      </c>
      <c r="L597" s="254">
        <v>0</v>
      </c>
      <c r="M597" s="254">
        <v>0</v>
      </c>
      <c r="N597" s="254">
        <v>0</v>
      </c>
      <c r="O597" s="254">
        <v>0</v>
      </c>
      <c r="P597" s="254">
        <v>2430.4494599999998</v>
      </c>
      <c r="Q597" s="254">
        <v>0</v>
      </c>
      <c r="R597" s="254">
        <v>0</v>
      </c>
      <c r="S597" s="254">
        <v>0</v>
      </c>
      <c r="T597" s="254">
        <v>0</v>
      </c>
      <c r="U597" s="254">
        <v>0</v>
      </c>
      <c r="V597" s="254">
        <v>0</v>
      </c>
      <c r="W597" s="254">
        <v>0</v>
      </c>
    </row>
    <row r="598" spans="1:23" s="65" customFormat="1" ht="14.25" customHeight="1" x14ac:dyDescent="0.35">
      <c r="A598" s="64"/>
      <c r="B598" s="17" t="s">
        <v>39</v>
      </c>
      <c r="C598" s="437" t="s">
        <v>2443</v>
      </c>
      <c r="D598" s="17" t="s">
        <v>1817</v>
      </c>
      <c r="E598" s="13" t="s">
        <v>1818</v>
      </c>
      <c r="F598" s="254">
        <v>0</v>
      </c>
      <c r="G598" s="254">
        <v>0</v>
      </c>
      <c r="H598" s="254">
        <v>0</v>
      </c>
      <c r="I598" s="254">
        <v>0</v>
      </c>
      <c r="J598" s="254">
        <v>0</v>
      </c>
      <c r="K598" s="254">
        <v>0</v>
      </c>
      <c r="L598" s="254">
        <v>0</v>
      </c>
      <c r="M598" s="254">
        <v>0</v>
      </c>
      <c r="N598" s="254">
        <v>0</v>
      </c>
      <c r="O598" s="254">
        <v>0</v>
      </c>
      <c r="P598" s="254">
        <v>2644.62059</v>
      </c>
      <c r="Q598" s="254">
        <v>881.72775000000001</v>
      </c>
      <c r="R598" s="254">
        <v>0</v>
      </c>
      <c r="S598" s="254">
        <v>0</v>
      </c>
      <c r="T598" s="254">
        <v>0</v>
      </c>
      <c r="U598" s="254">
        <v>0</v>
      </c>
      <c r="V598" s="254">
        <v>0</v>
      </c>
      <c r="W598" s="254">
        <v>0</v>
      </c>
    </row>
    <row r="599" spans="1:23" s="65" customFormat="1" ht="14.25" customHeight="1" x14ac:dyDescent="0.35">
      <c r="A599" s="64"/>
      <c r="B599" s="17" t="s">
        <v>39</v>
      </c>
      <c r="C599" s="437" t="s">
        <v>2461</v>
      </c>
      <c r="D599" s="17" t="s">
        <v>1819</v>
      </c>
      <c r="E599" s="13" t="s">
        <v>1820</v>
      </c>
      <c r="F599" s="254">
        <v>0</v>
      </c>
      <c r="G599" s="254">
        <v>0</v>
      </c>
      <c r="H599" s="254">
        <v>0</v>
      </c>
      <c r="I599" s="254">
        <v>0</v>
      </c>
      <c r="J599" s="254">
        <v>0</v>
      </c>
      <c r="K599" s="254">
        <v>0</v>
      </c>
      <c r="L599" s="254">
        <v>0</v>
      </c>
      <c r="M599" s="254">
        <v>0</v>
      </c>
      <c r="N599" s="254">
        <v>0</v>
      </c>
      <c r="O599" s="254">
        <v>0</v>
      </c>
      <c r="P599" s="254">
        <v>9.171479999999999</v>
      </c>
      <c r="Q599" s="254">
        <v>360.64325000000002</v>
      </c>
      <c r="R599" s="254">
        <v>0</v>
      </c>
      <c r="S599" s="254">
        <v>0</v>
      </c>
      <c r="T599" s="254">
        <v>0</v>
      </c>
      <c r="U599" s="254">
        <v>0</v>
      </c>
      <c r="V599" s="254">
        <v>0</v>
      </c>
      <c r="W599" s="254">
        <v>0</v>
      </c>
    </row>
    <row r="600" spans="1:23" s="65" customFormat="1" ht="14.25" customHeight="1" x14ac:dyDescent="0.35">
      <c r="A600" s="64"/>
      <c r="B600" s="17" t="s">
        <v>39</v>
      </c>
      <c r="C600" s="437" t="s">
        <v>2461</v>
      </c>
      <c r="D600" s="17" t="s">
        <v>1815</v>
      </c>
      <c r="E600" s="13" t="s">
        <v>1816</v>
      </c>
      <c r="F600" s="254">
        <v>0</v>
      </c>
      <c r="G600" s="254">
        <v>0</v>
      </c>
      <c r="H600" s="254">
        <v>0</v>
      </c>
      <c r="I600" s="254">
        <v>0</v>
      </c>
      <c r="J600" s="254">
        <v>0</v>
      </c>
      <c r="K600" s="254">
        <v>0</v>
      </c>
      <c r="L600" s="254">
        <v>0</v>
      </c>
      <c r="M600" s="254">
        <v>0</v>
      </c>
      <c r="N600" s="254">
        <v>0</v>
      </c>
      <c r="O600" s="254">
        <v>0</v>
      </c>
      <c r="P600" s="254">
        <v>166.48932000000002</v>
      </c>
      <c r="Q600" s="254">
        <v>0</v>
      </c>
      <c r="R600" s="254">
        <v>0</v>
      </c>
      <c r="S600" s="254">
        <v>0</v>
      </c>
      <c r="T600" s="254">
        <v>0</v>
      </c>
      <c r="U600" s="254">
        <v>0</v>
      </c>
      <c r="V600" s="254">
        <v>0</v>
      </c>
      <c r="W600" s="254">
        <v>0</v>
      </c>
    </row>
    <row r="601" spans="1:23" s="65" customFormat="1" ht="14.25" customHeight="1" x14ac:dyDescent="0.35">
      <c r="A601" s="64"/>
      <c r="B601" s="17" t="s">
        <v>39</v>
      </c>
      <c r="C601" s="437" t="s">
        <v>2444</v>
      </c>
      <c r="D601" s="17" t="s">
        <v>1745</v>
      </c>
      <c r="E601" s="13" t="s">
        <v>1746</v>
      </c>
      <c r="F601" s="254">
        <v>0</v>
      </c>
      <c r="G601" s="254">
        <v>0</v>
      </c>
      <c r="H601" s="254">
        <v>0</v>
      </c>
      <c r="I601" s="254">
        <v>0</v>
      </c>
      <c r="J601" s="254">
        <v>0</v>
      </c>
      <c r="K601" s="254">
        <v>0</v>
      </c>
      <c r="L601" s="254">
        <v>0</v>
      </c>
      <c r="M601" s="254">
        <v>0</v>
      </c>
      <c r="N601" s="254">
        <v>0</v>
      </c>
      <c r="O601" s="254">
        <v>0</v>
      </c>
      <c r="P601" s="254">
        <v>1196.1701699999999</v>
      </c>
      <c r="Q601" s="254">
        <v>0</v>
      </c>
      <c r="R601" s="254">
        <v>0</v>
      </c>
      <c r="S601" s="254">
        <v>0</v>
      </c>
      <c r="T601" s="254">
        <v>0</v>
      </c>
      <c r="U601" s="254">
        <v>0</v>
      </c>
      <c r="V601" s="254">
        <v>0</v>
      </c>
      <c r="W601" s="254">
        <v>0</v>
      </c>
    </row>
    <row r="602" spans="1:23" s="65" customFormat="1" ht="14.25" customHeight="1" x14ac:dyDescent="0.35">
      <c r="A602" s="64"/>
      <c r="B602" s="17" t="s">
        <v>39</v>
      </c>
      <c r="C602" s="437" t="s">
        <v>2447</v>
      </c>
      <c r="D602" s="17" t="s">
        <v>1753</v>
      </c>
      <c r="E602" s="13" t="s">
        <v>1754</v>
      </c>
      <c r="F602" s="254">
        <v>0</v>
      </c>
      <c r="G602" s="254">
        <v>0</v>
      </c>
      <c r="H602" s="254">
        <v>0</v>
      </c>
      <c r="I602" s="254">
        <v>0</v>
      </c>
      <c r="J602" s="254">
        <v>0</v>
      </c>
      <c r="K602" s="254">
        <v>0</v>
      </c>
      <c r="L602" s="254">
        <v>0</v>
      </c>
      <c r="M602" s="254">
        <v>0</v>
      </c>
      <c r="N602" s="254">
        <v>0</v>
      </c>
      <c r="O602" s="254">
        <v>0</v>
      </c>
      <c r="P602" s="254">
        <v>0</v>
      </c>
      <c r="Q602" s="254">
        <v>0</v>
      </c>
      <c r="R602" s="254">
        <v>0</v>
      </c>
      <c r="S602" s="254">
        <v>0</v>
      </c>
      <c r="T602" s="254">
        <v>0</v>
      </c>
      <c r="U602" s="254">
        <v>0</v>
      </c>
      <c r="V602" s="254">
        <v>0</v>
      </c>
      <c r="W602" s="254">
        <v>0</v>
      </c>
    </row>
    <row r="603" spans="1:23" s="65" customFormat="1" ht="14.25" customHeight="1" x14ac:dyDescent="0.35">
      <c r="A603" s="64"/>
      <c r="B603" s="17" t="s">
        <v>39</v>
      </c>
      <c r="C603" s="437" t="s">
        <v>2441</v>
      </c>
      <c r="D603" s="17" t="s">
        <v>1830</v>
      </c>
      <c r="E603" s="13" t="s">
        <v>1766</v>
      </c>
      <c r="F603" s="254">
        <v>0</v>
      </c>
      <c r="G603" s="254">
        <v>0</v>
      </c>
      <c r="H603" s="254">
        <v>0</v>
      </c>
      <c r="I603" s="254">
        <v>0</v>
      </c>
      <c r="J603" s="254">
        <v>0</v>
      </c>
      <c r="K603" s="254">
        <v>0</v>
      </c>
      <c r="L603" s="254">
        <v>0</v>
      </c>
      <c r="M603" s="254">
        <v>0</v>
      </c>
      <c r="N603" s="254">
        <v>0</v>
      </c>
      <c r="O603" s="254">
        <v>0</v>
      </c>
      <c r="P603" s="254">
        <v>20.32001</v>
      </c>
      <c r="Q603" s="254">
        <v>0</v>
      </c>
      <c r="R603" s="254">
        <v>0</v>
      </c>
      <c r="S603" s="254">
        <v>0</v>
      </c>
      <c r="T603" s="254">
        <v>0</v>
      </c>
      <c r="U603" s="254">
        <v>0</v>
      </c>
      <c r="V603" s="254">
        <v>0</v>
      </c>
      <c r="W603" s="254">
        <v>0</v>
      </c>
    </row>
    <row r="604" spans="1:23" s="65" customFormat="1" ht="14.25" customHeight="1" x14ac:dyDescent="0.35">
      <c r="A604" s="64"/>
      <c r="B604" s="17" t="s">
        <v>39</v>
      </c>
      <c r="C604" s="437" t="s">
        <v>2467</v>
      </c>
      <c r="D604" s="17" t="s">
        <v>1811</v>
      </c>
      <c r="E604" s="13" t="s">
        <v>1812</v>
      </c>
      <c r="F604" s="254">
        <v>0</v>
      </c>
      <c r="G604" s="254">
        <v>0</v>
      </c>
      <c r="H604" s="254">
        <v>0</v>
      </c>
      <c r="I604" s="254">
        <v>0</v>
      </c>
      <c r="J604" s="254">
        <v>0</v>
      </c>
      <c r="K604" s="254">
        <v>0</v>
      </c>
      <c r="L604" s="254">
        <v>0</v>
      </c>
      <c r="M604" s="254">
        <v>0</v>
      </c>
      <c r="N604" s="254">
        <v>0</v>
      </c>
      <c r="O604" s="254">
        <v>0</v>
      </c>
      <c r="P604" s="254">
        <v>1.7469999999999999E-2</v>
      </c>
      <c r="Q604" s="254">
        <v>0</v>
      </c>
      <c r="R604" s="254">
        <v>0</v>
      </c>
      <c r="S604" s="254">
        <v>0</v>
      </c>
      <c r="T604" s="254">
        <v>0</v>
      </c>
      <c r="U604" s="254">
        <v>0</v>
      </c>
      <c r="V604" s="254">
        <v>0</v>
      </c>
      <c r="W604" s="254">
        <v>0</v>
      </c>
    </row>
    <row r="605" spans="1:23" s="65" customFormat="1" ht="14.25" customHeight="1" x14ac:dyDescent="0.35">
      <c r="A605" s="64"/>
      <c r="B605" s="17" t="s">
        <v>39</v>
      </c>
      <c r="C605" s="437" t="s">
        <v>2455</v>
      </c>
      <c r="D605" s="17" t="s">
        <v>1779</v>
      </c>
      <c r="E605" s="13" t="s">
        <v>1780</v>
      </c>
      <c r="F605" s="254">
        <v>0</v>
      </c>
      <c r="G605" s="254">
        <v>0</v>
      </c>
      <c r="H605" s="254">
        <v>0</v>
      </c>
      <c r="I605" s="254">
        <v>0</v>
      </c>
      <c r="J605" s="254">
        <v>0</v>
      </c>
      <c r="K605" s="254">
        <v>0</v>
      </c>
      <c r="L605" s="254">
        <v>0</v>
      </c>
      <c r="M605" s="254">
        <v>0</v>
      </c>
      <c r="N605" s="254">
        <v>0</v>
      </c>
      <c r="O605" s="254">
        <v>0</v>
      </c>
      <c r="P605" s="254">
        <v>20.052220000000002</v>
      </c>
      <c r="Q605" s="254">
        <v>279.67971</v>
      </c>
      <c r="R605" s="254">
        <v>0</v>
      </c>
      <c r="S605" s="254">
        <v>0</v>
      </c>
      <c r="T605" s="254">
        <v>0</v>
      </c>
      <c r="U605" s="254">
        <v>0</v>
      </c>
      <c r="V605" s="254">
        <v>0</v>
      </c>
      <c r="W605" s="254">
        <v>0</v>
      </c>
    </row>
    <row r="606" spans="1:23" s="65" customFormat="1" ht="14.25" customHeight="1" x14ac:dyDescent="0.35">
      <c r="A606" s="64"/>
      <c r="B606" s="17" t="s">
        <v>39</v>
      </c>
      <c r="C606" s="437" t="s">
        <v>2441</v>
      </c>
      <c r="D606" s="17" t="s">
        <v>1781</v>
      </c>
      <c r="E606" s="13" t="s">
        <v>1782</v>
      </c>
      <c r="F606" s="254">
        <v>0</v>
      </c>
      <c r="G606" s="254">
        <v>0</v>
      </c>
      <c r="H606" s="254">
        <v>0</v>
      </c>
      <c r="I606" s="254">
        <v>0</v>
      </c>
      <c r="J606" s="254">
        <v>0</v>
      </c>
      <c r="K606" s="254">
        <v>0</v>
      </c>
      <c r="L606" s="254">
        <v>0</v>
      </c>
      <c r="M606" s="254">
        <v>0</v>
      </c>
      <c r="N606" s="254">
        <v>0</v>
      </c>
      <c r="O606" s="254">
        <v>0</v>
      </c>
      <c r="P606" s="254">
        <v>0</v>
      </c>
      <c r="Q606" s="254">
        <v>0</v>
      </c>
      <c r="R606" s="254">
        <v>0</v>
      </c>
      <c r="S606" s="254">
        <v>0</v>
      </c>
      <c r="T606" s="254">
        <v>0</v>
      </c>
      <c r="U606" s="254">
        <v>0</v>
      </c>
      <c r="V606" s="254">
        <v>0</v>
      </c>
      <c r="W606" s="254">
        <v>0</v>
      </c>
    </row>
    <row r="607" spans="1:23" s="65" customFormat="1" ht="14.25" customHeight="1" x14ac:dyDescent="0.35">
      <c r="A607" s="64"/>
      <c r="B607" s="17" t="s">
        <v>1736</v>
      </c>
      <c r="C607" s="437" t="s">
        <v>2598</v>
      </c>
      <c r="D607" s="17" t="s">
        <v>1827</v>
      </c>
      <c r="E607" s="13" t="s">
        <v>1828</v>
      </c>
      <c r="F607" s="254">
        <v>0</v>
      </c>
      <c r="G607" s="254">
        <v>0</v>
      </c>
      <c r="H607" s="254">
        <v>0</v>
      </c>
      <c r="I607" s="254">
        <v>0</v>
      </c>
      <c r="J607" s="254">
        <v>0</v>
      </c>
      <c r="K607" s="254">
        <v>0</v>
      </c>
      <c r="L607" s="254">
        <v>0</v>
      </c>
      <c r="M607" s="254">
        <v>0</v>
      </c>
      <c r="N607" s="254">
        <v>0</v>
      </c>
      <c r="O607" s="254">
        <v>0</v>
      </c>
      <c r="P607" s="254">
        <v>0</v>
      </c>
      <c r="Q607" s="254">
        <v>66.81689999999999</v>
      </c>
      <c r="R607" s="254">
        <v>0</v>
      </c>
      <c r="S607" s="254">
        <v>0</v>
      </c>
      <c r="T607" s="254">
        <v>0</v>
      </c>
      <c r="U607" s="254">
        <v>0</v>
      </c>
      <c r="V607" s="254">
        <v>0</v>
      </c>
      <c r="W607" s="254">
        <v>0</v>
      </c>
    </row>
    <row r="608" spans="1:23" s="65" customFormat="1" ht="14.25" customHeight="1" x14ac:dyDescent="0.35">
      <c r="A608" s="64"/>
      <c r="B608" s="17" t="s">
        <v>1736</v>
      </c>
      <c r="C608" s="437" t="s">
        <v>2583</v>
      </c>
      <c r="D608" s="17" t="s">
        <v>1797</v>
      </c>
      <c r="E608" s="13" t="s">
        <v>1798</v>
      </c>
      <c r="F608" s="254">
        <v>0</v>
      </c>
      <c r="G608" s="254">
        <v>0</v>
      </c>
      <c r="H608" s="254">
        <v>0</v>
      </c>
      <c r="I608" s="254">
        <v>0</v>
      </c>
      <c r="J608" s="254">
        <v>0</v>
      </c>
      <c r="K608" s="254">
        <v>0</v>
      </c>
      <c r="L608" s="254">
        <v>0</v>
      </c>
      <c r="M608" s="254">
        <v>0</v>
      </c>
      <c r="N608" s="254">
        <v>0</v>
      </c>
      <c r="O608" s="254">
        <v>0</v>
      </c>
      <c r="P608" s="254">
        <v>1051.33752</v>
      </c>
      <c r="Q608" s="254">
        <v>694.61196999999993</v>
      </c>
      <c r="R608" s="254">
        <v>0</v>
      </c>
      <c r="S608" s="254">
        <v>0</v>
      </c>
      <c r="T608" s="254">
        <v>0</v>
      </c>
      <c r="U608" s="254">
        <v>0</v>
      </c>
      <c r="V608" s="254">
        <v>0</v>
      </c>
      <c r="W608" s="254">
        <v>0</v>
      </c>
    </row>
    <row r="609" spans="1:23" s="65" customFormat="1" ht="14.25" customHeight="1" x14ac:dyDescent="0.35">
      <c r="A609" s="64"/>
      <c r="B609" s="17" t="s">
        <v>1736</v>
      </c>
      <c r="C609" s="437" t="s">
        <v>2587</v>
      </c>
      <c r="D609" s="17" t="s">
        <v>1829</v>
      </c>
      <c r="E609" s="13" t="s">
        <v>1804</v>
      </c>
      <c r="F609" s="254">
        <v>0</v>
      </c>
      <c r="G609" s="254">
        <v>0</v>
      </c>
      <c r="H609" s="254">
        <v>0</v>
      </c>
      <c r="I609" s="254">
        <v>0</v>
      </c>
      <c r="J609" s="254">
        <v>0</v>
      </c>
      <c r="K609" s="254">
        <v>0</v>
      </c>
      <c r="L609" s="254">
        <v>0</v>
      </c>
      <c r="M609" s="254">
        <v>0</v>
      </c>
      <c r="N609" s="254">
        <v>0</v>
      </c>
      <c r="O609" s="254">
        <v>0</v>
      </c>
      <c r="P609" s="254">
        <v>2.4411900000000002</v>
      </c>
      <c r="Q609" s="254">
        <v>0</v>
      </c>
      <c r="R609" s="254">
        <v>0</v>
      </c>
      <c r="S609" s="254">
        <v>0</v>
      </c>
      <c r="T609" s="254">
        <v>0</v>
      </c>
      <c r="U609" s="254">
        <v>0</v>
      </c>
      <c r="V609" s="254">
        <v>0</v>
      </c>
      <c r="W609" s="254">
        <v>0</v>
      </c>
    </row>
    <row r="610" spans="1:23" s="66" customFormat="1" ht="14.25" customHeight="1" x14ac:dyDescent="0.35">
      <c r="A610" s="64"/>
      <c r="B610" s="17"/>
      <c r="C610" s="17"/>
      <c r="D610" s="17"/>
      <c r="E610" s="13"/>
      <c r="F610" s="254"/>
      <c r="G610" s="254"/>
      <c r="H610" s="254"/>
      <c r="I610" s="254"/>
      <c r="J610" s="254"/>
      <c r="K610" s="254"/>
      <c r="L610" s="254"/>
      <c r="M610" s="254"/>
      <c r="N610" s="254"/>
      <c r="O610" s="254"/>
      <c r="P610" s="13"/>
      <c r="Q610" s="13"/>
      <c r="R610" s="20"/>
      <c r="S610" s="20"/>
      <c r="T610" s="20"/>
      <c r="U610" s="20"/>
      <c r="V610" s="20"/>
      <c r="W610" s="58"/>
    </row>
    <row r="611" spans="1:23" ht="13.15" x14ac:dyDescent="0.4">
      <c r="B611" s="234" t="s">
        <v>1831</v>
      </c>
      <c r="C611" s="234"/>
      <c r="D611" s="234"/>
      <c r="E611" s="235" t="s">
        <v>1832</v>
      </c>
      <c r="F611" s="237">
        <f>SUM(F327:F609)</f>
        <v>10956.164499999997</v>
      </c>
      <c r="G611" s="237">
        <f t="shared" ref="G611:Q611" si="3">SUM(G327:G609)</f>
        <v>17928.756000000001</v>
      </c>
      <c r="H611" s="237">
        <f t="shared" si="3"/>
        <v>23742.028930000004</v>
      </c>
      <c r="I611" s="237">
        <f t="shared" si="3"/>
        <v>20224.221000000001</v>
      </c>
      <c r="J611" s="237">
        <f t="shared" si="3"/>
        <v>26996.011770000005</v>
      </c>
      <c r="K611" s="237">
        <f t="shared" si="3"/>
        <v>20665.612130000001</v>
      </c>
      <c r="L611" s="237">
        <f t="shared" si="3"/>
        <v>41215.122970000004</v>
      </c>
      <c r="M611" s="237">
        <f t="shared" si="3"/>
        <v>35416.51397</v>
      </c>
      <c r="N611" s="237">
        <f t="shared" si="3"/>
        <v>17243.948189999999</v>
      </c>
      <c r="O611" s="237">
        <f t="shared" si="3"/>
        <v>45108.04</v>
      </c>
      <c r="P611" s="237">
        <f t="shared" si="3"/>
        <v>7750.7523899999987</v>
      </c>
      <c r="Q611" s="237">
        <f t="shared" si="3"/>
        <v>14418.906669999998</v>
      </c>
      <c r="R611" s="237">
        <v>30850.644743533223</v>
      </c>
      <c r="S611" s="237">
        <v>33666.050071104299</v>
      </c>
      <c r="T611" s="237">
        <v>31616.702762365148</v>
      </c>
      <c r="U611" s="237">
        <v>29420.980795838237</v>
      </c>
      <c r="V611" s="237">
        <v>52141.581510366763</v>
      </c>
      <c r="W611" s="237">
        <v>177695.95988320766</v>
      </c>
    </row>
    <row r="612" spans="1:23" x14ac:dyDescent="0.35">
      <c r="B612" s="17" t="s">
        <v>40</v>
      </c>
      <c r="C612" s="437" t="s">
        <v>2605</v>
      </c>
      <c r="D612" s="17"/>
      <c r="E612" s="13" t="s">
        <v>706</v>
      </c>
      <c r="F612" s="254">
        <v>0</v>
      </c>
      <c r="G612" s="254">
        <v>0</v>
      </c>
      <c r="H612" s="254">
        <v>0</v>
      </c>
      <c r="I612" s="254">
        <v>0</v>
      </c>
      <c r="J612" s="254">
        <v>0</v>
      </c>
      <c r="K612" s="254">
        <v>0</v>
      </c>
      <c r="L612" s="254">
        <v>0</v>
      </c>
      <c r="M612" s="254">
        <v>0</v>
      </c>
      <c r="N612" s="254">
        <v>0</v>
      </c>
      <c r="O612" s="254">
        <v>0</v>
      </c>
      <c r="P612" s="254">
        <v>0</v>
      </c>
      <c r="Q612" s="254">
        <v>0</v>
      </c>
      <c r="R612" s="20">
        <v>66.527093596059117</v>
      </c>
      <c r="S612" s="20">
        <v>0</v>
      </c>
      <c r="T612" s="20">
        <v>0</v>
      </c>
      <c r="U612" s="20">
        <v>0</v>
      </c>
      <c r="V612" s="20">
        <v>0</v>
      </c>
      <c r="W612" s="58">
        <v>66.527093596059117</v>
      </c>
    </row>
    <row r="613" spans="1:23" x14ac:dyDescent="0.35">
      <c r="B613" s="17" t="s">
        <v>40</v>
      </c>
      <c r="C613" s="437" t="s">
        <v>2608</v>
      </c>
      <c r="D613" s="17"/>
      <c r="E613" s="13" t="s">
        <v>707</v>
      </c>
      <c r="F613" s="254">
        <v>0</v>
      </c>
      <c r="G613" s="254">
        <v>0</v>
      </c>
      <c r="H613" s="254">
        <v>0</v>
      </c>
      <c r="I613" s="254">
        <v>0</v>
      </c>
      <c r="J613" s="254">
        <v>0</v>
      </c>
      <c r="K613" s="254">
        <v>0</v>
      </c>
      <c r="L613" s="254">
        <v>0</v>
      </c>
      <c r="M613" s="254">
        <v>0</v>
      </c>
      <c r="N613" s="254">
        <v>0</v>
      </c>
      <c r="O613" s="254">
        <v>0</v>
      </c>
      <c r="P613" s="254">
        <v>0</v>
      </c>
      <c r="Q613" s="254">
        <v>0</v>
      </c>
      <c r="R613" s="20">
        <v>409.39749905267155</v>
      </c>
      <c r="S613" s="20">
        <v>0</v>
      </c>
      <c r="T613" s="20">
        <v>0</v>
      </c>
      <c r="U613" s="20">
        <v>0</v>
      </c>
      <c r="V613" s="20">
        <v>0</v>
      </c>
      <c r="W613" s="58">
        <v>409.39749905267155</v>
      </c>
    </row>
    <row r="614" spans="1:23" x14ac:dyDescent="0.35">
      <c r="B614" s="17" t="s">
        <v>40</v>
      </c>
      <c r="C614" s="437" t="s">
        <v>2609</v>
      </c>
      <c r="D614" s="17"/>
      <c r="E614" s="13" t="s">
        <v>708</v>
      </c>
      <c r="F614" s="254">
        <v>0</v>
      </c>
      <c r="G614" s="254">
        <v>0</v>
      </c>
      <c r="H614" s="254">
        <v>0</v>
      </c>
      <c r="I614" s="254">
        <v>0</v>
      </c>
      <c r="J614" s="254">
        <v>0</v>
      </c>
      <c r="K614" s="254">
        <v>0</v>
      </c>
      <c r="L614" s="254">
        <v>0</v>
      </c>
      <c r="M614" s="254">
        <v>0</v>
      </c>
      <c r="N614" s="254">
        <v>0</v>
      </c>
      <c r="O614" s="254">
        <v>0</v>
      </c>
      <c r="P614" s="254">
        <v>0</v>
      </c>
      <c r="Q614" s="254">
        <v>0</v>
      </c>
      <c r="R614" s="20">
        <v>255.87343690791968</v>
      </c>
      <c r="S614" s="20">
        <v>0</v>
      </c>
      <c r="T614" s="20">
        <v>0</v>
      </c>
      <c r="U614" s="20">
        <v>0</v>
      </c>
      <c r="V614" s="20">
        <v>0</v>
      </c>
      <c r="W614" s="58">
        <v>255.87343690791968</v>
      </c>
    </row>
    <row r="615" spans="1:23" x14ac:dyDescent="0.35">
      <c r="B615" s="17" t="s">
        <v>40</v>
      </c>
      <c r="C615" s="437" t="s">
        <v>2606</v>
      </c>
      <c r="D615" s="17"/>
      <c r="E615" s="13" t="s">
        <v>709</v>
      </c>
      <c r="F615" s="254">
        <v>0</v>
      </c>
      <c r="G615" s="254">
        <v>0</v>
      </c>
      <c r="H615" s="254">
        <v>0</v>
      </c>
      <c r="I615" s="254">
        <v>0</v>
      </c>
      <c r="J615" s="254">
        <v>0</v>
      </c>
      <c r="K615" s="254">
        <v>0</v>
      </c>
      <c r="L615" s="254">
        <v>0</v>
      </c>
      <c r="M615" s="254">
        <v>0</v>
      </c>
      <c r="N615" s="254">
        <v>0</v>
      </c>
      <c r="O615" s="254">
        <v>0</v>
      </c>
      <c r="P615" s="254">
        <v>0</v>
      </c>
      <c r="Q615" s="254">
        <v>0</v>
      </c>
      <c r="R615" s="20">
        <v>0</v>
      </c>
      <c r="S615" s="20">
        <v>266.47161803713533</v>
      </c>
      <c r="T615" s="20">
        <v>0</v>
      </c>
      <c r="U615" s="20">
        <v>0</v>
      </c>
      <c r="V615" s="20">
        <v>0</v>
      </c>
      <c r="W615" s="58">
        <v>266.47161803713533</v>
      </c>
    </row>
    <row r="616" spans="1:23" x14ac:dyDescent="0.35">
      <c r="B616" s="17" t="s">
        <v>40</v>
      </c>
      <c r="C616" s="437" t="s">
        <v>2607</v>
      </c>
      <c r="D616" s="17"/>
      <c r="E616" s="13" t="s">
        <v>710</v>
      </c>
      <c r="F616" s="254">
        <v>0</v>
      </c>
      <c r="G616" s="254">
        <v>0</v>
      </c>
      <c r="H616" s="254">
        <v>0</v>
      </c>
      <c r="I616" s="254">
        <v>0</v>
      </c>
      <c r="J616" s="254">
        <v>0</v>
      </c>
      <c r="K616" s="254">
        <v>0</v>
      </c>
      <c r="L616" s="254">
        <v>0</v>
      </c>
      <c r="M616" s="254">
        <v>0</v>
      </c>
      <c r="N616" s="254">
        <v>0</v>
      </c>
      <c r="O616" s="254">
        <v>0</v>
      </c>
      <c r="P616" s="254">
        <v>0</v>
      </c>
      <c r="Q616" s="254">
        <v>0</v>
      </c>
      <c r="R616" s="20">
        <v>0</v>
      </c>
      <c r="S616" s="20">
        <v>78.374005305039788</v>
      </c>
      <c r="T616" s="20">
        <v>0</v>
      </c>
      <c r="U616" s="20">
        <v>0</v>
      </c>
      <c r="V616" s="20">
        <v>0</v>
      </c>
      <c r="W616" s="58">
        <v>78.374005305039788</v>
      </c>
    </row>
    <row r="617" spans="1:23" x14ac:dyDescent="0.35">
      <c r="B617" s="17" t="s">
        <v>40</v>
      </c>
      <c r="C617" s="437" t="s">
        <v>2438</v>
      </c>
      <c r="D617" s="17"/>
      <c r="E617" s="13" t="s">
        <v>711</v>
      </c>
      <c r="F617" s="254">
        <v>0</v>
      </c>
      <c r="G617" s="254">
        <v>0</v>
      </c>
      <c r="H617" s="254">
        <v>0</v>
      </c>
      <c r="I617" s="254">
        <v>0</v>
      </c>
      <c r="J617" s="254">
        <v>0</v>
      </c>
      <c r="K617" s="254">
        <v>0</v>
      </c>
      <c r="L617" s="254">
        <v>0</v>
      </c>
      <c r="M617" s="254">
        <v>0</v>
      </c>
      <c r="N617" s="254">
        <v>0</v>
      </c>
      <c r="O617" s="254">
        <v>0</v>
      </c>
      <c r="P617" s="254">
        <v>0</v>
      </c>
      <c r="Q617" s="254">
        <v>0</v>
      </c>
      <c r="R617" s="20">
        <v>0</v>
      </c>
      <c r="S617" s="20">
        <v>208.99734748010613</v>
      </c>
      <c r="T617" s="20">
        <v>426.77377794619179</v>
      </c>
      <c r="U617" s="20">
        <v>489.24327396741188</v>
      </c>
      <c r="V617" s="20">
        <v>553.93330807123914</v>
      </c>
      <c r="W617" s="58">
        <v>1678.947707464949</v>
      </c>
    </row>
    <row r="618" spans="1:23" x14ac:dyDescent="0.35">
      <c r="B618" s="17" t="s">
        <v>40</v>
      </c>
      <c r="C618" s="437" t="s">
        <v>2610</v>
      </c>
      <c r="D618" s="17"/>
      <c r="E618" s="13" t="s">
        <v>712</v>
      </c>
      <c r="F618" s="254">
        <v>0</v>
      </c>
      <c r="G618" s="254">
        <v>0</v>
      </c>
      <c r="H618" s="254">
        <v>0</v>
      </c>
      <c r="I618" s="254">
        <v>0</v>
      </c>
      <c r="J618" s="254">
        <v>0</v>
      </c>
      <c r="K618" s="254">
        <v>0</v>
      </c>
      <c r="L618" s="254">
        <v>0</v>
      </c>
      <c r="M618" s="254">
        <v>0</v>
      </c>
      <c r="N618" s="254">
        <v>0</v>
      </c>
      <c r="O618" s="254">
        <v>0</v>
      </c>
      <c r="P618" s="254">
        <v>0</v>
      </c>
      <c r="Q618" s="254">
        <v>0</v>
      </c>
      <c r="R618" s="20">
        <v>173.99393709738541</v>
      </c>
      <c r="S618" s="20">
        <v>0</v>
      </c>
      <c r="T618" s="20">
        <v>0</v>
      </c>
      <c r="U618" s="20">
        <v>0</v>
      </c>
      <c r="V618" s="20">
        <v>0</v>
      </c>
      <c r="W618" s="58">
        <v>173.99393709738541</v>
      </c>
    </row>
    <row r="619" spans="1:23" x14ac:dyDescent="0.35">
      <c r="B619" s="17" t="s">
        <v>40</v>
      </c>
      <c r="C619" s="437" t="s">
        <v>2439</v>
      </c>
      <c r="D619" s="17" t="s">
        <v>1833</v>
      </c>
      <c r="E619" s="13" t="s">
        <v>1834</v>
      </c>
      <c r="F619" s="254">
        <v>-4.1109999999999998</v>
      </c>
      <c r="G619" s="254">
        <v>0</v>
      </c>
      <c r="H619" s="254">
        <v>0</v>
      </c>
      <c r="I619" s="254">
        <v>0</v>
      </c>
      <c r="J619" s="254">
        <v>0</v>
      </c>
      <c r="K619" s="254">
        <v>0</v>
      </c>
      <c r="L619" s="254">
        <v>0</v>
      </c>
      <c r="M619" s="254">
        <v>0</v>
      </c>
      <c r="N619" s="254">
        <v>0</v>
      </c>
      <c r="O619" s="254">
        <v>0</v>
      </c>
      <c r="P619" s="254">
        <v>0</v>
      </c>
      <c r="Q619" s="254">
        <v>0</v>
      </c>
      <c r="R619" s="254">
        <v>0</v>
      </c>
      <c r="S619" s="254">
        <v>0</v>
      </c>
      <c r="T619" s="254">
        <v>0</v>
      </c>
      <c r="U619" s="254">
        <v>0</v>
      </c>
      <c r="V619" s="254">
        <v>0</v>
      </c>
      <c r="W619" s="254">
        <v>0</v>
      </c>
    </row>
    <row r="620" spans="1:23" x14ac:dyDescent="0.35">
      <c r="B620" s="17" t="s">
        <v>40</v>
      </c>
      <c r="C620" s="437" t="s">
        <v>2438</v>
      </c>
      <c r="D620" s="17" t="s">
        <v>1835</v>
      </c>
      <c r="E620" s="13" t="s">
        <v>1836</v>
      </c>
      <c r="F620" s="254">
        <v>14.123379999999999</v>
      </c>
      <c r="G620" s="254">
        <v>0</v>
      </c>
      <c r="H620" s="254">
        <v>0</v>
      </c>
      <c r="I620" s="254">
        <v>0</v>
      </c>
      <c r="J620" s="254">
        <v>0</v>
      </c>
      <c r="K620" s="254">
        <v>0</v>
      </c>
      <c r="L620" s="254">
        <v>0</v>
      </c>
      <c r="M620" s="254">
        <v>0</v>
      </c>
      <c r="N620" s="254">
        <v>0</v>
      </c>
      <c r="O620" s="254">
        <v>0</v>
      </c>
      <c r="P620" s="254">
        <v>0</v>
      </c>
      <c r="Q620" s="254">
        <v>0</v>
      </c>
      <c r="R620" s="254">
        <v>0</v>
      </c>
      <c r="S620" s="254">
        <v>0</v>
      </c>
      <c r="T620" s="254">
        <v>0</v>
      </c>
      <c r="U620" s="254">
        <v>0</v>
      </c>
      <c r="V620" s="254">
        <v>0</v>
      </c>
      <c r="W620" s="254">
        <v>0</v>
      </c>
    </row>
    <row r="621" spans="1:23" x14ac:dyDescent="0.35">
      <c r="B621" s="17" t="s">
        <v>40</v>
      </c>
      <c r="C621" s="437" t="s">
        <v>2438</v>
      </c>
      <c r="D621" s="17" t="s">
        <v>1837</v>
      </c>
      <c r="E621" s="13" t="s">
        <v>1836</v>
      </c>
      <c r="F621" s="254">
        <v>326.09534000000002</v>
      </c>
      <c r="G621" s="254">
        <v>705.17200000000003</v>
      </c>
      <c r="H621" s="254">
        <v>0</v>
      </c>
      <c r="I621" s="254">
        <v>0</v>
      </c>
      <c r="J621" s="254">
        <v>0</v>
      </c>
      <c r="K621" s="254">
        <v>0</v>
      </c>
      <c r="L621" s="254">
        <v>0</v>
      </c>
      <c r="M621" s="254">
        <v>0</v>
      </c>
      <c r="N621" s="254">
        <v>0</v>
      </c>
      <c r="O621" s="254">
        <v>0</v>
      </c>
      <c r="P621" s="254">
        <v>0</v>
      </c>
      <c r="Q621" s="254">
        <v>0</v>
      </c>
      <c r="R621" s="254">
        <v>0</v>
      </c>
      <c r="S621" s="254">
        <v>0</v>
      </c>
      <c r="T621" s="254">
        <v>0</v>
      </c>
      <c r="U621" s="254">
        <v>0</v>
      </c>
      <c r="V621" s="254">
        <v>0</v>
      </c>
      <c r="W621" s="254">
        <v>0</v>
      </c>
    </row>
    <row r="622" spans="1:23" x14ac:dyDescent="0.35">
      <c r="B622" s="17" t="s">
        <v>40</v>
      </c>
      <c r="C622" s="437" t="s">
        <v>2438</v>
      </c>
      <c r="D622" s="17" t="s">
        <v>1837</v>
      </c>
      <c r="E622" s="13" t="s">
        <v>1836</v>
      </c>
      <c r="F622" s="254">
        <v>0</v>
      </c>
      <c r="G622" s="254">
        <v>0</v>
      </c>
      <c r="H622" s="254">
        <v>587.16273999999999</v>
      </c>
      <c r="I622" s="254">
        <v>607.98199999999997</v>
      </c>
      <c r="J622" s="254">
        <v>0</v>
      </c>
      <c r="K622" s="254">
        <v>0</v>
      </c>
      <c r="L622" s="254">
        <v>0</v>
      </c>
      <c r="M622" s="254">
        <v>0</v>
      </c>
      <c r="N622" s="254">
        <v>0</v>
      </c>
      <c r="O622" s="254">
        <v>0</v>
      </c>
      <c r="P622" s="254">
        <v>0</v>
      </c>
      <c r="Q622" s="254">
        <v>0</v>
      </c>
      <c r="R622" s="254">
        <v>0</v>
      </c>
      <c r="S622" s="254">
        <v>0</v>
      </c>
      <c r="T622" s="254">
        <v>0</v>
      </c>
      <c r="U622" s="254">
        <v>0</v>
      </c>
      <c r="V622" s="254">
        <v>0</v>
      </c>
      <c r="W622" s="254">
        <v>0</v>
      </c>
    </row>
    <row r="623" spans="1:23" x14ac:dyDescent="0.35">
      <c r="B623" s="17" t="s">
        <v>40</v>
      </c>
      <c r="C623" s="437" t="s">
        <v>2438</v>
      </c>
      <c r="D623" s="17" t="s">
        <v>1837</v>
      </c>
      <c r="E623" s="13" t="s">
        <v>1836</v>
      </c>
      <c r="F623" s="254">
        <v>0</v>
      </c>
      <c r="G623" s="254">
        <v>0</v>
      </c>
      <c r="H623" s="254">
        <v>0</v>
      </c>
      <c r="I623" s="254">
        <v>0</v>
      </c>
      <c r="J623" s="254">
        <v>465.23578999999995</v>
      </c>
      <c r="K623" s="254">
        <v>613.31299999999999</v>
      </c>
      <c r="L623" s="254">
        <v>0</v>
      </c>
      <c r="M623" s="254">
        <v>0</v>
      </c>
      <c r="N623" s="254">
        <v>0</v>
      </c>
      <c r="O623" s="254">
        <v>0</v>
      </c>
      <c r="P623" s="254">
        <v>0</v>
      </c>
      <c r="Q623" s="254">
        <v>0</v>
      </c>
      <c r="R623" s="254">
        <v>0</v>
      </c>
      <c r="S623" s="254">
        <v>0</v>
      </c>
      <c r="T623" s="254">
        <v>0</v>
      </c>
      <c r="U623" s="254">
        <v>0</v>
      </c>
      <c r="V623" s="254">
        <v>0</v>
      </c>
      <c r="W623" s="254">
        <v>0</v>
      </c>
    </row>
    <row r="624" spans="1:23" x14ac:dyDescent="0.35">
      <c r="B624" s="17" t="s">
        <v>40</v>
      </c>
      <c r="C624" s="437" t="s">
        <v>2438</v>
      </c>
      <c r="D624" s="17" t="s">
        <v>1837</v>
      </c>
      <c r="E624" s="13" t="s">
        <v>1836</v>
      </c>
      <c r="F624" s="254">
        <v>0</v>
      </c>
      <c r="G624" s="254">
        <v>0</v>
      </c>
      <c r="H624" s="254">
        <v>0</v>
      </c>
      <c r="I624" s="254">
        <v>0</v>
      </c>
      <c r="J624" s="254">
        <v>0</v>
      </c>
      <c r="K624" s="254">
        <v>0</v>
      </c>
      <c r="L624" s="254">
        <v>466.58621999999997</v>
      </c>
      <c r="M624" s="254">
        <v>609.50729000000001</v>
      </c>
      <c r="N624" s="254">
        <v>0</v>
      </c>
      <c r="O624" s="254">
        <v>0</v>
      </c>
      <c r="P624" s="254">
        <v>0</v>
      </c>
      <c r="Q624" s="254">
        <v>0</v>
      </c>
      <c r="R624" s="254">
        <v>0</v>
      </c>
      <c r="S624" s="254">
        <v>0</v>
      </c>
      <c r="T624" s="254">
        <v>0</v>
      </c>
      <c r="U624" s="254">
        <v>0</v>
      </c>
      <c r="V624" s="254">
        <v>0</v>
      </c>
      <c r="W624" s="254">
        <v>0</v>
      </c>
    </row>
    <row r="625" spans="2:23" x14ac:dyDescent="0.35">
      <c r="B625" s="17" t="s">
        <v>40</v>
      </c>
      <c r="C625" s="437" t="s">
        <v>2438</v>
      </c>
      <c r="D625" s="17" t="s">
        <v>1837</v>
      </c>
      <c r="E625" s="13" t="s">
        <v>1836</v>
      </c>
      <c r="F625" s="254">
        <v>0</v>
      </c>
      <c r="G625" s="254">
        <v>0</v>
      </c>
      <c r="H625" s="254">
        <v>0</v>
      </c>
      <c r="I625" s="254">
        <v>0</v>
      </c>
      <c r="J625" s="254">
        <v>0</v>
      </c>
      <c r="K625" s="254">
        <v>0</v>
      </c>
      <c r="L625" s="254">
        <v>0</v>
      </c>
      <c r="M625" s="254">
        <v>0</v>
      </c>
      <c r="N625" s="254">
        <v>310.83378999999996</v>
      </c>
      <c r="O625" s="254">
        <v>450</v>
      </c>
      <c r="P625" s="254">
        <v>0</v>
      </c>
      <c r="Q625" s="254">
        <v>0</v>
      </c>
      <c r="R625" s="254">
        <v>0</v>
      </c>
      <c r="S625" s="254">
        <v>0</v>
      </c>
      <c r="T625" s="254">
        <v>0</v>
      </c>
      <c r="U625" s="254">
        <v>0</v>
      </c>
      <c r="V625" s="254">
        <v>0</v>
      </c>
      <c r="W625" s="254">
        <v>0</v>
      </c>
    </row>
    <row r="626" spans="2:23" x14ac:dyDescent="0.35">
      <c r="B626" s="17" t="s">
        <v>40</v>
      </c>
      <c r="C626" s="437" t="s">
        <v>2438</v>
      </c>
      <c r="D626" s="17" t="s">
        <v>1837</v>
      </c>
      <c r="E626" s="13" t="s">
        <v>1836</v>
      </c>
      <c r="F626" s="254">
        <v>0</v>
      </c>
      <c r="G626" s="254">
        <v>0</v>
      </c>
      <c r="H626" s="254">
        <v>0</v>
      </c>
      <c r="I626" s="254">
        <v>0</v>
      </c>
      <c r="J626" s="254">
        <v>0</v>
      </c>
      <c r="K626" s="254">
        <v>0</v>
      </c>
      <c r="L626" s="254">
        <v>0</v>
      </c>
      <c r="M626" s="254">
        <v>0</v>
      </c>
      <c r="N626" s="254">
        <v>0</v>
      </c>
      <c r="O626" s="254">
        <v>0</v>
      </c>
      <c r="P626" s="254">
        <v>246.46914000000001</v>
      </c>
      <c r="Q626" s="254">
        <v>187.62079999999997</v>
      </c>
      <c r="R626" s="254">
        <v>0</v>
      </c>
      <c r="S626" s="254">
        <v>0</v>
      </c>
      <c r="T626" s="254">
        <v>0</v>
      </c>
      <c r="U626" s="254">
        <v>0</v>
      </c>
      <c r="V626" s="254">
        <v>0</v>
      </c>
      <c r="W626" s="254">
        <v>0</v>
      </c>
    </row>
    <row r="627" spans="2:23" x14ac:dyDescent="0.35">
      <c r="B627" s="17"/>
      <c r="C627" s="17"/>
      <c r="D627" s="17"/>
      <c r="E627" s="13"/>
      <c r="F627" s="254"/>
      <c r="G627" s="254"/>
      <c r="H627" s="254"/>
      <c r="I627" s="254"/>
      <c r="J627" s="254"/>
      <c r="K627" s="254"/>
      <c r="L627" s="254"/>
      <c r="M627" s="254"/>
      <c r="N627" s="254"/>
      <c r="O627" s="254"/>
      <c r="P627" s="13"/>
      <c r="Q627" s="13"/>
      <c r="R627" s="20"/>
      <c r="S627" s="20"/>
      <c r="T627" s="20"/>
      <c r="U627" s="20"/>
      <c r="V627" s="20"/>
      <c r="W627" s="58"/>
    </row>
    <row r="628" spans="2:23" ht="13.15" x14ac:dyDescent="0.4">
      <c r="B628" s="234" t="s">
        <v>40</v>
      </c>
      <c r="C628" s="234"/>
      <c r="D628" s="234"/>
      <c r="E628" s="235" t="s">
        <v>1838</v>
      </c>
      <c r="F628" s="237">
        <f>SUM(F612:F626)</f>
        <v>336.10772000000003</v>
      </c>
      <c r="G628" s="237">
        <f t="shared" ref="G628:Q628" si="4">SUM(G612:G626)</f>
        <v>705.17200000000003</v>
      </c>
      <c r="H628" s="237">
        <f t="shared" si="4"/>
        <v>587.16273999999999</v>
      </c>
      <c r="I628" s="237">
        <f t="shared" si="4"/>
        <v>607.98199999999997</v>
      </c>
      <c r="J628" s="237">
        <f t="shared" si="4"/>
        <v>465.23578999999995</v>
      </c>
      <c r="K628" s="237">
        <f t="shared" si="4"/>
        <v>613.31299999999999</v>
      </c>
      <c r="L628" s="237">
        <f t="shared" si="4"/>
        <v>466.58621999999997</v>
      </c>
      <c r="M628" s="237">
        <f t="shared" si="4"/>
        <v>609.50729000000001</v>
      </c>
      <c r="N628" s="237">
        <f t="shared" si="4"/>
        <v>310.83378999999996</v>
      </c>
      <c r="O628" s="237">
        <f t="shared" si="4"/>
        <v>450</v>
      </c>
      <c r="P628" s="237">
        <f t="shared" si="4"/>
        <v>246.46914000000001</v>
      </c>
      <c r="Q628" s="237">
        <f t="shared" si="4"/>
        <v>187.62079999999997</v>
      </c>
      <c r="R628" s="237">
        <v>905.79196665403583</v>
      </c>
      <c r="S628" s="237">
        <v>553.84297082228125</v>
      </c>
      <c r="T628" s="237">
        <v>426.77377794619179</v>
      </c>
      <c r="U628" s="237">
        <v>489.24327396741188</v>
      </c>
      <c r="V628" s="237">
        <v>553.93330807123914</v>
      </c>
      <c r="W628" s="237">
        <v>2929.5852974611598</v>
      </c>
    </row>
    <row r="629" spans="2:23" x14ac:dyDescent="0.35">
      <c r="B629" s="17" t="s">
        <v>41</v>
      </c>
      <c r="C629" s="437" t="s">
        <v>2644</v>
      </c>
      <c r="D629" s="17"/>
      <c r="E629" s="13" t="s">
        <v>41</v>
      </c>
      <c r="F629" s="254">
        <v>0</v>
      </c>
      <c r="G629" s="254">
        <v>0</v>
      </c>
      <c r="H629" s="254">
        <v>0</v>
      </c>
      <c r="I629" s="254">
        <v>0</v>
      </c>
      <c r="J629" s="254">
        <v>0</v>
      </c>
      <c r="K629" s="254">
        <v>0</v>
      </c>
      <c r="L629" s="254">
        <v>0</v>
      </c>
      <c r="M629" s="254">
        <v>0</v>
      </c>
      <c r="N629" s="254">
        <v>0</v>
      </c>
      <c r="O629" s="254">
        <v>0</v>
      </c>
      <c r="P629" s="254">
        <v>0</v>
      </c>
      <c r="Q629" s="254">
        <v>0</v>
      </c>
      <c r="R629" s="23">
        <v>1605.4318226600988</v>
      </c>
      <c r="S629" s="23">
        <v>1639.1452965517242</v>
      </c>
      <c r="T629" s="23">
        <v>1780.7135884804854</v>
      </c>
      <c r="U629" s="23">
        <v>2143.9216485107995</v>
      </c>
      <c r="V629" s="23">
        <v>1849.0293823417962</v>
      </c>
      <c r="W629" s="58">
        <v>9018.2417385449044</v>
      </c>
    </row>
    <row r="630" spans="2:23" x14ac:dyDescent="0.35">
      <c r="B630" s="17" t="s">
        <v>41</v>
      </c>
      <c r="C630" s="437" t="s">
        <v>2644</v>
      </c>
      <c r="D630" s="17" t="s">
        <v>1839</v>
      </c>
      <c r="E630" s="13" t="s">
        <v>1840</v>
      </c>
      <c r="F630" s="254">
        <v>46.226889999999997</v>
      </c>
      <c r="G630" s="254">
        <v>0</v>
      </c>
      <c r="H630" s="254">
        <v>0</v>
      </c>
      <c r="I630" s="254">
        <v>0</v>
      </c>
      <c r="J630" s="254">
        <v>0</v>
      </c>
      <c r="K630" s="254">
        <v>0</v>
      </c>
      <c r="L630" s="254">
        <v>0</v>
      </c>
      <c r="M630" s="254">
        <v>0</v>
      </c>
      <c r="N630" s="254">
        <v>0</v>
      </c>
      <c r="O630" s="254">
        <v>0</v>
      </c>
      <c r="P630" s="254">
        <v>0</v>
      </c>
      <c r="Q630" s="254">
        <v>0</v>
      </c>
      <c r="R630" s="254">
        <v>0</v>
      </c>
      <c r="S630" s="254">
        <v>0</v>
      </c>
      <c r="T630" s="254">
        <v>0</v>
      </c>
      <c r="U630" s="254">
        <v>0</v>
      </c>
      <c r="V630" s="254">
        <v>0</v>
      </c>
      <c r="W630" s="254">
        <v>0</v>
      </c>
    </row>
    <row r="631" spans="2:23" x14ac:dyDescent="0.35">
      <c r="B631" s="17" t="s">
        <v>41</v>
      </c>
      <c r="C631" s="437" t="s">
        <v>2644</v>
      </c>
      <c r="D631" s="17" t="s">
        <v>1841</v>
      </c>
      <c r="E631" s="13" t="s">
        <v>1842</v>
      </c>
      <c r="F631" s="254">
        <v>3.58127</v>
      </c>
      <c r="G631" s="254">
        <v>0</v>
      </c>
      <c r="H631" s="254">
        <v>0</v>
      </c>
      <c r="I631" s="254">
        <v>0</v>
      </c>
      <c r="J631" s="254">
        <v>0</v>
      </c>
      <c r="K631" s="254">
        <v>0</v>
      </c>
      <c r="L631" s="254">
        <v>0</v>
      </c>
      <c r="M631" s="254">
        <v>0</v>
      </c>
      <c r="N631" s="254">
        <v>0</v>
      </c>
      <c r="O631" s="254">
        <v>0</v>
      </c>
      <c r="P631" s="254">
        <v>0</v>
      </c>
      <c r="Q631" s="254">
        <v>0</v>
      </c>
      <c r="R631" s="254">
        <v>0</v>
      </c>
      <c r="S631" s="254">
        <v>0</v>
      </c>
      <c r="T631" s="254">
        <v>0</v>
      </c>
      <c r="U631" s="254">
        <v>0</v>
      </c>
      <c r="V631" s="254">
        <v>0</v>
      </c>
      <c r="W631" s="254">
        <v>0</v>
      </c>
    </row>
    <row r="632" spans="2:23" x14ac:dyDescent="0.35">
      <c r="B632" s="17" t="s">
        <v>41</v>
      </c>
      <c r="C632" s="437" t="s">
        <v>2644</v>
      </c>
      <c r="D632" s="17" t="s">
        <v>1843</v>
      </c>
      <c r="E632" s="13" t="s">
        <v>1840</v>
      </c>
      <c r="F632" s="254">
        <v>257.14210000000003</v>
      </c>
      <c r="G632" s="254">
        <v>0</v>
      </c>
      <c r="H632" s="254">
        <v>0</v>
      </c>
      <c r="I632" s="254">
        <v>0</v>
      </c>
      <c r="J632" s="254">
        <v>0</v>
      </c>
      <c r="K632" s="254">
        <v>0</v>
      </c>
      <c r="L632" s="254">
        <v>0</v>
      </c>
      <c r="M632" s="254">
        <v>0</v>
      </c>
      <c r="N632" s="254">
        <v>0</v>
      </c>
      <c r="O632" s="254">
        <v>0</v>
      </c>
      <c r="P632" s="254">
        <v>0</v>
      </c>
      <c r="Q632" s="254">
        <v>0</v>
      </c>
      <c r="R632" s="254">
        <v>0</v>
      </c>
      <c r="S632" s="254">
        <v>0</v>
      </c>
      <c r="T632" s="254">
        <v>0</v>
      </c>
      <c r="U632" s="254">
        <v>0</v>
      </c>
      <c r="V632" s="254">
        <v>0</v>
      </c>
      <c r="W632" s="254">
        <v>0</v>
      </c>
    </row>
    <row r="633" spans="2:23" x14ac:dyDescent="0.35">
      <c r="B633" s="17" t="s">
        <v>41</v>
      </c>
      <c r="C633" s="437" t="s">
        <v>2644</v>
      </c>
      <c r="D633" s="17" t="s">
        <v>1839</v>
      </c>
      <c r="E633" s="13" t="s">
        <v>1840</v>
      </c>
      <c r="F633" s="254">
        <v>65.899259999999998</v>
      </c>
      <c r="G633" s="254">
        <v>0</v>
      </c>
      <c r="H633" s="254">
        <v>0</v>
      </c>
      <c r="I633" s="254">
        <v>0</v>
      </c>
      <c r="J633" s="254">
        <v>0</v>
      </c>
      <c r="K633" s="254">
        <v>0</v>
      </c>
      <c r="L633" s="254">
        <v>0</v>
      </c>
      <c r="M633" s="254">
        <v>0</v>
      </c>
      <c r="N633" s="254">
        <v>0</v>
      </c>
      <c r="O633" s="254">
        <v>0</v>
      </c>
      <c r="P633" s="254">
        <v>0</v>
      </c>
      <c r="Q633" s="254">
        <v>0</v>
      </c>
      <c r="R633" s="254">
        <v>0</v>
      </c>
      <c r="S633" s="254">
        <v>0</v>
      </c>
      <c r="T633" s="254">
        <v>0</v>
      </c>
      <c r="U633" s="254">
        <v>0</v>
      </c>
      <c r="V633" s="254">
        <v>0</v>
      </c>
      <c r="W633" s="254">
        <v>0</v>
      </c>
    </row>
    <row r="634" spans="2:23" x14ac:dyDescent="0.35">
      <c r="B634" s="17" t="s">
        <v>41</v>
      </c>
      <c r="C634" s="437" t="s">
        <v>2644</v>
      </c>
      <c r="D634" s="17" t="s">
        <v>1844</v>
      </c>
      <c r="E634" s="13" t="s">
        <v>1845</v>
      </c>
      <c r="F634" s="254">
        <v>948.85520999999994</v>
      </c>
      <c r="G634" s="254">
        <v>473</v>
      </c>
      <c r="H634" s="254">
        <v>0</v>
      </c>
      <c r="I634" s="254">
        <v>0</v>
      </c>
      <c r="J634" s="254">
        <v>0</v>
      </c>
      <c r="K634" s="254">
        <v>0</v>
      </c>
      <c r="L634" s="254">
        <v>0</v>
      </c>
      <c r="M634" s="254">
        <v>0</v>
      </c>
      <c r="N634" s="254">
        <v>0</v>
      </c>
      <c r="O634" s="254">
        <v>0</v>
      </c>
      <c r="P634" s="254">
        <v>0</v>
      </c>
      <c r="Q634" s="254">
        <v>0</v>
      </c>
      <c r="R634" s="254">
        <v>0</v>
      </c>
      <c r="S634" s="254">
        <v>0</v>
      </c>
      <c r="T634" s="254">
        <v>0</v>
      </c>
      <c r="U634" s="254">
        <v>0</v>
      </c>
      <c r="V634" s="254">
        <v>0</v>
      </c>
      <c r="W634" s="254">
        <v>0</v>
      </c>
    </row>
    <row r="635" spans="2:23" x14ac:dyDescent="0.35">
      <c r="B635" s="17" t="s">
        <v>41</v>
      </c>
      <c r="C635" s="437" t="s">
        <v>2644</v>
      </c>
      <c r="D635" s="17" t="s">
        <v>1839</v>
      </c>
      <c r="E635" s="13" t="s">
        <v>1840</v>
      </c>
      <c r="F635" s="254">
        <v>0</v>
      </c>
      <c r="G635" s="254">
        <v>1192.8399999999999</v>
      </c>
      <c r="H635" s="254">
        <v>0</v>
      </c>
      <c r="I635" s="254">
        <v>0</v>
      </c>
      <c r="J635" s="254">
        <v>0</v>
      </c>
      <c r="K635" s="254">
        <v>0</v>
      </c>
      <c r="L635" s="254">
        <v>0</v>
      </c>
      <c r="M635" s="254">
        <v>0</v>
      </c>
      <c r="N635" s="254">
        <v>0</v>
      </c>
      <c r="O635" s="254">
        <v>0</v>
      </c>
      <c r="P635" s="254">
        <v>0</v>
      </c>
      <c r="Q635" s="254">
        <v>0</v>
      </c>
      <c r="R635" s="254">
        <v>0</v>
      </c>
      <c r="S635" s="254">
        <v>0</v>
      </c>
      <c r="T635" s="254">
        <v>0</v>
      </c>
      <c r="U635" s="254">
        <v>0</v>
      </c>
      <c r="V635" s="254">
        <v>0</v>
      </c>
      <c r="W635" s="254">
        <v>0</v>
      </c>
    </row>
    <row r="636" spans="2:23" x14ac:dyDescent="0.35">
      <c r="B636" s="17" t="s">
        <v>41</v>
      </c>
      <c r="C636" s="437" t="s">
        <v>2644</v>
      </c>
      <c r="D636" s="17" t="s">
        <v>1839</v>
      </c>
      <c r="E636" s="13" t="s">
        <v>1840</v>
      </c>
      <c r="F636" s="254">
        <v>0</v>
      </c>
      <c r="G636" s="254">
        <v>0</v>
      </c>
      <c r="H636" s="254">
        <v>25.318750000000001</v>
      </c>
      <c r="I636" s="254">
        <v>0</v>
      </c>
      <c r="J636" s="254">
        <v>0</v>
      </c>
      <c r="K636" s="254">
        <v>0</v>
      </c>
      <c r="L636" s="254">
        <v>0</v>
      </c>
      <c r="M636" s="254">
        <v>0</v>
      </c>
      <c r="N636" s="254">
        <v>0</v>
      </c>
      <c r="O636" s="254">
        <v>0</v>
      </c>
      <c r="P636" s="254">
        <v>0</v>
      </c>
      <c r="Q636" s="254">
        <v>0</v>
      </c>
      <c r="R636" s="254">
        <v>0</v>
      </c>
      <c r="S636" s="254">
        <v>0</v>
      </c>
      <c r="T636" s="254">
        <v>0</v>
      </c>
      <c r="U636" s="254">
        <v>0</v>
      </c>
      <c r="V636" s="254">
        <v>0</v>
      </c>
      <c r="W636" s="254">
        <v>0</v>
      </c>
    </row>
    <row r="637" spans="2:23" x14ac:dyDescent="0.35">
      <c r="B637" s="17" t="s">
        <v>41</v>
      </c>
      <c r="C637" s="437" t="s">
        <v>2644</v>
      </c>
      <c r="D637" s="17" t="s">
        <v>1841</v>
      </c>
      <c r="E637" s="13" t="s">
        <v>1842</v>
      </c>
      <c r="F637" s="254">
        <v>0</v>
      </c>
      <c r="G637" s="254">
        <v>0</v>
      </c>
      <c r="H637" s="254">
        <v>-1.5451199999999998</v>
      </c>
      <c r="I637" s="254">
        <v>0</v>
      </c>
      <c r="J637" s="254">
        <v>0</v>
      </c>
      <c r="K637" s="254">
        <v>0</v>
      </c>
      <c r="L637" s="254">
        <v>0</v>
      </c>
      <c r="M637" s="254">
        <v>0</v>
      </c>
      <c r="N637" s="254">
        <v>0</v>
      </c>
      <c r="O637" s="254">
        <v>0</v>
      </c>
      <c r="P637" s="254">
        <v>0</v>
      </c>
      <c r="Q637" s="254">
        <v>0</v>
      </c>
      <c r="R637" s="254">
        <v>0</v>
      </c>
      <c r="S637" s="254">
        <v>0</v>
      </c>
      <c r="T637" s="254">
        <v>0</v>
      </c>
      <c r="U637" s="254">
        <v>0</v>
      </c>
      <c r="V637" s="254">
        <v>0</v>
      </c>
      <c r="W637" s="254">
        <v>0</v>
      </c>
    </row>
    <row r="638" spans="2:23" x14ac:dyDescent="0.35">
      <c r="B638" s="17" t="s">
        <v>41</v>
      </c>
      <c r="C638" s="437" t="s">
        <v>2644</v>
      </c>
      <c r="D638" s="17" t="s">
        <v>1843</v>
      </c>
      <c r="E638" s="13" t="s">
        <v>1840</v>
      </c>
      <c r="F638" s="254">
        <v>0</v>
      </c>
      <c r="G638" s="254">
        <v>0</v>
      </c>
      <c r="H638" s="254">
        <v>305.96271999999999</v>
      </c>
      <c r="I638" s="254">
        <v>0</v>
      </c>
      <c r="J638" s="254">
        <v>0</v>
      </c>
      <c r="K638" s="254">
        <v>0</v>
      </c>
      <c r="L638" s="254">
        <v>0</v>
      </c>
      <c r="M638" s="254">
        <v>0</v>
      </c>
      <c r="N638" s="254">
        <v>0</v>
      </c>
      <c r="O638" s="254">
        <v>0</v>
      </c>
      <c r="P638" s="254">
        <v>0</v>
      </c>
      <c r="Q638" s="254">
        <v>0</v>
      </c>
      <c r="R638" s="254">
        <v>0</v>
      </c>
      <c r="S638" s="254">
        <v>0</v>
      </c>
      <c r="T638" s="254">
        <v>0</v>
      </c>
      <c r="U638" s="254">
        <v>0</v>
      </c>
      <c r="V638" s="254">
        <v>0</v>
      </c>
      <c r="W638" s="254">
        <v>0</v>
      </c>
    </row>
    <row r="639" spans="2:23" x14ac:dyDescent="0.35">
      <c r="B639" s="17" t="s">
        <v>41</v>
      </c>
      <c r="C639" s="437" t="s">
        <v>2644</v>
      </c>
      <c r="D639" s="17" t="s">
        <v>1839</v>
      </c>
      <c r="E639" s="13" t="s">
        <v>1840</v>
      </c>
      <c r="F639" s="254">
        <v>0</v>
      </c>
      <c r="G639" s="254">
        <v>0</v>
      </c>
      <c r="H639" s="254">
        <v>83.396940000000001</v>
      </c>
      <c r="I639" s="254">
        <v>0</v>
      </c>
      <c r="J639" s="254">
        <v>0</v>
      </c>
      <c r="K639" s="254">
        <v>0</v>
      </c>
      <c r="L639" s="254">
        <v>0</v>
      </c>
      <c r="M639" s="254">
        <v>0</v>
      </c>
      <c r="N639" s="254">
        <v>0</v>
      </c>
      <c r="O639" s="254">
        <v>0</v>
      </c>
      <c r="P639" s="254">
        <v>0</v>
      </c>
      <c r="Q639" s="254">
        <v>0</v>
      </c>
      <c r="R639" s="254">
        <v>0</v>
      </c>
      <c r="S639" s="254">
        <v>0</v>
      </c>
      <c r="T639" s="254">
        <v>0</v>
      </c>
      <c r="U639" s="254">
        <v>0</v>
      </c>
      <c r="V639" s="254">
        <v>0</v>
      </c>
      <c r="W639" s="254">
        <v>0</v>
      </c>
    </row>
    <row r="640" spans="2:23" x14ac:dyDescent="0.35">
      <c r="B640" s="17" t="s">
        <v>41</v>
      </c>
      <c r="C640" s="437" t="s">
        <v>2644</v>
      </c>
      <c r="D640" s="17" t="s">
        <v>1844</v>
      </c>
      <c r="E640" s="13" t="s">
        <v>1845</v>
      </c>
      <c r="F640" s="254">
        <v>0</v>
      </c>
      <c r="G640" s="254">
        <v>0</v>
      </c>
      <c r="H640" s="254">
        <v>857.00844999999993</v>
      </c>
      <c r="I640" s="254">
        <v>396</v>
      </c>
      <c r="J640" s="254">
        <v>0</v>
      </c>
      <c r="K640" s="254">
        <v>0</v>
      </c>
      <c r="L640" s="254">
        <v>0</v>
      </c>
      <c r="M640" s="254">
        <v>0</v>
      </c>
      <c r="N640" s="254">
        <v>0</v>
      </c>
      <c r="O640" s="254">
        <v>0</v>
      </c>
      <c r="P640" s="254">
        <v>0</v>
      </c>
      <c r="Q640" s="254">
        <v>0</v>
      </c>
      <c r="R640" s="254">
        <v>0</v>
      </c>
      <c r="S640" s="254">
        <v>0</v>
      </c>
      <c r="T640" s="254">
        <v>0</v>
      </c>
      <c r="U640" s="254">
        <v>0</v>
      </c>
      <c r="V640" s="254">
        <v>0</v>
      </c>
      <c r="W640" s="254">
        <v>0</v>
      </c>
    </row>
    <row r="641" spans="2:23" x14ac:dyDescent="0.35">
      <c r="B641" s="17" t="s">
        <v>41</v>
      </c>
      <c r="C641" s="437" t="s">
        <v>2644</v>
      </c>
      <c r="D641" s="17" t="s">
        <v>1839</v>
      </c>
      <c r="E641" s="13" t="s">
        <v>1840</v>
      </c>
      <c r="F641" s="254">
        <v>0</v>
      </c>
      <c r="G641" s="254">
        <v>0</v>
      </c>
      <c r="H641" s="254">
        <v>0</v>
      </c>
      <c r="I641" s="254">
        <v>917.03700000000003</v>
      </c>
      <c r="J641" s="254">
        <v>0</v>
      </c>
      <c r="K641" s="254">
        <v>0</v>
      </c>
      <c r="L641" s="254">
        <v>0</v>
      </c>
      <c r="M641" s="254">
        <v>0</v>
      </c>
      <c r="N641" s="254">
        <v>0</v>
      </c>
      <c r="O641" s="254">
        <v>0</v>
      </c>
      <c r="P641" s="254">
        <v>0</v>
      </c>
      <c r="Q641" s="254">
        <v>0</v>
      </c>
      <c r="R641" s="254">
        <v>0</v>
      </c>
      <c r="S641" s="254">
        <v>0</v>
      </c>
      <c r="T641" s="254">
        <v>0</v>
      </c>
      <c r="U641" s="254">
        <v>0</v>
      </c>
      <c r="V641" s="254">
        <v>0</v>
      </c>
      <c r="W641" s="254">
        <v>0</v>
      </c>
    </row>
    <row r="642" spans="2:23" x14ac:dyDescent="0.35">
      <c r="B642" s="17" t="s">
        <v>41</v>
      </c>
      <c r="C642" s="437" t="s">
        <v>2644</v>
      </c>
      <c r="D642" s="17" t="s">
        <v>1839</v>
      </c>
      <c r="E642" s="13" t="s">
        <v>1840</v>
      </c>
      <c r="F642" s="254">
        <v>0</v>
      </c>
      <c r="G642" s="254">
        <v>0</v>
      </c>
      <c r="H642" s="254">
        <v>0</v>
      </c>
      <c r="I642" s="254">
        <v>0</v>
      </c>
      <c r="J642" s="254">
        <v>444.68905999999998</v>
      </c>
      <c r="K642" s="254">
        <v>0</v>
      </c>
      <c r="L642" s="254">
        <v>0</v>
      </c>
      <c r="M642" s="254">
        <v>0</v>
      </c>
      <c r="N642" s="254">
        <v>0</v>
      </c>
      <c r="O642" s="254">
        <v>0</v>
      </c>
      <c r="P642" s="254">
        <v>0</v>
      </c>
      <c r="Q642" s="254">
        <v>0</v>
      </c>
      <c r="R642" s="254">
        <v>0</v>
      </c>
      <c r="S642" s="254">
        <v>0</v>
      </c>
      <c r="T642" s="254">
        <v>0</v>
      </c>
      <c r="U642" s="254">
        <v>0</v>
      </c>
      <c r="V642" s="254">
        <v>0</v>
      </c>
      <c r="W642" s="254">
        <v>0</v>
      </c>
    </row>
    <row r="643" spans="2:23" x14ac:dyDescent="0.35">
      <c r="B643" s="17" t="s">
        <v>41</v>
      </c>
      <c r="C643" s="437" t="s">
        <v>2644</v>
      </c>
      <c r="D643" s="17" t="s">
        <v>1846</v>
      </c>
      <c r="E643" s="13" t="s">
        <v>1847</v>
      </c>
      <c r="F643" s="254">
        <v>0</v>
      </c>
      <c r="G643" s="254">
        <v>0</v>
      </c>
      <c r="H643" s="254">
        <v>0</v>
      </c>
      <c r="I643" s="254">
        <v>0</v>
      </c>
      <c r="J643" s="254">
        <v>21.068159999999999</v>
      </c>
      <c r="K643" s="254">
        <v>0</v>
      </c>
      <c r="L643" s="254">
        <v>0</v>
      </c>
      <c r="M643" s="254">
        <v>0</v>
      </c>
      <c r="N643" s="254">
        <v>0</v>
      </c>
      <c r="O643" s="254">
        <v>0</v>
      </c>
      <c r="P643" s="254">
        <v>0</v>
      </c>
      <c r="Q643" s="254">
        <v>0</v>
      </c>
      <c r="R643" s="254">
        <v>0</v>
      </c>
      <c r="S643" s="254">
        <v>0</v>
      </c>
      <c r="T643" s="254">
        <v>0</v>
      </c>
      <c r="U643" s="254">
        <v>0</v>
      </c>
      <c r="V643" s="254">
        <v>0</v>
      </c>
      <c r="W643" s="254">
        <v>0</v>
      </c>
    </row>
    <row r="644" spans="2:23" x14ac:dyDescent="0.35">
      <c r="B644" s="17" t="s">
        <v>41</v>
      </c>
      <c r="C644" s="437" t="s">
        <v>2644</v>
      </c>
      <c r="D644" s="17" t="s">
        <v>1841</v>
      </c>
      <c r="E644" s="13" t="s">
        <v>1842</v>
      </c>
      <c r="F644" s="254">
        <v>0</v>
      </c>
      <c r="G644" s="254">
        <v>0</v>
      </c>
      <c r="H644" s="254">
        <v>0</v>
      </c>
      <c r="I644" s="254">
        <v>0</v>
      </c>
      <c r="J644" s="254">
        <v>-0.47166000000000002</v>
      </c>
      <c r="K644" s="254">
        <v>0</v>
      </c>
      <c r="L644" s="254">
        <v>0</v>
      </c>
      <c r="M644" s="254">
        <v>0</v>
      </c>
      <c r="N644" s="254">
        <v>0</v>
      </c>
      <c r="O644" s="254">
        <v>0</v>
      </c>
      <c r="P644" s="254">
        <v>0</v>
      </c>
      <c r="Q644" s="254">
        <v>0</v>
      </c>
      <c r="R644" s="254">
        <v>0</v>
      </c>
      <c r="S644" s="254">
        <v>0</v>
      </c>
      <c r="T644" s="254">
        <v>0</v>
      </c>
      <c r="U644" s="254">
        <v>0</v>
      </c>
      <c r="V644" s="254">
        <v>0</v>
      </c>
      <c r="W644" s="254">
        <v>0</v>
      </c>
    </row>
    <row r="645" spans="2:23" x14ac:dyDescent="0.35">
      <c r="B645" s="17" t="s">
        <v>41</v>
      </c>
      <c r="C645" s="437" t="s">
        <v>2644</v>
      </c>
      <c r="D645" s="17" t="s">
        <v>1843</v>
      </c>
      <c r="E645" s="13" t="s">
        <v>1840</v>
      </c>
      <c r="F645" s="254">
        <v>0</v>
      </c>
      <c r="G645" s="254">
        <v>0</v>
      </c>
      <c r="H645" s="254">
        <v>0</v>
      </c>
      <c r="I645" s="254">
        <v>0</v>
      </c>
      <c r="J645" s="254">
        <v>0</v>
      </c>
      <c r="K645" s="254">
        <v>0</v>
      </c>
      <c r="L645" s="254">
        <v>0</v>
      </c>
      <c r="M645" s="254">
        <v>0</v>
      </c>
      <c r="N645" s="254">
        <v>0</v>
      </c>
      <c r="O645" s="254">
        <v>0</v>
      </c>
      <c r="P645" s="254">
        <v>0</v>
      </c>
      <c r="Q645" s="254">
        <v>0</v>
      </c>
      <c r="R645" s="254">
        <v>0</v>
      </c>
      <c r="S645" s="254">
        <v>0</v>
      </c>
      <c r="T645" s="254">
        <v>0</v>
      </c>
      <c r="U645" s="254">
        <v>0</v>
      </c>
      <c r="V645" s="254">
        <v>0</v>
      </c>
      <c r="W645" s="254">
        <v>0</v>
      </c>
    </row>
    <row r="646" spans="2:23" x14ac:dyDescent="0.35">
      <c r="B646" s="17" t="s">
        <v>41</v>
      </c>
      <c r="C646" s="437" t="s">
        <v>2644</v>
      </c>
      <c r="D646" s="17" t="s">
        <v>1839</v>
      </c>
      <c r="E646" s="13" t="s">
        <v>1840</v>
      </c>
      <c r="F646" s="254">
        <v>0</v>
      </c>
      <c r="G646" s="254">
        <v>0</v>
      </c>
      <c r="H646" s="254">
        <v>0</v>
      </c>
      <c r="I646" s="254">
        <v>0</v>
      </c>
      <c r="J646" s="254">
        <v>43.608489999999996</v>
      </c>
      <c r="K646" s="254">
        <v>0</v>
      </c>
      <c r="L646" s="254">
        <v>0</v>
      </c>
      <c r="M646" s="254">
        <v>0</v>
      </c>
      <c r="N646" s="254">
        <v>0</v>
      </c>
      <c r="O646" s="254">
        <v>0</v>
      </c>
      <c r="P646" s="254">
        <v>0</v>
      </c>
      <c r="Q646" s="254">
        <v>0</v>
      </c>
      <c r="R646" s="254">
        <v>0</v>
      </c>
      <c r="S646" s="254">
        <v>0</v>
      </c>
      <c r="T646" s="254">
        <v>0</v>
      </c>
      <c r="U646" s="254">
        <v>0</v>
      </c>
      <c r="V646" s="254">
        <v>0</v>
      </c>
      <c r="W646" s="254">
        <v>0</v>
      </c>
    </row>
    <row r="647" spans="2:23" x14ac:dyDescent="0.35">
      <c r="B647" s="17" t="s">
        <v>41</v>
      </c>
      <c r="C647" s="437" t="s">
        <v>2644</v>
      </c>
      <c r="D647" s="17" t="s">
        <v>1844</v>
      </c>
      <c r="E647" s="13" t="s">
        <v>1845</v>
      </c>
      <c r="F647" s="254">
        <v>0</v>
      </c>
      <c r="G647" s="254">
        <v>0</v>
      </c>
      <c r="H647" s="254">
        <v>0</v>
      </c>
      <c r="I647" s="254">
        <v>0</v>
      </c>
      <c r="J647" s="254">
        <v>904.12545</v>
      </c>
      <c r="K647" s="254">
        <v>1035.8599999999999</v>
      </c>
      <c r="L647" s="254">
        <v>0</v>
      </c>
      <c r="M647" s="254">
        <v>0</v>
      </c>
      <c r="N647" s="254">
        <v>0</v>
      </c>
      <c r="O647" s="254">
        <v>0</v>
      </c>
      <c r="P647" s="254">
        <v>0</v>
      </c>
      <c r="Q647" s="254">
        <v>0</v>
      </c>
      <c r="R647" s="254">
        <v>0</v>
      </c>
      <c r="S647" s="254">
        <v>0</v>
      </c>
      <c r="T647" s="254">
        <v>0</v>
      </c>
      <c r="U647" s="254">
        <v>0</v>
      </c>
      <c r="V647" s="254">
        <v>0</v>
      </c>
      <c r="W647" s="254">
        <v>0</v>
      </c>
    </row>
    <row r="648" spans="2:23" x14ac:dyDescent="0.35">
      <c r="B648" s="17" t="s">
        <v>41</v>
      </c>
      <c r="C648" s="437" t="s">
        <v>2644</v>
      </c>
      <c r="D648" s="17" t="s">
        <v>1839</v>
      </c>
      <c r="E648" s="13" t="s">
        <v>1840</v>
      </c>
      <c r="F648" s="254">
        <v>0</v>
      </c>
      <c r="G648" s="254">
        <v>0</v>
      </c>
      <c r="H648" s="254">
        <v>0</v>
      </c>
      <c r="I648" s="254">
        <v>0</v>
      </c>
      <c r="J648" s="254">
        <v>0</v>
      </c>
      <c r="K648" s="254">
        <v>443.363</v>
      </c>
      <c r="L648" s="254">
        <v>0</v>
      </c>
      <c r="M648" s="254">
        <v>0</v>
      </c>
      <c r="N648" s="254">
        <v>0</v>
      </c>
      <c r="O648" s="254">
        <v>0</v>
      </c>
      <c r="P648" s="254">
        <v>0</v>
      </c>
      <c r="Q648" s="254">
        <v>0</v>
      </c>
      <c r="R648" s="254">
        <v>0</v>
      </c>
      <c r="S648" s="254">
        <v>0</v>
      </c>
      <c r="T648" s="254">
        <v>0</v>
      </c>
      <c r="U648" s="254">
        <v>0</v>
      </c>
      <c r="V648" s="254">
        <v>0</v>
      </c>
      <c r="W648" s="254">
        <v>0</v>
      </c>
    </row>
    <row r="649" spans="2:23" x14ac:dyDescent="0.35">
      <c r="B649" s="17" t="s">
        <v>41</v>
      </c>
      <c r="C649" s="437" t="s">
        <v>2644</v>
      </c>
      <c r="D649" s="17" t="s">
        <v>1839</v>
      </c>
      <c r="E649" s="13" t="s">
        <v>1840</v>
      </c>
      <c r="F649" s="254">
        <v>0</v>
      </c>
      <c r="G649" s="254">
        <v>0</v>
      </c>
      <c r="H649" s="254">
        <v>0</v>
      </c>
      <c r="I649" s="254">
        <v>0</v>
      </c>
      <c r="J649" s="254">
        <v>0</v>
      </c>
      <c r="K649" s="254">
        <v>0</v>
      </c>
      <c r="L649" s="254">
        <v>462.98396000000002</v>
      </c>
      <c r="M649" s="254">
        <v>0</v>
      </c>
      <c r="N649" s="254">
        <v>0</v>
      </c>
      <c r="O649" s="254">
        <v>0</v>
      </c>
      <c r="P649" s="254">
        <v>0</v>
      </c>
      <c r="Q649" s="254">
        <v>0</v>
      </c>
      <c r="R649" s="254">
        <v>0</v>
      </c>
      <c r="S649" s="254">
        <v>0</v>
      </c>
      <c r="T649" s="254">
        <v>0</v>
      </c>
      <c r="U649" s="254">
        <v>0</v>
      </c>
      <c r="V649" s="254">
        <v>0</v>
      </c>
      <c r="W649" s="254">
        <v>0</v>
      </c>
    </row>
    <row r="650" spans="2:23" x14ac:dyDescent="0.35">
      <c r="B650" s="17" t="s">
        <v>41</v>
      </c>
      <c r="C650" s="437" t="s">
        <v>2644</v>
      </c>
      <c r="D650" s="17" t="s">
        <v>1839</v>
      </c>
      <c r="E650" s="13" t="s">
        <v>1840</v>
      </c>
      <c r="F650" s="254">
        <v>0</v>
      </c>
      <c r="G650" s="254">
        <v>0</v>
      </c>
      <c r="H650" s="254">
        <v>0</v>
      </c>
      <c r="I650" s="254">
        <v>0</v>
      </c>
      <c r="J650" s="254">
        <v>0</v>
      </c>
      <c r="K650" s="254">
        <v>0</v>
      </c>
      <c r="L650" s="254">
        <v>22.223509999999997</v>
      </c>
      <c r="M650" s="254">
        <v>0</v>
      </c>
      <c r="N650" s="254">
        <v>0</v>
      </c>
      <c r="O650" s="254">
        <v>0</v>
      </c>
      <c r="P650" s="254">
        <v>0</v>
      </c>
      <c r="Q650" s="254">
        <v>0</v>
      </c>
      <c r="R650" s="254">
        <v>0</v>
      </c>
      <c r="S650" s="254">
        <v>0</v>
      </c>
      <c r="T650" s="254">
        <v>0</v>
      </c>
      <c r="U650" s="254">
        <v>0</v>
      </c>
      <c r="V650" s="254">
        <v>0</v>
      </c>
      <c r="W650" s="254">
        <v>0</v>
      </c>
    </row>
    <row r="651" spans="2:23" x14ac:dyDescent="0.35">
      <c r="B651" s="17" t="s">
        <v>41</v>
      </c>
      <c r="C651" s="437" t="s">
        <v>2644</v>
      </c>
      <c r="D651" s="17" t="s">
        <v>1844</v>
      </c>
      <c r="E651" s="13" t="s">
        <v>1845</v>
      </c>
      <c r="F651" s="254">
        <v>0</v>
      </c>
      <c r="G651" s="254">
        <v>0</v>
      </c>
      <c r="H651" s="254">
        <v>0</v>
      </c>
      <c r="I651" s="254">
        <v>0</v>
      </c>
      <c r="J651" s="254">
        <v>0</v>
      </c>
      <c r="K651" s="254">
        <v>0</v>
      </c>
      <c r="L651" s="254">
        <v>809.00615000000005</v>
      </c>
      <c r="M651" s="254">
        <v>424.36106000000001</v>
      </c>
      <c r="N651" s="254">
        <v>0</v>
      </c>
      <c r="O651" s="254">
        <v>0</v>
      </c>
      <c r="P651" s="254">
        <v>0</v>
      </c>
      <c r="Q651" s="254">
        <v>0</v>
      </c>
      <c r="R651" s="254">
        <v>0</v>
      </c>
      <c r="S651" s="254">
        <v>0</v>
      </c>
      <c r="T651" s="254">
        <v>0</v>
      </c>
      <c r="U651" s="254">
        <v>0</v>
      </c>
      <c r="V651" s="254">
        <v>0</v>
      </c>
      <c r="W651" s="254">
        <v>0</v>
      </c>
    </row>
    <row r="652" spans="2:23" x14ac:dyDescent="0.35">
      <c r="B652" s="17" t="s">
        <v>41</v>
      </c>
      <c r="C652" s="437" t="s">
        <v>2644</v>
      </c>
      <c r="D652" s="17" t="s">
        <v>1839</v>
      </c>
      <c r="E652" s="13" t="s">
        <v>1840</v>
      </c>
      <c r="F652" s="254">
        <v>0</v>
      </c>
      <c r="G652" s="254">
        <v>0</v>
      </c>
      <c r="H652" s="254">
        <v>0</v>
      </c>
      <c r="I652" s="254">
        <v>0</v>
      </c>
      <c r="J652" s="254">
        <v>0</v>
      </c>
      <c r="K652" s="254">
        <v>0</v>
      </c>
      <c r="L652" s="254">
        <v>0</v>
      </c>
      <c r="M652" s="254">
        <v>991.72324000000003</v>
      </c>
      <c r="N652" s="254">
        <v>0</v>
      </c>
      <c r="O652" s="254">
        <v>0</v>
      </c>
      <c r="P652" s="254">
        <v>0</v>
      </c>
      <c r="Q652" s="254">
        <v>0</v>
      </c>
      <c r="R652" s="254">
        <v>0</v>
      </c>
      <c r="S652" s="254">
        <v>0</v>
      </c>
      <c r="T652" s="254">
        <v>0</v>
      </c>
      <c r="U652" s="254">
        <v>0</v>
      </c>
      <c r="V652" s="254">
        <v>0</v>
      </c>
      <c r="W652" s="254">
        <v>0</v>
      </c>
    </row>
    <row r="653" spans="2:23" x14ac:dyDescent="0.35">
      <c r="B653" s="17" t="s">
        <v>41</v>
      </c>
      <c r="C653" s="437" t="s">
        <v>2644</v>
      </c>
      <c r="D653" s="17" t="s">
        <v>1839</v>
      </c>
      <c r="E653" s="13" t="s">
        <v>1840</v>
      </c>
      <c r="F653" s="254">
        <v>0</v>
      </c>
      <c r="G653" s="254">
        <v>0</v>
      </c>
      <c r="H653" s="254">
        <v>0</v>
      </c>
      <c r="I653" s="254">
        <v>0</v>
      </c>
      <c r="J653" s="254">
        <v>0</v>
      </c>
      <c r="K653" s="254">
        <v>0</v>
      </c>
      <c r="L653" s="254">
        <v>0</v>
      </c>
      <c r="M653" s="254">
        <v>0</v>
      </c>
      <c r="N653" s="254">
        <v>615.41756999999996</v>
      </c>
      <c r="O653" s="254">
        <v>0</v>
      </c>
      <c r="P653" s="254">
        <v>0</v>
      </c>
      <c r="Q653" s="254">
        <v>0</v>
      </c>
      <c r="R653" s="254">
        <v>0</v>
      </c>
      <c r="S653" s="254">
        <v>0</v>
      </c>
      <c r="T653" s="254">
        <v>0</v>
      </c>
      <c r="U653" s="254">
        <v>0</v>
      </c>
      <c r="V653" s="254">
        <v>0</v>
      </c>
      <c r="W653" s="254">
        <v>0</v>
      </c>
    </row>
    <row r="654" spans="2:23" x14ac:dyDescent="0.35">
      <c r="B654" s="17" t="s">
        <v>41</v>
      </c>
      <c r="C654" s="437" t="s">
        <v>2645</v>
      </c>
      <c r="D654" s="17" t="s">
        <v>1469</v>
      </c>
      <c r="E654" s="13" t="s">
        <v>1470</v>
      </c>
      <c r="F654" s="254">
        <v>0</v>
      </c>
      <c r="G654" s="254">
        <v>0</v>
      </c>
      <c r="H654" s="254">
        <v>0</v>
      </c>
      <c r="I654" s="254">
        <v>0</v>
      </c>
      <c r="J654" s="254">
        <v>0</v>
      </c>
      <c r="K654" s="254">
        <v>0</v>
      </c>
      <c r="L654" s="254">
        <v>0</v>
      </c>
      <c r="M654" s="254">
        <v>0</v>
      </c>
      <c r="N654" s="254">
        <v>10.64063</v>
      </c>
      <c r="O654" s="254">
        <v>0</v>
      </c>
      <c r="P654" s="254">
        <v>0</v>
      </c>
      <c r="Q654" s="254">
        <v>0</v>
      </c>
      <c r="R654" s="254">
        <v>0</v>
      </c>
      <c r="S654" s="254">
        <v>0</v>
      </c>
      <c r="T654" s="254">
        <v>0</v>
      </c>
      <c r="U654" s="254">
        <v>0</v>
      </c>
      <c r="V654" s="254">
        <v>0</v>
      </c>
      <c r="W654" s="254">
        <v>0</v>
      </c>
    </row>
    <row r="655" spans="2:23" x14ac:dyDescent="0.35">
      <c r="B655" s="17" t="s">
        <v>41</v>
      </c>
      <c r="C655" s="437" t="s">
        <v>2644</v>
      </c>
      <c r="D655" s="17" t="s">
        <v>1839</v>
      </c>
      <c r="E655" s="13" t="s">
        <v>1840</v>
      </c>
      <c r="F655" s="254">
        <v>0</v>
      </c>
      <c r="G655" s="254">
        <v>0</v>
      </c>
      <c r="H655" s="254">
        <v>0</v>
      </c>
      <c r="I655" s="254">
        <v>0</v>
      </c>
      <c r="J655" s="254">
        <v>0</v>
      </c>
      <c r="K655" s="254">
        <v>0</v>
      </c>
      <c r="L655" s="254">
        <v>0</v>
      </c>
      <c r="M655" s="254">
        <v>0</v>
      </c>
      <c r="N655" s="254">
        <v>1.9267000000000001</v>
      </c>
      <c r="O655" s="254">
        <v>0</v>
      </c>
      <c r="P655" s="254">
        <v>0</v>
      </c>
      <c r="Q655" s="254">
        <v>0</v>
      </c>
      <c r="R655" s="254">
        <v>0</v>
      </c>
      <c r="S655" s="254">
        <v>0</v>
      </c>
      <c r="T655" s="254">
        <v>0</v>
      </c>
      <c r="U655" s="254">
        <v>0</v>
      </c>
      <c r="V655" s="254">
        <v>0</v>
      </c>
      <c r="W655" s="254">
        <v>0</v>
      </c>
    </row>
    <row r="656" spans="2:23" x14ac:dyDescent="0.35">
      <c r="B656" s="17" t="s">
        <v>41</v>
      </c>
      <c r="C656" s="437" t="s">
        <v>2644</v>
      </c>
      <c r="D656" s="17" t="s">
        <v>1844</v>
      </c>
      <c r="E656" s="13" t="s">
        <v>1845</v>
      </c>
      <c r="F656" s="254">
        <v>0</v>
      </c>
      <c r="G656" s="254">
        <v>0</v>
      </c>
      <c r="H656" s="254">
        <v>0</v>
      </c>
      <c r="I656" s="254">
        <v>0</v>
      </c>
      <c r="J656" s="254">
        <v>0</v>
      </c>
      <c r="K656" s="254">
        <v>0</v>
      </c>
      <c r="L656" s="254">
        <v>0</v>
      </c>
      <c r="M656" s="254">
        <v>0</v>
      </c>
      <c r="N656" s="254">
        <v>833.79267000000004</v>
      </c>
      <c r="O656" s="254">
        <v>467.48399999999998</v>
      </c>
      <c r="P656" s="254">
        <v>0</v>
      </c>
      <c r="Q656" s="254">
        <v>0</v>
      </c>
      <c r="R656" s="254">
        <v>0</v>
      </c>
      <c r="S656" s="254">
        <v>0</v>
      </c>
      <c r="T656" s="254">
        <v>0</v>
      </c>
      <c r="U656" s="254">
        <v>0</v>
      </c>
      <c r="V656" s="254">
        <v>0</v>
      </c>
      <c r="W656" s="254">
        <v>0</v>
      </c>
    </row>
    <row r="657" spans="1:23" x14ac:dyDescent="0.35">
      <c r="B657" s="17" t="s">
        <v>41</v>
      </c>
      <c r="C657" s="437" t="s">
        <v>2644</v>
      </c>
      <c r="D657" s="17" t="s">
        <v>1839</v>
      </c>
      <c r="E657" s="13" t="s">
        <v>1840</v>
      </c>
      <c r="F657" s="254">
        <v>0</v>
      </c>
      <c r="G657" s="254">
        <v>0</v>
      </c>
      <c r="H657" s="254">
        <v>0</v>
      </c>
      <c r="I657" s="254">
        <v>0</v>
      </c>
      <c r="J657" s="254">
        <v>0</v>
      </c>
      <c r="K657" s="254">
        <v>0</v>
      </c>
      <c r="L657" s="254">
        <v>0</v>
      </c>
      <c r="M657" s="254">
        <v>0</v>
      </c>
      <c r="N657" s="254">
        <v>0</v>
      </c>
      <c r="O657" s="254">
        <v>1092.511</v>
      </c>
      <c r="P657" s="254">
        <v>0</v>
      </c>
      <c r="Q657" s="254">
        <v>0</v>
      </c>
      <c r="R657" s="254">
        <v>0</v>
      </c>
      <c r="S657" s="254">
        <v>0</v>
      </c>
      <c r="T657" s="254">
        <v>0</v>
      </c>
      <c r="U657" s="254">
        <v>0</v>
      </c>
      <c r="V657" s="254">
        <v>0</v>
      </c>
      <c r="W657" s="254">
        <v>0</v>
      </c>
    </row>
    <row r="658" spans="1:23" x14ac:dyDescent="0.35">
      <c r="B658" s="17" t="s">
        <v>41</v>
      </c>
      <c r="C658" s="437" t="s">
        <v>2644</v>
      </c>
      <c r="D658" s="17" t="s">
        <v>1839</v>
      </c>
      <c r="E658" s="13" t="s">
        <v>1840</v>
      </c>
      <c r="F658" s="254">
        <v>0</v>
      </c>
      <c r="G658" s="254">
        <v>0</v>
      </c>
      <c r="H658" s="254">
        <v>0</v>
      </c>
      <c r="I658" s="254">
        <v>0</v>
      </c>
      <c r="J658" s="254">
        <v>0</v>
      </c>
      <c r="K658" s="254">
        <v>0</v>
      </c>
      <c r="L658" s="254">
        <v>0</v>
      </c>
      <c r="M658" s="254">
        <v>0</v>
      </c>
      <c r="N658" s="254">
        <v>0</v>
      </c>
      <c r="O658" s="254">
        <v>0</v>
      </c>
      <c r="P658" s="254">
        <v>329.03213</v>
      </c>
      <c r="Q658" s="254">
        <v>0</v>
      </c>
      <c r="R658" s="254">
        <v>0</v>
      </c>
      <c r="S658" s="254">
        <v>0</v>
      </c>
      <c r="T658" s="254">
        <v>0</v>
      </c>
      <c r="U658" s="254">
        <v>0</v>
      </c>
      <c r="V658" s="254">
        <v>0</v>
      </c>
      <c r="W658" s="254">
        <v>0</v>
      </c>
    </row>
    <row r="659" spans="1:23" x14ac:dyDescent="0.35">
      <c r="B659" s="17" t="s">
        <v>41</v>
      </c>
      <c r="C659" s="437" t="s">
        <v>2645</v>
      </c>
      <c r="D659" s="17" t="s">
        <v>1469</v>
      </c>
      <c r="E659" s="13" t="s">
        <v>1470</v>
      </c>
      <c r="F659" s="254">
        <v>0</v>
      </c>
      <c r="G659" s="254">
        <v>0</v>
      </c>
      <c r="H659" s="254">
        <v>0</v>
      </c>
      <c r="I659" s="254">
        <v>0</v>
      </c>
      <c r="J659" s="254">
        <v>0</v>
      </c>
      <c r="K659" s="254">
        <v>0</v>
      </c>
      <c r="L659" s="254">
        <v>0</v>
      </c>
      <c r="M659" s="254">
        <v>0</v>
      </c>
      <c r="N659" s="254">
        <v>0</v>
      </c>
      <c r="O659" s="254">
        <v>0</v>
      </c>
      <c r="P659" s="254">
        <v>186.83118999999999</v>
      </c>
      <c r="Q659" s="254">
        <v>0</v>
      </c>
      <c r="R659" s="254">
        <v>0</v>
      </c>
      <c r="S659" s="254">
        <v>0</v>
      </c>
      <c r="T659" s="254">
        <v>0</v>
      </c>
      <c r="U659" s="254">
        <v>0</v>
      </c>
      <c r="V659" s="254">
        <v>0</v>
      </c>
      <c r="W659" s="254">
        <v>0</v>
      </c>
    </row>
    <row r="660" spans="1:23" x14ac:dyDescent="0.35">
      <c r="B660" s="17" t="s">
        <v>41</v>
      </c>
      <c r="C660" s="437" t="s">
        <v>2644</v>
      </c>
      <c r="D660" s="17" t="s">
        <v>1841</v>
      </c>
      <c r="E660" s="13" t="s">
        <v>1842</v>
      </c>
      <c r="F660" s="254">
        <v>0</v>
      </c>
      <c r="G660" s="254">
        <v>0</v>
      </c>
      <c r="H660" s="254">
        <v>0</v>
      </c>
      <c r="I660" s="254">
        <v>0</v>
      </c>
      <c r="J660" s="254">
        <v>0</v>
      </c>
      <c r="K660" s="254">
        <v>0</v>
      </c>
      <c r="L660" s="254">
        <v>0</v>
      </c>
      <c r="M660" s="254">
        <v>0</v>
      </c>
      <c r="N660" s="254">
        <v>0</v>
      </c>
      <c r="O660" s="254">
        <v>0</v>
      </c>
      <c r="P660" s="254">
        <v>0.47166000000000002</v>
      </c>
      <c r="Q660" s="254">
        <v>0</v>
      </c>
      <c r="R660" s="254">
        <v>0</v>
      </c>
      <c r="S660" s="254">
        <v>0</v>
      </c>
      <c r="T660" s="254">
        <v>0</v>
      </c>
      <c r="U660" s="254">
        <v>0</v>
      </c>
      <c r="V660" s="254">
        <v>0</v>
      </c>
      <c r="W660" s="254">
        <v>0</v>
      </c>
    </row>
    <row r="661" spans="1:23" x14ac:dyDescent="0.35">
      <c r="B661" s="17" t="s">
        <v>41</v>
      </c>
      <c r="C661" s="437" t="s">
        <v>2644</v>
      </c>
      <c r="D661" s="17" t="s">
        <v>1839</v>
      </c>
      <c r="E661" s="13" t="s">
        <v>1840</v>
      </c>
      <c r="F661" s="254">
        <v>0</v>
      </c>
      <c r="G661" s="254">
        <v>0</v>
      </c>
      <c r="H661" s="254">
        <v>0</v>
      </c>
      <c r="I661" s="254">
        <v>0</v>
      </c>
      <c r="J661" s="254">
        <v>0</v>
      </c>
      <c r="K661" s="254">
        <v>0</v>
      </c>
      <c r="L661" s="254">
        <v>0</v>
      </c>
      <c r="M661" s="254">
        <v>0</v>
      </c>
      <c r="N661" s="254">
        <v>0</v>
      </c>
      <c r="O661" s="254">
        <v>0</v>
      </c>
      <c r="P661" s="254">
        <v>-0.185</v>
      </c>
      <c r="Q661" s="254">
        <v>0</v>
      </c>
      <c r="R661" s="254">
        <v>0</v>
      </c>
      <c r="S661" s="254">
        <v>0</v>
      </c>
      <c r="T661" s="254">
        <v>0</v>
      </c>
      <c r="U661" s="254">
        <v>0</v>
      </c>
      <c r="V661" s="254">
        <v>0</v>
      </c>
      <c r="W661" s="254">
        <v>0</v>
      </c>
    </row>
    <row r="662" spans="1:23" x14ac:dyDescent="0.35">
      <c r="B662" s="17" t="s">
        <v>41</v>
      </c>
      <c r="C662" s="437" t="s">
        <v>2644</v>
      </c>
      <c r="D662" s="17" t="s">
        <v>1844</v>
      </c>
      <c r="E662" s="13" t="s">
        <v>1845</v>
      </c>
      <c r="F662" s="254">
        <v>0</v>
      </c>
      <c r="G662" s="254">
        <v>0</v>
      </c>
      <c r="H662" s="254">
        <v>0</v>
      </c>
      <c r="I662" s="254">
        <v>0</v>
      </c>
      <c r="J662" s="254">
        <v>0</v>
      </c>
      <c r="K662" s="254">
        <v>0</v>
      </c>
      <c r="L662" s="254">
        <v>0</v>
      </c>
      <c r="M662" s="254">
        <v>0</v>
      </c>
      <c r="N662" s="254">
        <v>0</v>
      </c>
      <c r="O662" s="254">
        <v>0</v>
      </c>
      <c r="P662" s="254">
        <v>408.53583000000003</v>
      </c>
      <c r="Q662" s="254">
        <v>131.02538999999999</v>
      </c>
      <c r="R662" s="254">
        <v>0</v>
      </c>
      <c r="S662" s="254">
        <v>0</v>
      </c>
      <c r="T662" s="254">
        <v>0</v>
      </c>
      <c r="U662" s="254">
        <v>0</v>
      </c>
      <c r="V662" s="254">
        <v>0</v>
      </c>
      <c r="W662" s="254">
        <v>0</v>
      </c>
    </row>
    <row r="663" spans="1:23" x14ac:dyDescent="0.35">
      <c r="B663" s="17" t="s">
        <v>41</v>
      </c>
      <c r="C663" s="437" t="s">
        <v>2644</v>
      </c>
      <c r="D663" s="17" t="s">
        <v>1839</v>
      </c>
      <c r="E663" s="13" t="s">
        <v>1840</v>
      </c>
      <c r="F663" s="254">
        <v>0</v>
      </c>
      <c r="G663" s="254">
        <v>0</v>
      </c>
      <c r="H663" s="254">
        <v>0</v>
      </c>
      <c r="I663" s="254">
        <v>0</v>
      </c>
      <c r="J663" s="254">
        <v>0</v>
      </c>
      <c r="K663" s="254">
        <v>0</v>
      </c>
      <c r="L663" s="254">
        <v>0</v>
      </c>
      <c r="M663" s="254">
        <v>0</v>
      </c>
      <c r="N663" s="254">
        <v>0</v>
      </c>
      <c r="O663" s="254">
        <v>0</v>
      </c>
      <c r="P663" s="254">
        <v>0</v>
      </c>
      <c r="Q663" s="254">
        <v>306.20373999999998</v>
      </c>
      <c r="R663" s="254">
        <v>0</v>
      </c>
      <c r="S663" s="254">
        <v>0</v>
      </c>
      <c r="T663" s="254">
        <v>0</v>
      </c>
      <c r="U663" s="254">
        <v>0</v>
      </c>
      <c r="V663" s="254">
        <v>0</v>
      </c>
      <c r="W663" s="254">
        <v>0</v>
      </c>
    </row>
    <row r="664" spans="1:23" x14ac:dyDescent="0.35">
      <c r="B664" s="17"/>
      <c r="C664" s="17"/>
      <c r="D664" s="17"/>
      <c r="E664" s="13"/>
      <c r="F664" s="254"/>
      <c r="G664" s="254"/>
      <c r="H664" s="254"/>
      <c r="I664" s="254"/>
      <c r="J664" s="254"/>
      <c r="K664" s="254"/>
      <c r="L664" s="254"/>
      <c r="M664" s="254"/>
      <c r="N664" s="254"/>
      <c r="O664" s="254"/>
      <c r="P664" s="13"/>
      <c r="Q664" s="13"/>
      <c r="R664" s="23"/>
      <c r="S664" s="23"/>
      <c r="T664" s="23"/>
      <c r="U664" s="23"/>
      <c r="V664" s="23"/>
      <c r="W664" s="58"/>
    </row>
    <row r="665" spans="1:23" ht="13.15" x14ac:dyDescent="0.4">
      <c r="B665" s="234" t="s">
        <v>41</v>
      </c>
      <c r="C665" s="234"/>
      <c r="D665" s="234"/>
      <c r="E665" s="235" t="s">
        <v>1848</v>
      </c>
      <c r="F665" s="237">
        <f>SUM(F629:F663)</f>
        <v>1321.7047299999999</v>
      </c>
      <c r="G665" s="237">
        <f t="shared" ref="G665:Q665" si="5">SUM(G629:G663)</f>
        <v>1665.84</v>
      </c>
      <c r="H665" s="237">
        <f t="shared" si="5"/>
        <v>1270.14174</v>
      </c>
      <c r="I665" s="237">
        <f t="shared" si="5"/>
        <v>1313.037</v>
      </c>
      <c r="J665" s="237">
        <f t="shared" si="5"/>
        <v>1413.0194999999999</v>
      </c>
      <c r="K665" s="237">
        <f t="shared" si="5"/>
        <v>1479.223</v>
      </c>
      <c r="L665" s="237">
        <f t="shared" si="5"/>
        <v>1294.21362</v>
      </c>
      <c r="M665" s="237">
        <f t="shared" si="5"/>
        <v>1416.0843</v>
      </c>
      <c r="N665" s="237">
        <f t="shared" si="5"/>
        <v>1461.77757</v>
      </c>
      <c r="O665" s="237">
        <f t="shared" si="5"/>
        <v>1559.9949999999999</v>
      </c>
      <c r="P665" s="237">
        <f t="shared" si="5"/>
        <v>924.68581000000006</v>
      </c>
      <c r="Q665" s="237">
        <f t="shared" si="5"/>
        <v>437.22912999999994</v>
      </c>
      <c r="R665" s="237">
        <v>1605.4318226600988</v>
      </c>
      <c r="S665" s="237">
        <v>1639.1452965517242</v>
      </c>
      <c r="T665" s="237">
        <v>1780.7135884804854</v>
      </c>
      <c r="U665" s="237">
        <v>2143.9216485107995</v>
      </c>
      <c r="V665" s="237">
        <v>1849.0293823417962</v>
      </c>
      <c r="W665" s="237">
        <v>9018.2417385449044</v>
      </c>
    </row>
    <row r="666" spans="1:23" s="65" customFormat="1" x14ac:dyDescent="0.35">
      <c r="A666" s="260"/>
      <c r="B666" s="17" t="s">
        <v>1849</v>
      </c>
      <c r="C666" s="437" t="s">
        <v>2637</v>
      </c>
      <c r="D666" s="17"/>
      <c r="E666" s="13" t="s">
        <v>713</v>
      </c>
      <c r="F666" s="254">
        <v>0</v>
      </c>
      <c r="G666" s="254">
        <v>0</v>
      </c>
      <c r="H666" s="254">
        <v>0</v>
      </c>
      <c r="I666" s="254">
        <v>0</v>
      </c>
      <c r="J666" s="254">
        <v>0</v>
      </c>
      <c r="K666" s="254">
        <v>0</v>
      </c>
      <c r="L666" s="254">
        <v>0</v>
      </c>
      <c r="M666" s="254">
        <v>0</v>
      </c>
      <c r="N666" s="254">
        <v>0</v>
      </c>
      <c r="O666" s="254">
        <v>0</v>
      </c>
      <c r="P666" s="254">
        <v>0</v>
      </c>
      <c r="Q666" s="254">
        <v>0</v>
      </c>
      <c r="R666" s="20">
        <v>2292.6439319297497</v>
      </c>
      <c r="S666" s="20">
        <v>2507.370757007167</v>
      </c>
      <c r="T666" s="20">
        <v>645.81115571514158</v>
      </c>
      <c r="U666" s="20">
        <v>120.4073892393249</v>
      </c>
      <c r="V666" s="20">
        <v>121.70595783767335</v>
      </c>
      <c r="W666" s="58">
        <v>5687.9391917290568</v>
      </c>
    </row>
    <row r="667" spans="1:23" s="65" customFormat="1" x14ac:dyDescent="0.35">
      <c r="A667" s="260"/>
      <c r="B667" s="17" t="s">
        <v>1849</v>
      </c>
      <c r="C667" s="437" t="s">
        <v>2626</v>
      </c>
      <c r="D667" s="17"/>
      <c r="E667" s="13" t="s">
        <v>714</v>
      </c>
      <c r="F667" s="254">
        <v>0</v>
      </c>
      <c r="G667" s="254">
        <v>0</v>
      </c>
      <c r="H667" s="254">
        <v>0</v>
      </c>
      <c r="I667" s="254">
        <v>0</v>
      </c>
      <c r="J667" s="254">
        <v>0</v>
      </c>
      <c r="K667" s="254">
        <v>0</v>
      </c>
      <c r="L667" s="254">
        <v>0</v>
      </c>
      <c r="M667" s="254">
        <v>0</v>
      </c>
      <c r="N667" s="254">
        <v>0</v>
      </c>
      <c r="O667" s="254">
        <v>0</v>
      </c>
      <c r="P667" s="254">
        <v>0</v>
      </c>
      <c r="Q667" s="254">
        <v>0</v>
      </c>
      <c r="R667" s="20">
        <v>0</v>
      </c>
      <c r="S667" s="20">
        <v>2089.973474801061</v>
      </c>
      <c r="T667" s="20">
        <v>4427.7779461917398</v>
      </c>
      <c r="U667" s="20">
        <v>0</v>
      </c>
      <c r="V667" s="20">
        <v>0</v>
      </c>
      <c r="W667" s="58">
        <v>6517.7514209928013</v>
      </c>
    </row>
    <row r="668" spans="1:23" s="65" customFormat="1" x14ac:dyDescent="0.35">
      <c r="A668" s="260"/>
      <c r="B668" s="17" t="s">
        <v>1849</v>
      </c>
      <c r="C668" s="437" t="s">
        <v>2625</v>
      </c>
      <c r="D668" s="17"/>
      <c r="E668" s="13" t="s">
        <v>715</v>
      </c>
      <c r="F668" s="254">
        <v>0</v>
      </c>
      <c r="G668" s="254">
        <v>0</v>
      </c>
      <c r="H668" s="254">
        <v>0</v>
      </c>
      <c r="I668" s="254">
        <v>0</v>
      </c>
      <c r="J668" s="254">
        <v>0</v>
      </c>
      <c r="K668" s="254">
        <v>0</v>
      </c>
      <c r="L668" s="254">
        <v>0</v>
      </c>
      <c r="M668" s="254">
        <v>0</v>
      </c>
      <c r="N668" s="254">
        <v>0</v>
      </c>
      <c r="O668" s="254">
        <v>0</v>
      </c>
      <c r="P668" s="254">
        <v>0</v>
      </c>
      <c r="Q668" s="254">
        <v>0</v>
      </c>
      <c r="R668" s="20">
        <v>0</v>
      </c>
      <c r="S668" s="20">
        <v>1985.4748010610081</v>
      </c>
      <c r="T668" s="20">
        <v>0</v>
      </c>
      <c r="U668" s="20">
        <v>0</v>
      </c>
      <c r="V668" s="20">
        <v>0</v>
      </c>
      <c r="W668" s="58">
        <v>1985.4748010610081</v>
      </c>
    </row>
    <row r="669" spans="1:23" s="65" customFormat="1" x14ac:dyDescent="0.35">
      <c r="A669" s="260"/>
      <c r="B669" s="17" t="s">
        <v>1849</v>
      </c>
      <c r="C669" s="437" t="s">
        <v>2636</v>
      </c>
      <c r="D669" s="17"/>
      <c r="E669" s="13" t="s">
        <v>716</v>
      </c>
      <c r="F669" s="254">
        <v>0</v>
      </c>
      <c r="G669" s="254">
        <v>0</v>
      </c>
      <c r="H669" s="254">
        <v>0</v>
      </c>
      <c r="I669" s="254">
        <v>0</v>
      </c>
      <c r="J669" s="254">
        <v>0</v>
      </c>
      <c r="K669" s="254">
        <v>0</v>
      </c>
      <c r="L669" s="254">
        <v>0</v>
      </c>
      <c r="M669" s="254">
        <v>0</v>
      </c>
      <c r="N669" s="254">
        <v>0</v>
      </c>
      <c r="O669" s="254">
        <v>0</v>
      </c>
      <c r="P669" s="254">
        <v>0</v>
      </c>
      <c r="Q669" s="254">
        <v>0</v>
      </c>
      <c r="R669" s="20">
        <v>51.174687381583944</v>
      </c>
      <c r="S669" s="20">
        <v>0</v>
      </c>
      <c r="T669" s="20">
        <v>0</v>
      </c>
      <c r="U669" s="20">
        <v>0</v>
      </c>
      <c r="V669" s="20">
        <v>0</v>
      </c>
      <c r="W669" s="58">
        <v>51.174687381583944</v>
      </c>
    </row>
    <row r="670" spans="1:23" s="65" customFormat="1" x14ac:dyDescent="0.35">
      <c r="A670" s="260"/>
      <c r="B670" s="17" t="s">
        <v>1849</v>
      </c>
      <c r="C670" s="437" t="s">
        <v>2632</v>
      </c>
      <c r="D670" s="17"/>
      <c r="E670" s="13" t="s">
        <v>717</v>
      </c>
      <c r="F670" s="254">
        <v>0</v>
      </c>
      <c r="G670" s="254">
        <v>0</v>
      </c>
      <c r="H670" s="254">
        <v>0</v>
      </c>
      <c r="I670" s="254">
        <v>0</v>
      </c>
      <c r="J670" s="254">
        <v>0</v>
      </c>
      <c r="K670" s="254">
        <v>0</v>
      </c>
      <c r="L670" s="254">
        <v>0</v>
      </c>
      <c r="M670" s="254">
        <v>0</v>
      </c>
      <c r="N670" s="254">
        <v>0</v>
      </c>
      <c r="O670" s="254">
        <v>0</v>
      </c>
      <c r="P670" s="254">
        <v>0</v>
      </c>
      <c r="Q670" s="254">
        <v>0</v>
      </c>
      <c r="R670" s="20">
        <v>102.34937476316789</v>
      </c>
      <c r="S670" s="20">
        <v>0</v>
      </c>
      <c r="T670" s="20">
        <v>0</v>
      </c>
      <c r="U670" s="20">
        <v>0</v>
      </c>
      <c r="V670" s="20">
        <v>0</v>
      </c>
      <c r="W670" s="58">
        <v>102.34937476316789</v>
      </c>
    </row>
    <row r="671" spans="1:23" s="65" customFormat="1" x14ac:dyDescent="0.35">
      <c r="A671" s="260"/>
      <c r="B671" s="17" t="s">
        <v>1849</v>
      </c>
      <c r="C671" s="437" t="s">
        <v>2634</v>
      </c>
      <c r="D671" s="17"/>
      <c r="E671" s="13" t="s">
        <v>718</v>
      </c>
      <c r="F671" s="254">
        <v>0</v>
      </c>
      <c r="G671" s="254">
        <v>0</v>
      </c>
      <c r="H671" s="254">
        <v>0</v>
      </c>
      <c r="I671" s="254">
        <v>0</v>
      </c>
      <c r="J671" s="254">
        <v>0</v>
      </c>
      <c r="K671" s="254">
        <v>0</v>
      </c>
      <c r="L671" s="254">
        <v>0</v>
      </c>
      <c r="M671" s="254">
        <v>0</v>
      </c>
      <c r="N671" s="254">
        <v>0</v>
      </c>
      <c r="O671" s="254">
        <v>0</v>
      </c>
      <c r="P671" s="254">
        <v>0</v>
      </c>
      <c r="Q671" s="254">
        <v>0</v>
      </c>
      <c r="R671" s="20">
        <v>0</v>
      </c>
      <c r="S671" s="20">
        <v>104.49867374005306</v>
      </c>
      <c r="T671" s="20">
        <v>106.69344448654795</v>
      </c>
      <c r="U671" s="20">
        <v>108.72072754831376</v>
      </c>
      <c r="V671" s="20">
        <v>110.78666161424782</v>
      </c>
      <c r="W671" s="58">
        <v>430.69950738916259</v>
      </c>
    </row>
    <row r="672" spans="1:23" s="65" customFormat="1" x14ac:dyDescent="0.35">
      <c r="A672" s="260"/>
      <c r="B672" s="17" t="s">
        <v>1849</v>
      </c>
      <c r="C672" s="437" t="s">
        <v>2624</v>
      </c>
      <c r="D672" s="17"/>
      <c r="E672" s="13" t="s">
        <v>719</v>
      </c>
      <c r="F672" s="254">
        <v>0</v>
      </c>
      <c r="G672" s="254">
        <v>0</v>
      </c>
      <c r="H672" s="254">
        <v>0</v>
      </c>
      <c r="I672" s="254">
        <v>0</v>
      </c>
      <c r="J672" s="254">
        <v>0</v>
      </c>
      <c r="K672" s="254">
        <v>0</v>
      </c>
      <c r="L672" s="254">
        <v>0</v>
      </c>
      <c r="M672" s="254">
        <v>0</v>
      </c>
      <c r="N672" s="254">
        <v>0</v>
      </c>
      <c r="O672" s="254">
        <v>0</v>
      </c>
      <c r="P672" s="254">
        <v>0</v>
      </c>
      <c r="Q672" s="254">
        <v>0</v>
      </c>
      <c r="R672" s="20">
        <v>2456.384994316029</v>
      </c>
      <c r="S672" s="20">
        <v>167.19787798408487</v>
      </c>
      <c r="T672" s="20">
        <v>2357.9251231527096</v>
      </c>
      <c r="U672" s="20">
        <v>0</v>
      </c>
      <c r="V672" s="20">
        <v>0</v>
      </c>
      <c r="W672" s="58">
        <v>4981.5079954528228</v>
      </c>
    </row>
    <row r="673" spans="1:23" s="65" customFormat="1" x14ac:dyDescent="0.35">
      <c r="A673" s="260"/>
      <c r="B673" s="17" t="s">
        <v>1849</v>
      </c>
      <c r="C673" s="437" t="s">
        <v>2623</v>
      </c>
      <c r="D673" s="17"/>
      <c r="E673" s="13" t="s">
        <v>720</v>
      </c>
      <c r="F673" s="254">
        <v>0</v>
      </c>
      <c r="G673" s="254">
        <v>0</v>
      </c>
      <c r="H673" s="254">
        <v>0</v>
      </c>
      <c r="I673" s="254">
        <v>0</v>
      </c>
      <c r="J673" s="254">
        <v>0</v>
      </c>
      <c r="K673" s="254">
        <v>0</v>
      </c>
      <c r="L673" s="254">
        <v>0</v>
      </c>
      <c r="M673" s="254">
        <v>0</v>
      </c>
      <c r="N673" s="254">
        <v>0</v>
      </c>
      <c r="O673" s="254">
        <v>0</v>
      </c>
      <c r="P673" s="254">
        <v>0</v>
      </c>
      <c r="Q673" s="254">
        <v>0</v>
      </c>
      <c r="R673" s="20">
        <v>1944.6381205001899</v>
      </c>
      <c r="S673" s="20">
        <v>365.74535809018568</v>
      </c>
      <c r="T673" s="20">
        <v>592.14861690034115</v>
      </c>
      <c r="U673" s="20">
        <v>3479.0632815460403</v>
      </c>
      <c r="V673" s="20">
        <v>3323.5998484274351</v>
      </c>
      <c r="W673" s="58">
        <v>9705.195225464191</v>
      </c>
    </row>
    <row r="674" spans="1:23" s="65" customFormat="1" x14ac:dyDescent="0.35">
      <c r="A674" s="260"/>
      <c r="B674" s="17" t="s">
        <v>1849</v>
      </c>
      <c r="C674" s="437" t="s">
        <v>2627</v>
      </c>
      <c r="D674" s="17"/>
      <c r="E674" s="13" t="s">
        <v>721</v>
      </c>
      <c r="F674" s="254">
        <v>0</v>
      </c>
      <c r="G674" s="254">
        <v>0</v>
      </c>
      <c r="H674" s="254">
        <v>0</v>
      </c>
      <c r="I674" s="254">
        <v>0</v>
      </c>
      <c r="J674" s="254">
        <v>0</v>
      </c>
      <c r="K674" s="254">
        <v>0</v>
      </c>
      <c r="L674" s="254">
        <v>0</v>
      </c>
      <c r="M674" s="254">
        <v>0</v>
      </c>
      <c r="N674" s="254">
        <v>0</v>
      </c>
      <c r="O674" s="254">
        <v>0</v>
      </c>
      <c r="P674" s="254">
        <v>0</v>
      </c>
      <c r="Q674" s="254">
        <v>0</v>
      </c>
      <c r="R674" s="20">
        <v>1228.1924971580145</v>
      </c>
      <c r="S674" s="20">
        <v>0</v>
      </c>
      <c r="T674" s="20">
        <v>0</v>
      </c>
      <c r="U674" s="20">
        <v>0</v>
      </c>
      <c r="V674" s="20">
        <v>0</v>
      </c>
      <c r="W674" s="58">
        <v>1228.1924971580145</v>
      </c>
    </row>
    <row r="675" spans="1:23" s="65" customFormat="1" x14ac:dyDescent="0.35">
      <c r="A675" s="260"/>
      <c r="B675" s="17" t="s">
        <v>1849</v>
      </c>
      <c r="C675" s="437" t="s">
        <v>2630</v>
      </c>
      <c r="D675" s="17"/>
      <c r="E675" s="13" t="s">
        <v>722</v>
      </c>
      <c r="F675" s="254">
        <v>0</v>
      </c>
      <c r="G675" s="254">
        <v>0</v>
      </c>
      <c r="H675" s="254">
        <v>0</v>
      </c>
      <c r="I675" s="254">
        <v>0</v>
      </c>
      <c r="J675" s="254">
        <v>0</v>
      </c>
      <c r="K675" s="254">
        <v>0</v>
      </c>
      <c r="L675" s="254">
        <v>0</v>
      </c>
      <c r="M675" s="254">
        <v>0</v>
      </c>
      <c r="N675" s="254">
        <v>0</v>
      </c>
      <c r="O675" s="254">
        <v>0</v>
      </c>
      <c r="P675" s="254">
        <v>0</v>
      </c>
      <c r="Q675" s="254">
        <v>0</v>
      </c>
      <c r="R675" s="20">
        <v>0</v>
      </c>
      <c r="S675" s="20">
        <v>0</v>
      </c>
      <c r="T675" s="20">
        <v>533.46722243273973</v>
      </c>
      <c r="U675" s="20">
        <v>543.60363774156883</v>
      </c>
      <c r="V675" s="20">
        <v>553.93330807123914</v>
      </c>
      <c r="W675" s="58">
        <v>1631.0041682455476</v>
      </c>
    </row>
    <row r="676" spans="1:23" s="65" customFormat="1" x14ac:dyDescent="0.35">
      <c r="A676" s="260"/>
      <c r="B676" s="17" t="s">
        <v>1849</v>
      </c>
      <c r="C676" s="437" t="s">
        <v>2633</v>
      </c>
      <c r="D676" s="17"/>
      <c r="E676" s="13" t="s">
        <v>723</v>
      </c>
      <c r="F676" s="254">
        <v>0</v>
      </c>
      <c r="G676" s="254">
        <v>0</v>
      </c>
      <c r="H676" s="254">
        <v>0</v>
      </c>
      <c r="I676" s="254">
        <v>0</v>
      </c>
      <c r="J676" s="254">
        <v>0</v>
      </c>
      <c r="K676" s="254">
        <v>0</v>
      </c>
      <c r="L676" s="254">
        <v>0</v>
      </c>
      <c r="M676" s="254">
        <v>0</v>
      </c>
      <c r="N676" s="254">
        <v>0</v>
      </c>
      <c r="O676" s="254">
        <v>0</v>
      </c>
      <c r="P676" s="254">
        <v>0</v>
      </c>
      <c r="Q676" s="254">
        <v>0</v>
      </c>
      <c r="R676" s="20">
        <v>307.04812428950362</v>
      </c>
      <c r="S676" s="20">
        <v>313.49602122015915</v>
      </c>
      <c r="T676" s="20">
        <v>106.69344448654795</v>
      </c>
      <c r="U676" s="20">
        <v>0</v>
      </c>
      <c r="V676" s="20">
        <v>0</v>
      </c>
      <c r="W676" s="58">
        <v>727.23758999621066</v>
      </c>
    </row>
    <row r="677" spans="1:23" s="65" customFormat="1" x14ac:dyDescent="0.35">
      <c r="A677" s="260"/>
      <c r="B677" s="17" t="s">
        <v>1849</v>
      </c>
      <c r="C677" s="437" t="s">
        <v>2635</v>
      </c>
      <c r="D677" s="17"/>
      <c r="E677" s="13" t="s">
        <v>724</v>
      </c>
      <c r="F677" s="254">
        <v>0</v>
      </c>
      <c r="G677" s="254">
        <v>0</v>
      </c>
      <c r="H677" s="254">
        <v>0</v>
      </c>
      <c r="I677" s="254">
        <v>0</v>
      </c>
      <c r="J677" s="254">
        <v>0</v>
      </c>
      <c r="K677" s="254">
        <v>0</v>
      </c>
      <c r="L677" s="254">
        <v>0</v>
      </c>
      <c r="M677" s="254">
        <v>0</v>
      </c>
      <c r="N677" s="254">
        <v>0</v>
      </c>
      <c r="O677" s="254">
        <v>0</v>
      </c>
      <c r="P677" s="254">
        <v>0</v>
      </c>
      <c r="Q677" s="254">
        <v>0</v>
      </c>
      <c r="R677" s="20">
        <v>204.69874952633577</v>
      </c>
      <c r="S677" s="20">
        <v>0</v>
      </c>
      <c r="T677" s="20">
        <v>0</v>
      </c>
      <c r="U677" s="20">
        <v>0</v>
      </c>
      <c r="V677" s="20">
        <v>0</v>
      </c>
      <c r="W677" s="58">
        <v>204.69874952633577</v>
      </c>
    </row>
    <row r="678" spans="1:23" s="65" customFormat="1" x14ac:dyDescent="0.35">
      <c r="A678" s="260"/>
      <c r="B678" s="17" t="s">
        <v>1849</v>
      </c>
      <c r="C678" s="437" t="s">
        <v>2628</v>
      </c>
      <c r="D678" s="17"/>
      <c r="E678" s="13" t="s">
        <v>725</v>
      </c>
      <c r="F678" s="254">
        <v>0</v>
      </c>
      <c r="G678" s="254">
        <v>0</v>
      </c>
      <c r="H678" s="254">
        <v>0</v>
      </c>
      <c r="I678" s="254">
        <v>0</v>
      </c>
      <c r="J678" s="254">
        <v>0</v>
      </c>
      <c r="K678" s="254">
        <v>0</v>
      </c>
      <c r="L678" s="254">
        <v>0</v>
      </c>
      <c r="M678" s="254">
        <v>0</v>
      </c>
      <c r="N678" s="254">
        <v>0</v>
      </c>
      <c r="O678" s="254">
        <v>0</v>
      </c>
      <c r="P678" s="254">
        <v>0</v>
      </c>
      <c r="Q678" s="254">
        <v>0</v>
      </c>
      <c r="R678" s="20">
        <v>153.52406214475181</v>
      </c>
      <c r="S678" s="20">
        <v>0</v>
      </c>
      <c r="T678" s="20">
        <v>0</v>
      </c>
      <c r="U678" s="20">
        <v>0</v>
      </c>
      <c r="V678" s="20">
        <v>0</v>
      </c>
      <c r="W678" s="58">
        <v>153.52406214475181</v>
      </c>
    </row>
    <row r="679" spans="1:23" s="65" customFormat="1" x14ac:dyDescent="0.35">
      <c r="A679" s="260"/>
      <c r="B679" s="17" t="s">
        <v>1849</v>
      </c>
      <c r="C679" s="437" t="s">
        <v>2629</v>
      </c>
      <c r="D679" s="17"/>
      <c r="E679" s="13" t="s">
        <v>726</v>
      </c>
      <c r="F679" s="254">
        <v>0</v>
      </c>
      <c r="G679" s="254">
        <v>0</v>
      </c>
      <c r="H679" s="254">
        <v>0</v>
      </c>
      <c r="I679" s="254">
        <v>0</v>
      </c>
      <c r="J679" s="254">
        <v>0</v>
      </c>
      <c r="K679" s="254">
        <v>0</v>
      </c>
      <c r="L679" s="254">
        <v>0</v>
      </c>
      <c r="M679" s="254">
        <v>0</v>
      </c>
      <c r="N679" s="254">
        <v>0</v>
      </c>
      <c r="O679" s="254">
        <v>0</v>
      </c>
      <c r="P679" s="254">
        <v>0</v>
      </c>
      <c r="Q679" s="254">
        <v>0</v>
      </c>
      <c r="R679" s="20">
        <v>409.39749905267155</v>
      </c>
      <c r="S679" s="20">
        <v>0</v>
      </c>
      <c r="T679" s="20">
        <v>0</v>
      </c>
      <c r="U679" s="20">
        <v>0</v>
      </c>
      <c r="V679" s="20">
        <v>0</v>
      </c>
      <c r="W679" s="58">
        <v>409.39749905267155</v>
      </c>
    </row>
    <row r="680" spans="1:23" x14ac:dyDescent="0.35">
      <c r="A680" s="260"/>
      <c r="B680" s="17" t="s">
        <v>1849</v>
      </c>
      <c r="C680" s="437" t="s">
        <v>2631</v>
      </c>
      <c r="D680" s="17"/>
      <c r="E680" s="13" t="s">
        <v>727</v>
      </c>
      <c r="F680" s="254">
        <v>0</v>
      </c>
      <c r="G680" s="254">
        <v>0</v>
      </c>
      <c r="H680" s="254">
        <v>0</v>
      </c>
      <c r="I680" s="254">
        <v>0</v>
      </c>
      <c r="J680" s="254">
        <v>0</v>
      </c>
      <c r="K680" s="254">
        <v>0</v>
      </c>
      <c r="L680" s="254">
        <v>0</v>
      </c>
      <c r="M680" s="254">
        <v>0</v>
      </c>
      <c r="N680" s="254">
        <v>0</v>
      </c>
      <c r="O680" s="254">
        <v>0</v>
      </c>
      <c r="P680" s="254">
        <v>0</v>
      </c>
      <c r="Q680" s="254">
        <v>0</v>
      </c>
      <c r="R680" s="20">
        <v>409.39749905267155</v>
      </c>
      <c r="S680" s="20">
        <v>1128.5856763925731</v>
      </c>
      <c r="T680" s="20">
        <v>1280.3213338385756</v>
      </c>
      <c r="U680" s="20">
        <v>152.20901856763928</v>
      </c>
      <c r="V680" s="20">
        <v>332.35998484274347</v>
      </c>
      <c r="W680" s="58">
        <v>3302.8735126942029</v>
      </c>
    </row>
    <row r="681" spans="1:23" x14ac:dyDescent="0.35">
      <c r="A681" s="260"/>
      <c r="B681" s="17" t="s">
        <v>1849</v>
      </c>
      <c r="C681" s="437" t="s">
        <v>2642</v>
      </c>
      <c r="D681" s="17" t="s">
        <v>1258</v>
      </c>
      <c r="E681" s="13" t="s">
        <v>933</v>
      </c>
      <c r="F681" s="254">
        <v>0</v>
      </c>
      <c r="G681" s="254">
        <v>2619</v>
      </c>
      <c r="H681" s="254">
        <v>0</v>
      </c>
      <c r="I681" s="254">
        <v>0</v>
      </c>
      <c r="J681" s="254">
        <v>0</v>
      </c>
      <c r="K681" s="254">
        <v>0</v>
      </c>
      <c r="L681" s="254">
        <v>0</v>
      </c>
      <c r="M681" s="254">
        <v>0</v>
      </c>
      <c r="N681" s="254">
        <v>0</v>
      </c>
      <c r="O681" s="254">
        <v>0</v>
      </c>
      <c r="P681" s="254">
        <v>0</v>
      </c>
      <c r="Q681" s="254">
        <v>0</v>
      </c>
      <c r="R681" s="254">
        <v>0</v>
      </c>
      <c r="S681" s="254">
        <v>0</v>
      </c>
      <c r="T681" s="254">
        <v>0</v>
      </c>
      <c r="U681" s="254">
        <v>0</v>
      </c>
      <c r="V681" s="254">
        <v>0</v>
      </c>
      <c r="W681" s="254">
        <v>0</v>
      </c>
    </row>
    <row r="682" spans="1:23" x14ac:dyDescent="0.35">
      <c r="A682" s="260"/>
      <c r="B682" s="17" t="s">
        <v>1849</v>
      </c>
      <c r="C682" s="437" t="s">
        <v>2640</v>
      </c>
      <c r="D682" s="17" t="s">
        <v>1850</v>
      </c>
      <c r="E682" s="13" t="s">
        <v>933</v>
      </c>
      <c r="F682" s="254">
        <v>-34.550440000000002</v>
      </c>
      <c r="G682" s="254">
        <v>0</v>
      </c>
      <c r="H682" s="254">
        <v>0</v>
      </c>
      <c r="I682" s="254">
        <v>0</v>
      </c>
      <c r="J682" s="254">
        <v>0</v>
      </c>
      <c r="K682" s="254">
        <v>0</v>
      </c>
      <c r="L682" s="254">
        <v>0</v>
      </c>
      <c r="M682" s="254">
        <v>0</v>
      </c>
      <c r="N682" s="254">
        <v>0</v>
      </c>
      <c r="O682" s="254">
        <v>0</v>
      </c>
      <c r="P682" s="254">
        <v>0</v>
      </c>
      <c r="Q682" s="254">
        <v>0</v>
      </c>
      <c r="R682" s="254">
        <v>0</v>
      </c>
      <c r="S682" s="254">
        <v>0</v>
      </c>
      <c r="T682" s="254">
        <v>0</v>
      </c>
      <c r="U682" s="254">
        <v>0</v>
      </c>
      <c r="V682" s="254">
        <v>0</v>
      </c>
      <c r="W682" s="254">
        <v>0</v>
      </c>
    </row>
    <row r="683" spans="1:23" x14ac:dyDescent="0.35">
      <c r="A683" s="260"/>
      <c r="B683" s="17" t="s">
        <v>1849</v>
      </c>
      <c r="C683" s="437" t="s">
        <v>2641</v>
      </c>
      <c r="D683" s="17" t="s">
        <v>1851</v>
      </c>
      <c r="E683" s="13" t="s">
        <v>933</v>
      </c>
      <c r="F683" s="254">
        <v>2440.7996600000001</v>
      </c>
      <c r="G683" s="254">
        <v>0</v>
      </c>
      <c r="H683" s="254">
        <v>0</v>
      </c>
      <c r="I683" s="254">
        <v>0</v>
      </c>
      <c r="J683" s="254">
        <v>0</v>
      </c>
      <c r="K683" s="254">
        <v>0</v>
      </c>
      <c r="L683" s="254">
        <v>0</v>
      </c>
      <c r="M683" s="254">
        <v>0</v>
      </c>
      <c r="N683" s="254">
        <v>0</v>
      </c>
      <c r="O683" s="254">
        <v>0</v>
      </c>
      <c r="P683" s="254">
        <v>0</v>
      </c>
      <c r="Q683" s="254">
        <v>0</v>
      </c>
      <c r="R683" s="254">
        <v>0</v>
      </c>
      <c r="S683" s="254">
        <v>0</v>
      </c>
      <c r="T683" s="254">
        <v>0</v>
      </c>
      <c r="U683" s="254">
        <v>0</v>
      </c>
      <c r="V683" s="254">
        <v>0</v>
      </c>
      <c r="W683" s="254">
        <v>0</v>
      </c>
    </row>
    <row r="684" spans="1:23" x14ac:dyDescent="0.35">
      <c r="A684" s="260"/>
      <c r="B684" s="17" t="s">
        <v>1849</v>
      </c>
      <c r="C684" s="437" t="s">
        <v>2642</v>
      </c>
      <c r="D684" s="17" t="s">
        <v>1258</v>
      </c>
      <c r="E684" s="13" t="s">
        <v>933</v>
      </c>
      <c r="F684" s="254">
        <v>3209.4598300000002</v>
      </c>
      <c r="G684" s="254">
        <v>0</v>
      </c>
      <c r="H684" s="254">
        <v>0</v>
      </c>
      <c r="I684" s="254">
        <v>0</v>
      </c>
      <c r="J684" s="254">
        <v>0</v>
      </c>
      <c r="K684" s="254">
        <v>0</v>
      </c>
      <c r="L684" s="254">
        <v>0</v>
      </c>
      <c r="M684" s="254">
        <v>0</v>
      </c>
      <c r="N684" s="254">
        <v>0</v>
      </c>
      <c r="O684" s="254">
        <v>0</v>
      </c>
      <c r="P684" s="254">
        <v>0</v>
      </c>
      <c r="Q684" s="254">
        <v>0</v>
      </c>
      <c r="R684" s="254">
        <v>0</v>
      </c>
      <c r="S684" s="254">
        <v>0</v>
      </c>
      <c r="T684" s="254">
        <v>0</v>
      </c>
      <c r="U684" s="254">
        <v>0</v>
      </c>
      <c r="V684" s="254">
        <v>0</v>
      </c>
      <c r="W684" s="254">
        <v>0</v>
      </c>
    </row>
    <row r="685" spans="1:23" x14ac:dyDescent="0.35">
      <c r="A685" s="260"/>
      <c r="B685" s="17" t="s">
        <v>1849</v>
      </c>
      <c r="C685" s="437" t="s">
        <v>2638</v>
      </c>
      <c r="D685" s="17" t="s">
        <v>1852</v>
      </c>
      <c r="E685" s="13" t="s">
        <v>1853</v>
      </c>
      <c r="F685" s="254">
        <v>238.89564000000001</v>
      </c>
      <c r="G685" s="254">
        <v>0</v>
      </c>
      <c r="H685" s="254">
        <v>0</v>
      </c>
      <c r="I685" s="254">
        <v>0</v>
      </c>
      <c r="J685" s="254">
        <v>0</v>
      </c>
      <c r="K685" s="254">
        <v>0</v>
      </c>
      <c r="L685" s="254">
        <v>0</v>
      </c>
      <c r="M685" s="254">
        <v>0</v>
      </c>
      <c r="N685" s="254">
        <v>0</v>
      </c>
      <c r="O685" s="254">
        <v>0</v>
      </c>
      <c r="P685" s="254">
        <v>0</v>
      </c>
      <c r="Q685" s="254">
        <v>0</v>
      </c>
      <c r="R685" s="254">
        <v>0</v>
      </c>
      <c r="S685" s="254">
        <v>0</v>
      </c>
      <c r="T685" s="254">
        <v>0</v>
      </c>
      <c r="U685" s="254">
        <v>0</v>
      </c>
      <c r="V685" s="254">
        <v>0</v>
      </c>
      <c r="W685" s="254">
        <v>0</v>
      </c>
    </row>
    <row r="686" spans="1:23" x14ac:dyDescent="0.35">
      <c r="A686" s="260"/>
      <c r="B686" s="17" t="s">
        <v>1849</v>
      </c>
      <c r="C686" s="437" t="s">
        <v>2639</v>
      </c>
      <c r="D686" s="17" t="s">
        <v>1854</v>
      </c>
      <c r="E686" s="13" t="s">
        <v>1855</v>
      </c>
      <c r="F686" s="254">
        <v>5.5677700000000003</v>
      </c>
      <c r="G686" s="254">
        <v>0</v>
      </c>
      <c r="H686" s="254">
        <v>0</v>
      </c>
      <c r="I686" s="254">
        <v>0</v>
      </c>
      <c r="J686" s="254">
        <v>0</v>
      </c>
      <c r="K686" s="254">
        <v>0</v>
      </c>
      <c r="L686" s="254">
        <v>0</v>
      </c>
      <c r="M686" s="254">
        <v>0</v>
      </c>
      <c r="N686" s="254">
        <v>0</v>
      </c>
      <c r="O686" s="254">
        <v>0</v>
      </c>
      <c r="P686" s="254">
        <v>0</v>
      </c>
      <c r="Q686" s="254">
        <v>0</v>
      </c>
      <c r="R686" s="254">
        <v>0</v>
      </c>
      <c r="S686" s="254">
        <v>0</v>
      </c>
      <c r="T686" s="254">
        <v>0</v>
      </c>
      <c r="U686" s="254">
        <v>0</v>
      </c>
      <c r="V686" s="254">
        <v>0</v>
      </c>
      <c r="W686" s="254">
        <v>0</v>
      </c>
    </row>
    <row r="687" spans="1:23" x14ac:dyDescent="0.35">
      <c r="A687" s="260"/>
      <c r="B687" s="17" t="s">
        <v>1849</v>
      </c>
      <c r="C687" s="437" t="s">
        <v>2632</v>
      </c>
      <c r="D687" s="17" t="s">
        <v>1856</v>
      </c>
      <c r="E687" s="13" t="s">
        <v>1855</v>
      </c>
      <c r="F687" s="254">
        <v>3.59144</v>
      </c>
      <c r="G687" s="254">
        <v>5630.7030000000004</v>
      </c>
      <c r="H687" s="254">
        <v>0</v>
      </c>
      <c r="I687" s="254">
        <v>0</v>
      </c>
      <c r="J687" s="254">
        <v>0</v>
      </c>
      <c r="K687" s="254">
        <v>0</v>
      </c>
      <c r="L687" s="254">
        <v>0</v>
      </c>
      <c r="M687" s="254">
        <v>0</v>
      </c>
      <c r="N687" s="254">
        <v>0</v>
      </c>
      <c r="O687" s="254">
        <v>0</v>
      </c>
      <c r="P687" s="254">
        <v>0</v>
      </c>
      <c r="Q687" s="254">
        <v>0</v>
      </c>
      <c r="R687" s="254">
        <v>0</v>
      </c>
      <c r="S687" s="254">
        <v>0</v>
      </c>
      <c r="T687" s="254">
        <v>0</v>
      </c>
      <c r="U687" s="254">
        <v>0</v>
      </c>
      <c r="V687" s="254">
        <v>0</v>
      </c>
      <c r="W687" s="254">
        <v>0</v>
      </c>
    </row>
    <row r="688" spans="1:23" x14ac:dyDescent="0.35">
      <c r="A688" s="260"/>
      <c r="B688" s="17" t="s">
        <v>1849</v>
      </c>
      <c r="C688" s="437" t="s">
        <v>2642</v>
      </c>
      <c r="D688" s="17" t="s">
        <v>1258</v>
      </c>
      <c r="E688" s="13" t="s">
        <v>933</v>
      </c>
      <c r="F688" s="254">
        <v>0</v>
      </c>
      <c r="G688" s="254">
        <v>0</v>
      </c>
      <c r="H688" s="254">
        <v>0</v>
      </c>
      <c r="I688" s="254">
        <v>8047.7969999999996</v>
      </c>
      <c r="J688" s="254">
        <v>0</v>
      </c>
      <c r="K688" s="254">
        <v>0</v>
      </c>
      <c r="L688" s="254">
        <v>0</v>
      </c>
      <c r="M688" s="254">
        <v>0</v>
      </c>
      <c r="N688" s="254">
        <v>0</v>
      </c>
      <c r="O688" s="254">
        <v>0</v>
      </c>
      <c r="P688" s="254">
        <v>0</v>
      </c>
      <c r="Q688" s="254">
        <v>0</v>
      </c>
      <c r="R688" s="254">
        <v>0</v>
      </c>
      <c r="S688" s="254">
        <v>0</v>
      </c>
      <c r="T688" s="254">
        <v>0</v>
      </c>
      <c r="U688" s="254">
        <v>0</v>
      </c>
      <c r="V688" s="254">
        <v>0</v>
      </c>
      <c r="W688" s="254">
        <v>0</v>
      </c>
    </row>
    <row r="689" spans="1:23" x14ac:dyDescent="0.35">
      <c r="A689" s="260"/>
      <c r="B689" s="17" t="s">
        <v>1849</v>
      </c>
      <c r="C689" s="437" t="s">
        <v>2641</v>
      </c>
      <c r="D689" s="17" t="s">
        <v>1851</v>
      </c>
      <c r="E689" s="13" t="s">
        <v>933</v>
      </c>
      <c r="F689" s="254">
        <v>0</v>
      </c>
      <c r="G689" s="254">
        <v>0</v>
      </c>
      <c r="H689" s="254">
        <v>136.46539999999999</v>
      </c>
      <c r="I689" s="254">
        <v>801</v>
      </c>
      <c r="J689" s="254">
        <v>0</v>
      </c>
      <c r="K689" s="254">
        <v>0</v>
      </c>
      <c r="L689" s="254">
        <v>0</v>
      </c>
      <c r="M689" s="254">
        <v>0</v>
      </c>
      <c r="N689" s="254">
        <v>0</v>
      </c>
      <c r="O689" s="254">
        <v>0</v>
      </c>
      <c r="P689" s="254">
        <v>0</v>
      </c>
      <c r="Q689" s="254">
        <v>0</v>
      </c>
      <c r="R689" s="254">
        <v>0</v>
      </c>
      <c r="S689" s="254">
        <v>0</v>
      </c>
      <c r="T689" s="254">
        <v>0</v>
      </c>
      <c r="U689" s="254">
        <v>0</v>
      </c>
      <c r="V689" s="254">
        <v>0</v>
      </c>
      <c r="W689" s="254">
        <v>0</v>
      </c>
    </row>
    <row r="690" spans="1:23" x14ac:dyDescent="0.35">
      <c r="A690" s="260"/>
      <c r="B690" s="17" t="s">
        <v>1849</v>
      </c>
      <c r="C690" s="437" t="s">
        <v>2642</v>
      </c>
      <c r="D690" s="17" t="s">
        <v>1258</v>
      </c>
      <c r="E690" s="13" t="s">
        <v>933</v>
      </c>
      <c r="F690" s="254">
        <v>0</v>
      </c>
      <c r="G690" s="254">
        <v>0</v>
      </c>
      <c r="H690" s="254">
        <v>12995.507029999999</v>
      </c>
      <c r="I690" s="254">
        <v>0</v>
      </c>
      <c r="J690" s="254">
        <v>0</v>
      </c>
      <c r="K690" s="254">
        <v>0</v>
      </c>
      <c r="L690" s="254">
        <v>0</v>
      </c>
      <c r="M690" s="254">
        <v>0</v>
      </c>
      <c r="N690" s="254">
        <v>0</v>
      </c>
      <c r="O690" s="254">
        <v>0</v>
      </c>
      <c r="P690" s="254">
        <v>0</v>
      </c>
      <c r="Q690" s="254">
        <v>0</v>
      </c>
      <c r="R690" s="254">
        <v>0</v>
      </c>
      <c r="S690" s="254">
        <v>0</v>
      </c>
      <c r="T690" s="254">
        <v>0</v>
      </c>
      <c r="U690" s="254">
        <v>0</v>
      </c>
      <c r="V690" s="254">
        <v>0</v>
      </c>
      <c r="W690" s="254">
        <v>0</v>
      </c>
    </row>
    <row r="691" spans="1:23" x14ac:dyDescent="0.35">
      <c r="A691" s="260"/>
      <c r="B691" s="17" t="s">
        <v>1849</v>
      </c>
      <c r="C691" s="437" t="s">
        <v>2638</v>
      </c>
      <c r="D691" s="17" t="s">
        <v>1852</v>
      </c>
      <c r="E691" s="13" t="s">
        <v>1853</v>
      </c>
      <c r="F691" s="254">
        <v>0</v>
      </c>
      <c r="G691" s="254">
        <v>0</v>
      </c>
      <c r="H691" s="254">
        <v>2.2040900000000003</v>
      </c>
      <c r="I691" s="254">
        <v>154</v>
      </c>
      <c r="J691" s="254">
        <v>0</v>
      </c>
      <c r="K691" s="254">
        <v>0</v>
      </c>
      <c r="L691" s="254">
        <v>0</v>
      </c>
      <c r="M691" s="254">
        <v>0</v>
      </c>
      <c r="N691" s="254">
        <v>0</v>
      </c>
      <c r="O691" s="254">
        <v>0</v>
      </c>
      <c r="P691" s="254">
        <v>0</v>
      </c>
      <c r="Q691" s="254">
        <v>0</v>
      </c>
      <c r="R691" s="254">
        <v>0</v>
      </c>
      <c r="S691" s="254">
        <v>0</v>
      </c>
      <c r="T691" s="254">
        <v>0</v>
      </c>
      <c r="U691" s="254">
        <v>0</v>
      </c>
      <c r="V691" s="254">
        <v>0</v>
      </c>
      <c r="W691" s="254">
        <v>0</v>
      </c>
    </row>
    <row r="692" spans="1:23" x14ac:dyDescent="0.35">
      <c r="A692" s="260"/>
      <c r="B692" s="17" t="s">
        <v>1849</v>
      </c>
      <c r="C692" s="437" t="s">
        <v>2639</v>
      </c>
      <c r="D692" s="17" t="s">
        <v>1854</v>
      </c>
      <c r="E692" s="13" t="s">
        <v>1855</v>
      </c>
      <c r="F692" s="254">
        <v>0</v>
      </c>
      <c r="G692" s="254">
        <v>0</v>
      </c>
      <c r="H692" s="254">
        <v>0</v>
      </c>
      <c r="I692" s="254">
        <v>0</v>
      </c>
      <c r="J692" s="254">
        <v>0</v>
      </c>
      <c r="K692" s="254">
        <v>0</v>
      </c>
      <c r="L692" s="254">
        <v>0</v>
      </c>
      <c r="M692" s="254">
        <v>0</v>
      </c>
      <c r="N692" s="254">
        <v>0</v>
      </c>
      <c r="O692" s="254">
        <v>0</v>
      </c>
      <c r="P692" s="254">
        <v>0</v>
      </c>
      <c r="Q692" s="254">
        <v>0</v>
      </c>
      <c r="R692" s="254">
        <v>0</v>
      </c>
      <c r="S692" s="254">
        <v>0</v>
      </c>
      <c r="T692" s="254">
        <v>0</v>
      </c>
      <c r="U692" s="254">
        <v>0</v>
      </c>
      <c r="V692" s="254">
        <v>0</v>
      </c>
      <c r="W692" s="254">
        <v>0</v>
      </c>
    </row>
    <row r="693" spans="1:23" x14ac:dyDescent="0.35">
      <c r="A693" s="260"/>
      <c r="B693" s="17" t="s">
        <v>1849</v>
      </c>
      <c r="C693" s="437" t="s">
        <v>2632</v>
      </c>
      <c r="D693" s="17" t="s">
        <v>1856</v>
      </c>
      <c r="E693" s="13" t="s">
        <v>1855</v>
      </c>
      <c r="F693" s="254">
        <v>0</v>
      </c>
      <c r="G693" s="254">
        <v>0</v>
      </c>
      <c r="H693" s="254">
        <v>-1.68954</v>
      </c>
      <c r="I693" s="254">
        <v>206</v>
      </c>
      <c r="J693" s="254">
        <v>0</v>
      </c>
      <c r="K693" s="254">
        <v>0</v>
      </c>
      <c r="L693" s="254">
        <v>0</v>
      </c>
      <c r="M693" s="254">
        <v>0</v>
      </c>
      <c r="N693" s="254">
        <v>0</v>
      </c>
      <c r="O693" s="254">
        <v>0</v>
      </c>
      <c r="P693" s="254">
        <v>0</v>
      </c>
      <c r="Q693" s="254">
        <v>0</v>
      </c>
      <c r="R693" s="254">
        <v>0</v>
      </c>
      <c r="S693" s="254">
        <v>0</v>
      </c>
      <c r="T693" s="254">
        <v>0</v>
      </c>
      <c r="U693" s="254">
        <v>0</v>
      </c>
      <c r="V693" s="254">
        <v>0</v>
      </c>
      <c r="W693" s="254">
        <v>0</v>
      </c>
    </row>
    <row r="694" spans="1:23" x14ac:dyDescent="0.35">
      <c r="A694" s="260"/>
      <c r="B694" s="17" t="s">
        <v>1849</v>
      </c>
      <c r="C694" s="437" t="s">
        <v>2642</v>
      </c>
      <c r="D694" s="17" t="s">
        <v>1258</v>
      </c>
      <c r="E694" s="13" t="s">
        <v>933</v>
      </c>
      <c r="F694" s="254">
        <v>0</v>
      </c>
      <c r="G694" s="254">
        <v>0</v>
      </c>
      <c r="H694" s="254">
        <v>0</v>
      </c>
      <c r="I694" s="254">
        <v>0</v>
      </c>
      <c r="J694" s="254">
        <v>0</v>
      </c>
      <c r="K694" s="254">
        <v>6814.4679999999998</v>
      </c>
      <c r="L694" s="254">
        <v>0</v>
      </c>
      <c r="M694" s="254">
        <v>0</v>
      </c>
      <c r="N694" s="254">
        <v>0</v>
      </c>
      <c r="O694" s="254">
        <v>0</v>
      </c>
      <c r="P694" s="254">
        <v>0</v>
      </c>
      <c r="Q694" s="254">
        <v>0</v>
      </c>
      <c r="R694" s="254">
        <v>0</v>
      </c>
      <c r="S694" s="254">
        <v>0</v>
      </c>
      <c r="T694" s="254">
        <v>0</v>
      </c>
      <c r="U694" s="254">
        <v>0</v>
      </c>
      <c r="V694" s="254">
        <v>0</v>
      </c>
      <c r="W694" s="254">
        <v>0</v>
      </c>
    </row>
    <row r="695" spans="1:23" x14ac:dyDescent="0.35">
      <c r="A695" s="260"/>
      <c r="B695" s="17" t="s">
        <v>1849</v>
      </c>
      <c r="C695" s="437" t="s">
        <v>2641</v>
      </c>
      <c r="D695" s="17" t="s">
        <v>1851</v>
      </c>
      <c r="E695" s="13" t="s">
        <v>933</v>
      </c>
      <c r="F695" s="254">
        <v>0</v>
      </c>
      <c r="G695" s="254">
        <v>0</v>
      </c>
      <c r="H695" s="254">
        <v>0</v>
      </c>
      <c r="I695" s="254">
        <v>0</v>
      </c>
      <c r="J695" s="254">
        <v>163.5104</v>
      </c>
      <c r="K695" s="254">
        <v>0</v>
      </c>
      <c r="L695" s="254">
        <v>0</v>
      </c>
      <c r="M695" s="254">
        <v>0</v>
      </c>
      <c r="N695" s="254">
        <v>0</v>
      </c>
      <c r="O695" s="254">
        <v>0</v>
      </c>
      <c r="P695" s="254">
        <v>0</v>
      </c>
      <c r="Q695" s="254">
        <v>0</v>
      </c>
      <c r="R695" s="254">
        <v>0</v>
      </c>
      <c r="S695" s="254">
        <v>0</v>
      </c>
      <c r="T695" s="254">
        <v>0</v>
      </c>
      <c r="U695" s="254">
        <v>0</v>
      </c>
      <c r="V695" s="254">
        <v>0</v>
      </c>
      <c r="W695" s="254">
        <v>0</v>
      </c>
    </row>
    <row r="696" spans="1:23" x14ac:dyDescent="0.35">
      <c r="A696" s="260"/>
      <c r="B696" s="17" t="s">
        <v>1849</v>
      </c>
      <c r="C696" s="437" t="s">
        <v>2642</v>
      </c>
      <c r="D696" s="17" t="s">
        <v>1258</v>
      </c>
      <c r="E696" s="13" t="s">
        <v>933</v>
      </c>
      <c r="F696" s="254">
        <v>0</v>
      </c>
      <c r="G696" s="254">
        <v>0</v>
      </c>
      <c r="H696" s="254">
        <v>0</v>
      </c>
      <c r="I696" s="254">
        <v>0</v>
      </c>
      <c r="J696" s="254">
        <v>6946.7387199999994</v>
      </c>
      <c r="K696" s="254">
        <v>0</v>
      </c>
      <c r="L696" s="254">
        <v>0</v>
      </c>
      <c r="M696" s="254">
        <v>0</v>
      </c>
      <c r="N696" s="254">
        <v>0</v>
      </c>
      <c r="O696" s="254">
        <v>0</v>
      </c>
      <c r="P696" s="254">
        <v>0</v>
      </c>
      <c r="Q696" s="254">
        <v>0</v>
      </c>
      <c r="R696" s="254">
        <v>0</v>
      </c>
      <c r="S696" s="254">
        <v>0</v>
      </c>
      <c r="T696" s="254">
        <v>0</v>
      </c>
      <c r="U696" s="254">
        <v>0</v>
      </c>
      <c r="V696" s="254">
        <v>0</v>
      </c>
      <c r="W696" s="254">
        <v>0</v>
      </c>
    </row>
    <row r="697" spans="1:23" x14ac:dyDescent="0.35">
      <c r="A697" s="260"/>
      <c r="B697" s="17" t="s">
        <v>1849</v>
      </c>
      <c r="C697" s="437" t="s">
        <v>2638</v>
      </c>
      <c r="D697" s="17" t="s">
        <v>1852</v>
      </c>
      <c r="E697" s="13" t="s">
        <v>1853</v>
      </c>
      <c r="F697" s="254">
        <v>0</v>
      </c>
      <c r="G697" s="254">
        <v>0</v>
      </c>
      <c r="H697" s="254">
        <v>0</v>
      </c>
      <c r="I697" s="254">
        <v>0</v>
      </c>
      <c r="J697" s="254">
        <v>-27.077830000000002</v>
      </c>
      <c r="K697" s="254">
        <v>0</v>
      </c>
      <c r="L697" s="254">
        <v>0</v>
      </c>
      <c r="M697" s="254">
        <v>0</v>
      </c>
      <c r="N697" s="254">
        <v>0</v>
      </c>
      <c r="O697" s="254">
        <v>0</v>
      </c>
      <c r="P697" s="254">
        <v>0</v>
      </c>
      <c r="Q697" s="254">
        <v>0</v>
      </c>
      <c r="R697" s="254">
        <v>0</v>
      </c>
      <c r="S697" s="254">
        <v>0</v>
      </c>
      <c r="T697" s="254">
        <v>0</v>
      </c>
      <c r="U697" s="254">
        <v>0</v>
      </c>
      <c r="V697" s="254">
        <v>0</v>
      </c>
      <c r="W697" s="254">
        <v>0</v>
      </c>
    </row>
    <row r="698" spans="1:23" x14ac:dyDescent="0.35">
      <c r="A698" s="260"/>
      <c r="B698" s="17" t="s">
        <v>1849</v>
      </c>
      <c r="C698" s="437" t="s">
        <v>2632</v>
      </c>
      <c r="D698" s="17" t="s">
        <v>1856</v>
      </c>
      <c r="E698" s="13" t="s">
        <v>1855</v>
      </c>
      <c r="F698" s="254">
        <v>0</v>
      </c>
      <c r="G698" s="254">
        <v>0</v>
      </c>
      <c r="H698" s="254">
        <v>0</v>
      </c>
      <c r="I698" s="254">
        <v>0</v>
      </c>
      <c r="J698" s="254">
        <v>-3.61E-2</v>
      </c>
      <c r="K698" s="254">
        <v>204.46700000000001</v>
      </c>
      <c r="L698" s="254">
        <v>0</v>
      </c>
      <c r="M698" s="254">
        <v>0</v>
      </c>
      <c r="N698" s="254">
        <v>0</v>
      </c>
      <c r="O698" s="254">
        <v>0</v>
      </c>
      <c r="P698" s="254">
        <v>0</v>
      </c>
      <c r="Q698" s="254">
        <v>0</v>
      </c>
      <c r="R698" s="254">
        <v>0</v>
      </c>
      <c r="S698" s="254">
        <v>0</v>
      </c>
      <c r="T698" s="254">
        <v>0</v>
      </c>
      <c r="U698" s="254">
        <v>0</v>
      </c>
      <c r="V698" s="254">
        <v>0</v>
      </c>
      <c r="W698" s="254">
        <v>0</v>
      </c>
    </row>
    <row r="699" spans="1:23" x14ac:dyDescent="0.35">
      <c r="A699" s="260"/>
      <c r="B699" s="17" t="s">
        <v>1849</v>
      </c>
      <c r="C699" s="437" t="s">
        <v>2642</v>
      </c>
      <c r="D699" s="17" t="s">
        <v>1258</v>
      </c>
      <c r="E699" s="13" t="s">
        <v>933</v>
      </c>
      <c r="F699" s="254">
        <v>0</v>
      </c>
      <c r="G699" s="254">
        <v>0</v>
      </c>
      <c r="H699" s="254">
        <v>0</v>
      </c>
      <c r="I699" s="254">
        <v>0</v>
      </c>
      <c r="J699" s="254">
        <v>0</v>
      </c>
      <c r="K699" s="254">
        <v>0</v>
      </c>
      <c r="L699" s="254">
        <v>0</v>
      </c>
      <c r="M699" s="254">
        <v>2082.8120800000002</v>
      </c>
      <c r="N699" s="254">
        <v>0</v>
      </c>
      <c r="O699" s="254">
        <v>0</v>
      </c>
      <c r="P699" s="254">
        <v>0</v>
      </c>
      <c r="Q699" s="254">
        <v>0</v>
      </c>
      <c r="R699" s="254">
        <v>0</v>
      </c>
      <c r="S699" s="254">
        <v>0</v>
      </c>
      <c r="T699" s="254">
        <v>0</v>
      </c>
      <c r="U699" s="254">
        <v>0</v>
      </c>
      <c r="V699" s="254">
        <v>0</v>
      </c>
      <c r="W699" s="254">
        <v>0</v>
      </c>
    </row>
    <row r="700" spans="1:23" x14ac:dyDescent="0.35">
      <c r="A700" s="260"/>
      <c r="B700" s="17" t="s">
        <v>1849</v>
      </c>
      <c r="C700" s="437" t="s">
        <v>2641</v>
      </c>
      <c r="D700" s="17" t="s">
        <v>1851</v>
      </c>
      <c r="E700" s="13" t="s">
        <v>933</v>
      </c>
      <c r="F700" s="254">
        <v>0</v>
      </c>
      <c r="G700" s="254">
        <v>0</v>
      </c>
      <c r="H700" s="254">
        <v>0</v>
      </c>
      <c r="I700" s="254">
        <v>0</v>
      </c>
      <c r="J700" s="254">
        <v>0</v>
      </c>
      <c r="K700" s="254">
        <v>0</v>
      </c>
      <c r="L700" s="254">
        <v>4.5974500000000003</v>
      </c>
      <c r="M700" s="254">
        <v>5.7300000000000007E-3</v>
      </c>
      <c r="N700" s="254">
        <v>0</v>
      </c>
      <c r="O700" s="254">
        <v>0</v>
      </c>
      <c r="P700" s="254">
        <v>0</v>
      </c>
      <c r="Q700" s="254">
        <v>0</v>
      </c>
      <c r="R700" s="254">
        <v>0</v>
      </c>
      <c r="S700" s="254">
        <v>0</v>
      </c>
      <c r="T700" s="254">
        <v>0</v>
      </c>
      <c r="U700" s="254">
        <v>0</v>
      </c>
      <c r="V700" s="254">
        <v>0</v>
      </c>
      <c r="W700" s="254">
        <v>0</v>
      </c>
    </row>
    <row r="701" spans="1:23" x14ac:dyDescent="0.35">
      <c r="A701" s="260"/>
      <c r="B701" s="17" t="s">
        <v>1849</v>
      </c>
      <c r="C701" s="437" t="s">
        <v>2642</v>
      </c>
      <c r="D701" s="17" t="s">
        <v>1258</v>
      </c>
      <c r="E701" s="13" t="s">
        <v>933</v>
      </c>
      <c r="F701" s="254">
        <v>0</v>
      </c>
      <c r="G701" s="254">
        <v>0</v>
      </c>
      <c r="H701" s="254">
        <v>0</v>
      </c>
      <c r="I701" s="254">
        <v>0</v>
      </c>
      <c r="J701" s="254">
        <v>0</v>
      </c>
      <c r="K701" s="254">
        <v>0</v>
      </c>
      <c r="L701" s="254">
        <v>2114.2929300000001</v>
      </c>
      <c r="M701" s="254">
        <v>0</v>
      </c>
      <c r="N701" s="254">
        <v>0</v>
      </c>
      <c r="O701" s="254">
        <v>0</v>
      </c>
      <c r="P701" s="254">
        <v>0</v>
      </c>
      <c r="Q701" s="254">
        <v>0</v>
      </c>
      <c r="R701" s="254">
        <v>0</v>
      </c>
      <c r="S701" s="254">
        <v>0</v>
      </c>
      <c r="T701" s="254">
        <v>0</v>
      </c>
      <c r="U701" s="254">
        <v>0</v>
      </c>
      <c r="V701" s="254">
        <v>0</v>
      </c>
      <c r="W701" s="254">
        <v>0</v>
      </c>
    </row>
    <row r="702" spans="1:23" x14ac:dyDescent="0.35">
      <c r="A702" s="260"/>
      <c r="B702" s="17" t="s">
        <v>1849</v>
      </c>
      <c r="C702" s="437" t="s">
        <v>2642</v>
      </c>
      <c r="D702" s="17" t="s">
        <v>1258</v>
      </c>
      <c r="E702" s="13" t="s">
        <v>933</v>
      </c>
      <c r="F702" s="254">
        <v>0</v>
      </c>
      <c r="G702" s="254">
        <v>0</v>
      </c>
      <c r="H702" s="254">
        <v>0</v>
      </c>
      <c r="I702" s="254">
        <v>0</v>
      </c>
      <c r="J702" s="254">
        <v>0</v>
      </c>
      <c r="K702" s="254">
        <v>0</v>
      </c>
      <c r="L702" s="254">
        <v>0</v>
      </c>
      <c r="M702" s="254">
        <v>0</v>
      </c>
      <c r="N702" s="254">
        <v>0</v>
      </c>
      <c r="O702" s="254">
        <v>1487.037</v>
      </c>
      <c r="P702" s="254">
        <v>0</v>
      </c>
      <c r="Q702" s="254">
        <v>0</v>
      </c>
      <c r="R702" s="254">
        <v>0</v>
      </c>
      <c r="S702" s="254">
        <v>0</v>
      </c>
      <c r="T702" s="254">
        <v>0</v>
      </c>
      <c r="U702" s="254">
        <v>0</v>
      </c>
      <c r="V702" s="254">
        <v>0</v>
      </c>
      <c r="W702" s="254">
        <v>0</v>
      </c>
    </row>
    <row r="703" spans="1:23" x14ac:dyDescent="0.35">
      <c r="A703" s="260"/>
      <c r="B703" s="17" t="s">
        <v>1849</v>
      </c>
      <c r="C703" s="437" t="s">
        <v>2641</v>
      </c>
      <c r="D703" s="17" t="s">
        <v>1851</v>
      </c>
      <c r="E703" s="13" t="s">
        <v>933</v>
      </c>
      <c r="F703" s="254">
        <v>0</v>
      </c>
      <c r="G703" s="254">
        <v>0</v>
      </c>
      <c r="H703" s="254">
        <v>0</v>
      </c>
      <c r="I703" s="254">
        <v>0</v>
      </c>
      <c r="J703" s="254">
        <v>0</v>
      </c>
      <c r="K703" s="254">
        <v>0</v>
      </c>
      <c r="L703" s="254">
        <v>0</v>
      </c>
      <c r="M703" s="254">
        <v>0</v>
      </c>
      <c r="N703" s="254">
        <v>-1.79959</v>
      </c>
      <c r="O703" s="254">
        <v>0</v>
      </c>
      <c r="P703" s="254">
        <v>0</v>
      </c>
      <c r="Q703" s="254">
        <v>0</v>
      </c>
      <c r="R703" s="254">
        <v>0</v>
      </c>
      <c r="S703" s="254">
        <v>0</v>
      </c>
      <c r="T703" s="254">
        <v>0</v>
      </c>
      <c r="U703" s="254">
        <v>0</v>
      </c>
      <c r="V703" s="254">
        <v>0</v>
      </c>
      <c r="W703" s="254">
        <v>0</v>
      </c>
    </row>
    <row r="704" spans="1:23" x14ac:dyDescent="0.35">
      <c r="A704" s="260"/>
      <c r="B704" s="17" t="s">
        <v>1849</v>
      </c>
      <c r="C704" s="437" t="s">
        <v>2642</v>
      </c>
      <c r="D704" s="17" t="s">
        <v>1258</v>
      </c>
      <c r="E704" s="13" t="s">
        <v>933</v>
      </c>
      <c r="F704" s="254">
        <v>0</v>
      </c>
      <c r="G704" s="254">
        <v>0</v>
      </c>
      <c r="H704" s="254">
        <v>0</v>
      </c>
      <c r="I704" s="254">
        <v>0</v>
      </c>
      <c r="J704" s="254">
        <v>0</v>
      </c>
      <c r="K704" s="254">
        <v>0</v>
      </c>
      <c r="L704" s="254">
        <v>0</v>
      </c>
      <c r="M704" s="254">
        <v>0</v>
      </c>
      <c r="N704" s="254">
        <v>3662.4107300000001</v>
      </c>
      <c r="O704" s="254">
        <v>0</v>
      </c>
      <c r="P704" s="254">
        <v>0</v>
      </c>
      <c r="Q704" s="254">
        <v>0</v>
      </c>
      <c r="R704" s="254">
        <v>0</v>
      </c>
      <c r="S704" s="254">
        <v>0</v>
      </c>
      <c r="T704" s="254">
        <v>0</v>
      </c>
      <c r="U704" s="254">
        <v>0</v>
      </c>
      <c r="V704" s="254">
        <v>0</v>
      </c>
      <c r="W704" s="254">
        <v>0</v>
      </c>
    </row>
    <row r="705" spans="1:23" x14ac:dyDescent="0.35">
      <c r="A705" s="260"/>
      <c r="B705" s="17" t="s">
        <v>1849</v>
      </c>
      <c r="C705" s="437" t="s">
        <v>2639</v>
      </c>
      <c r="D705" s="17" t="s">
        <v>1854</v>
      </c>
      <c r="E705" s="13" t="s">
        <v>1855</v>
      </c>
      <c r="F705" s="254">
        <v>0</v>
      </c>
      <c r="G705" s="254">
        <v>0</v>
      </c>
      <c r="H705" s="254">
        <v>0</v>
      </c>
      <c r="I705" s="254">
        <v>0</v>
      </c>
      <c r="J705" s="254">
        <v>0</v>
      </c>
      <c r="K705" s="254">
        <v>0</v>
      </c>
      <c r="L705" s="254">
        <v>0</v>
      </c>
      <c r="M705" s="254">
        <v>0</v>
      </c>
      <c r="N705" s="254">
        <v>3.3250000000000002</v>
      </c>
      <c r="O705" s="254">
        <v>0</v>
      </c>
      <c r="P705" s="254">
        <v>0</v>
      </c>
      <c r="Q705" s="254">
        <v>0</v>
      </c>
      <c r="R705" s="254">
        <v>0</v>
      </c>
      <c r="S705" s="254">
        <v>0</v>
      </c>
      <c r="T705" s="254">
        <v>0</v>
      </c>
      <c r="U705" s="254">
        <v>0</v>
      </c>
      <c r="V705" s="254">
        <v>0</v>
      </c>
      <c r="W705" s="254">
        <v>0</v>
      </c>
    </row>
    <row r="706" spans="1:23" x14ac:dyDescent="0.35">
      <c r="A706" s="260"/>
      <c r="B706" s="17" t="s">
        <v>1849</v>
      </c>
      <c r="C706" s="437" t="s">
        <v>2632</v>
      </c>
      <c r="D706" s="17" t="s">
        <v>1856</v>
      </c>
      <c r="E706" s="13" t="s">
        <v>1855</v>
      </c>
      <c r="F706" s="254">
        <v>0</v>
      </c>
      <c r="G706" s="254">
        <v>0</v>
      </c>
      <c r="H706" s="254">
        <v>0</v>
      </c>
      <c r="I706" s="254">
        <v>0</v>
      </c>
      <c r="J706" s="254">
        <v>0</v>
      </c>
      <c r="K706" s="254">
        <v>0</v>
      </c>
      <c r="L706" s="254">
        <v>0</v>
      </c>
      <c r="M706" s="254">
        <v>0</v>
      </c>
      <c r="N706" s="254">
        <v>0</v>
      </c>
      <c r="O706" s="254">
        <v>717.99599999999998</v>
      </c>
      <c r="P706" s="254">
        <v>0</v>
      </c>
      <c r="Q706" s="254">
        <v>0</v>
      </c>
      <c r="R706" s="254">
        <v>0</v>
      </c>
      <c r="S706" s="254">
        <v>0</v>
      </c>
      <c r="T706" s="254">
        <v>0</v>
      </c>
      <c r="U706" s="254">
        <v>0</v>
      </c>
      <c r="V706" s="254">
        <v>0</v>
      </c>
      <c r="W706" s="254">
        <v>0</v>
      </c>
    </row>
    <row r="707" spans="1:23" x14ac:dyDescent="0.35">
      <c r="A707" s="260"/>
      <c r="B707" s="17" t="s">
        <v>1849</v>
      </c>
      <c r="C707" s="437" t="s">
        <v>2642</v>
      </c>
      <c r="D707" s="17" t="s">
        <v>1258</v>
      </c>
      <c r="E707" s="13" t="s">
        <v>933</v>
      </c>
      <c r="F707" s="254">
        <v>0</v>
      </c>
      <c r="G707" s="254">
        <v>0</v>
      </c>
      <c r="H707" s="254">
        <v>0</v>
      </c>
      <c r="I707" s="254">
        <v>0</v>
      </c>
      <c r="J707" s="254">
        <v>0</v>
      </c>
      <c r="K707" s="254">
        <v>0</v>
      </c>
      <c r="L707" s="254">
        <v>0</v>
      </c>
      <c r="M707" s="254">
        <v>0</v>
      </c>
      <c r="N707" s="254">
        <v>0</v>
      </c>
      <c r="O707" s="254">
        <v>0</v>
      </c>
      <c r="P707" s="254">
        <v>0</v>
      </c>
      <c r="Q707" s="254">
        <v>106.93899</v>
      </c>
      <c r="R707" s="254">
        <v>0</v>
      </c>
      <c r="S707" s="254">
        <v>0</v>
      </c>
      <c r="T707" s="254">
        <v>0</v>
      </c>
      <c r="U707" s="254">
        <v>0</v>
      </c>
      <c r="V707" s="254">
        <v>0</v>
      </c>
      <c r="W707" s="254">
        <v>0</v>
      </c>
    </row>
    <row r="708" spans="1:23" x14ac:dyDescent="0.35">
      <c r="A708" s="260"/>
      <c r="B708" s="17" t="s">
        <v>1849</v>
      </c>
      <c r="C708" s="437" t="s">
        <v>2642</v>
      </c>
      <c r="D708" s="17" t="s">
        <v>1258</v>
      </c>
      <c r="E708" s="13" t="s">
        <v>933</v>
      </c>
      <c r="F708" s="254">
        <v>0</v>
      </c>
      <c r="G708" s="254">
        <v>0</v>
      </c>
      <c r="H708" s="254">
        <v>0</v>
      </c>
      <c r="I708" s="254">
        <v>0</v>
      </c>
      <c r="J708" s="254">
        <v>0</v>
      </c>
      <c r="K708" s="254">
        <v>0</v>
      </c>
      <c r="L708" s="254">
        <v>0</v>
      </c>
      <c r="M708" s="254">
        <v>0</v>
      </c>
      <c r="N708" s="254">
        <v>0</v>
      </c>
      <c r="O708" s="254">
        <v>0</v>
      </c>
      <c r="P708" s="254">
        <v>2290.9106200000001</v>
      </c>
      <c r="Q708" s="254">
        <v>0</v>
      </c>
      <c r="R708" s="254">
        <v>0</v>
      </c>
      <c r="S708" s="254">
        <v>0</v>
      </c>
      <c r="T708" s="254">
        <v>0</v>
      </c>
      <c r="U708" s="254">
        <v>0</v>
      </c>
      <c r="V708" s="254">
        <v>0</v>
      </c>
      <c r="W708" s="254">
        <v>0</v>
      </c>
    </row>
    <row r="709" spans="1:23" x14ac:dyDescent="0.35">
      <c r="A709" s="260"/>
      <c r="B709" s="17" t="s">
        <v>1849</v>
      </c>
      <c r="C709" s="437" t="s">
        <v>2632</v>
      </c>
      <c r="D709" s="17" t="s">
        <v>1856</v>
      </c>
      <c r="E709" s="13" t="s">
        <v>1855</v>
      </c>
      <c r="F709" s="254">
        <v>0</v>
      </c>
      <c r="G709" s="254">
        <v>0</v>
      </c>
      <c r="H709" s="254">
        <v>0</v>
      </c>
      <c r="I709" s="254">
        <v>0</v>
      </c>
      <c r="J709" s="254">
        <v>0</v>
      </c>
      <c r="K709" s="254">
        <v>0</v>
      </c>
      <c r="L709" s="254">
        <v>0</v>
      </c>
      <c r="M709" s="254">
        <v>0</v>
      </c>
      <c r="N709" s="254">
        <v>0</v>
      </c>
      <c r="O709" s="254">
        <v>0</v>
      </c>
      <c r="P709" s="254">
        <v>0</v>
      </c>
      <c r="Q709" s="254">
        <v>429.90449999999998</v>
      </c>
      <c r="R709" s="254">
        <v>0</v>
      </c>
      <c r="S709" s="254">
        <v>0</v>
      </c>
      <c r="T709" s="254">
        <v>0</v>
      </c>
      <c r="U709" s="254">
        <v>0</v>
      </c>
      <c r="V709" s="254">
        <v>0</v>
      </c>
      <c r="W709" s="254">
        <v>0</v>
      </c>
    </row>
    <row r="710" spans="1:23" x14ac:dyDescent="0.35">
      <c r="A710" s="260"/>
      <c r="B710" s="17"/>
      <c r="C710" s="17"/>
      <c r="D710" s="17"/>
      <c r="E710" s="13"/>
      <c r="F710" s="254"/>
      <c r="G710" s="254"/>
      <c r="H710" s="254"/>
      <c r="I710" s="254"/>
      <c r="J710" s="254"/>
      <c r="K710" s="254"/>
      <c r="L710" s="254"/>
      <c r="M710" s="254"/>
      <c r="N710" s="254"/>
      <c r="O710" s="254"/>
      <c r="P710" s="13"/>
      <c r="Q710" s="13"/>
      <c r="R710" s="20"/>
      <c r="S710" s="20"/>
      <c r="T710" s="20"/>
      <c r="U710" s="20"/>
      <c r="V710" s="20"/>
      <c r="W710" s="58"/>
    </row>
    <row r="711" spans="1:23" ht="13.15" x14ac:dyDescent="0.4">
      <c r="B711" s="234" t="s">
        <v>1849</v>
      </c>
      <c r="C711" s="234"/>
      <c r="D711" s="234"/>
      <c r="E711" s="235" t="s">
        <v>1857</v>
      </c>
      <c r="F711" s="237">
        <f>SUM(F666:F709)</f>
        <v>5863.7638999999999</v>
      </c>
      <c r="G711" s="237">
        <f t="shared" ref="G711:Q711" si="6">SUM(G666:G709)</f>
        <v>8249.7030000000013</v>
      </c>
      <c r="H711" s="237">
        <f t="shared" si="6"/>
        <v>13132.486979999998</v>
      </c>
      <c r="I711" s="237">
        <f t="shared" si="6"/>
        <v>9208.7969999999987</v>
      </c>
      <c r="J711" s="237">
        <f t="shared" si="6"/>
        <v>7083.1351899999991</v>
      </c>
      <c r="K711" s="237">
        <f t="shared" si="6"/>
        <v>7018.9349999999995</v>
      </c>
      <c r="L711" s="237">
        <f t="shared" si="6"/>
        <v>2118.8903800000003</v>
      </c>
      <c r="M711" s="237">
        <f t="shared" si="6"/>
        <v>2082.81781</v>
      </c>
      <c r="N711" s="237">
        <f t="shared" si="6"/>
        <v>3663.9361399999998</v>
      </c>
      <c r="O711" s="237">
        <f t="shared" si="6"/>
        <v>2205.0329999999999</v>
      </c>
      <c r="P711" s="237">
        <f t="shared" si="6"/>
        <v>2290.9106200000001</v>
      </c>
      <c r="Q711" s="237">
        <f t="shared" si="6"/>
        <v>536.84348999999997</v>
      </c>
      <c r="R711" s="237">
        <v>9559.4495401146705</v>
      </c>
      <c r="S711" s="237">
        <v>8662.3426402962923</v>
      </c>
      <c r="T711" s="237">
        <v>10050.838287204344</v>
      </c>
      <c r="U711" s="237">
        <v>4404.0040546428863</v>
      </c>
      <c r="V711" s="237">
        <v>4442.3857607933396</v>
      </c>
      <c r="W711" s="237">
        <v>37119.020283051534</v>
      </c>
    </row>
    <row r="712" spans="1:23" ht="13.15" x14ac:dyDescent="0.4">
      <c r="B712" s="234" t="s">
        <v>43</v>
      </c>
      <c r="C712" s="234" t="s">
        <v>2643</v>
      </c>
      <c r="D712" s="234"/>
      <c r="E712" s="235" t="s">
        <v>43</v>
      </c>
      <c r="F712" s="237">
        <v>9081.3651799999989</v>
      </c>
      <c r="G712" s="237">
        <v>9430.902</v>
      </c>
      <c r="H712" s="237">
        <v>9282.6722699999991</v>
      </c>
      <c r="I712" s="237">
        <v>9118.6659999999993</v>
      </c>
      <c r="J712" s="237">
        <v>9778.2625399999997</v>
      </c>
      <c r="K712" s="237">
        <v>9772.5669999999991</v>
      </c>
      <c r="L712" s="237">
        <v>6197.5711700000002</v>
      </c>
      <c r="M712" s="237">
        <v>8850.4296400000003</v>
      </c>
      <c r="N712" s="237">
        <v>7876.8164800000004</v>
      </c>
      <c r="O712" s="237">
        <v>9056</v>
      </c>
      <c r="P712" s="237">
        <v>1147.1497899999999</v>
      </c>
      <c r="Q712" s="237">
        <v>2628.4437400000002</v>
      </c>
      <c r="R712" s="237">
        <v>13824.473338385753</v>
      </c>
      <c r="S712" s="237">
        <v>14114.635862068968</v>
      </c>
      <c r="T712" s="237">
        <v>14411.083546798032</v>
      </c>
      <c r="U712" s="237">
        <v>14684.908669950741</v>
      </c>
      <c r="V712" s="237">
        <v>14963.954384236455</v>
      </c>
      <c r="W712" s="237">
        <v>71999.055801439943</v>
      </c>
    </row>
    <row r="713" spans="1:23" ht="13.15" x14ac:dyDescent="0.4">
      <c r="B713" s="112"/>
      <c r="C713" s="112"/>
      <c r="D713" s="112"/>
      <c r="E713" s="235" t="s">
        <v>1858</v>
      </c>
      <c r="F713" s="237">
        <f>F712+F711+F665+F628+F611+F326+F272+F247</f>
        <v>35164.056749999989</v>
      </c>
      <c r="G713" s="237">
        <f t="shared" ref="G713:Q713" si="7">G712+G711+G665+G628+G611+G326+G272+G247</f>
        <v>56857.458000000006</v>
      </c>
      <c r="H713" s="237">
        <f t="shared" si="7"/>
        <v>63709.774550000002</v>
      </c>
      <c r="I713" s="237">
        <f t="shared" si="7"/>
        <v>61084.530999999995</v>
      </c>
      <c r="J713" s="237">
        <f t="shared" si="7"/>
        <v>65440.705669999996</v>
      </c>
      <c r="K713" s="237">
        <f t="shared" si="7"/>
        <v>60569.827129999998</v>
      </c>
      <c r="L713" s="237">
        <f t="shared" si="7"/>
        <v>69682.800510000001</v>
      </c>
      <c r="M713" s="237">
        <f t="shared" si="7"/>
        <v>73802.584159999999</v>
      </c>
      <c r="N713" s="237">
        <f t="shared" si="7"/>
        <v>50865.764499999997</v>
      </c>
      <c r="O713" s="237">
        <f t="shared" si="7"/>
        <v>83367.55</v>
      </c>
      <c r="P713" s="237">
        <f t="shared" si="7"/>
        <v>22299.490430000002</v>
      </c>
      <c r="Q713" s="237">
        <f t="shared" si="7"/>
        <v>28388.793739999997</v>
      </c>
      <c r="R713" s="237">
        <v>80667.554217219833</v>
      </c>
      <c r="S713" s="237">
        <v>84846.962820191213</v>
      </c>
      <c r="T713" s="237">
        <v>94453.360944359985</v>
      </c>
      <c r="U713" s="237">
        <v>73548.72610502319</v>
      </c>
      <c r="V713" s="237">
        <v>101885.60859884336</v>
      </c>
      <c r="W713" s="237">
        <v>435402.21268563758</v>
      </c>
    </row>
    <row r="714" spans="1:23" x14ac:dyDescent="0.35">
      <c r="E714" s="261"/>
      <c r="F714" s="261"/>
      <c r="G714" s="261"/>
      <c r="H714" s="261"/>
      <c r="I714" s="261"/>
      <c r="J714" s="261"/>
      <c r="K714" s="261"/>
      <c r="L714" s="261"/>
      <c r="M714" s="261"/>
      <c r="N714" s="261"/>
      <c r="O714" s="261"/>
      <c r="P714" s="261"/>
      <c r="Q714" s="261"/>
      <c r="R714" s="262"/>
      <c r="S714" s="263"/>
      <c r="T714" s="263"/>
      <c r="U714" s="263"/>
      <c r="V714" s="263"/>
      <c r="W714" s="263"/>
    </row>
  </sheetData>
  <autoFilter ref="B2:W714" xr:uid="{00000000-0009-0000-0000-000009000000}"/>
  <mergeCells count="7">
    <mergeCell ref="R1:W1"/>
    <mergeCell ref="F1:G1"/>
    <mergeCell ref="H1:I1"/>
    <mergeCell ref="J1:K1"/>
    <mergeCell ref="L1:M1"/>
    <mergeCell ref="N1:O1"/>
    <mergeCell ref="P1:Q1"/>
  </mergeCells>
  <conditionalFormatting sqref="R629:V629 R713:W713 R610:W618 R3:W288 R325:W478 R627:W628 R664:V664 R665:W680 R710:W711">
    <cfRule type="cellIs" priority="3" stopIfTrue="1" operator="equal">
      <formula>0</formula>
    </cfRule>
  </conditionalFormatting>
  <conditionalFormatting sqref="W629 W664">
    <cfRule type="cellIs" priority="2" stopIfTrue="1" operator="equal">
      <formula>0</formula>
    </cfRule>
  </conditionalFormatting>
  <conditionalFormatting sqref="R712:W712">
    <cfRule type="cellIs" priority="1" stopIfTrue="1" operator="equal">
      <formula>0</formula>
    </cfRule>
  </conditionalFormatting>
  <printOptions horizontalCentered="1"/>
  <pageMargins left="0.25" right="0.25" top="0.75" bottom="0.75" header="0.3" footer="0.3"/>
  <pageSetup scale="91" fitToWidth="0" fitToHeight="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D324-B92E-4F3D-9EAB-EF2A57201D7A}">
  <sheetPr>
    <tabColor theme="7" tint="0.39997558519241921"/>
  </sheetPr>
  <dimension ref="A1:AX228"/>
  <sheetViews>
    <sheetView zoomScaleNormal="100" zoomScaleSheetLayoutView="100" workbookViewId="0">
      <pane ySplit="2" topLeftCell="A3" activePane="bottomLeft" state="frozen"/>
      <selection activeCell="D102" sqref="D102"/>
      <selection pane="bottomLeft" activeCell="C169" sqref="C169"/>
    </sheetView>
  </sheetViews>
  <sheetFormatPr defaultColWidth="9.1328125" defaultRowHeight="12.75" x14ac:dyDescent="0.35"/>
  <cols>
    <col min="1" max="1" width="9.1328125" style="1"/>
    <col min="2" max="2" width="19.86328125" style="2" bestFit="1" customWidth="1"/>
    <col min="3" max="3" width="19.86328125" style="2" customWidth="1"/>
    <col min="4" max="4" width="103.33203125" style="2" bestFit="1" customWidth="1"/>
    <col min="5" max="5" width="13.33203125" style="2" customWidth="1"/>
    <col min="6" max="16384" width="9.1328125" style="2"/>
  </cols>
  <sheetData>
    <row r="1" spans="1:4" ht="30" customHeight="1" x14ac:dyDescent="0.5">
      <c r="B1" s="474"/>
      <c r="C1" s="474"/>
      <c r="D1" s="475" t="s">
        <v>2922</v>
      </c>
    </row>
    <row r="2" spans="1:4" s="11" customFormat="1" ht="60.75" customHeight="1" x14ac:dyDescent="0.35">
      <c r="A2" s="6"/>
      <c r="B2" s="476" t="s">
        <v>61</v>
      </c>
      <c r="C2" s="476" t="s">
        <v>2075</v>
      </c>
      <c r="D2" s="477" t="s">
        <v>62</v>
      </c>
    </row>
    <row r="3" spans="1:4" ht="12" customHeight="1" x14ac:dyDescent="0.45">
      <c r="A3" s="478"/>
      <c r="B3" s="470" t="s">
        <v>2923</v>
      </c>
      <c r="C3" s="470" t="s">
        <v>2236</v>
      </c>
      <c r="D3" s="479" t="s">
        <v>395</v>
      </c>
    </row>
    <row r="4" spans="1:4" ht="14.25" x14ac:dyDescent="0.45">
      <c r="A4" s="478"/>
      <c r="B4" s="470" t="s">
        <v>2923</v>
      </c>
      <c r="C4" s="470" t="s">
        <v>2237</v>
      </c>
      <c r="D4" s="479" t="s">
        <v>396</v>
      </c>
    </row>
    <row r="5" spans="1:4" ht="14.25" x14ac:dyDescent="0.45">
      <c r="A5" s="478"/>
      <c r="B5" s="470" t="s">
        <v>2923</v>
      </c>
      <c r="C5" s="470" t="s">
        <v>2238</v>
      </c>
      <c r="D5" s="479" t="s">
        <v>397</v>
      </c>
    </row>
    <row r="6" spans="1:4" ht="14.25" x14ac:dyDescent="0.45">
      <c r="A6" s="478"/>
      <c r="B6" s="470" t="s">
        <v>2923</v>
      </c>
      <c r="C6" s="470" t="s">
        <v>2239</v>
      </c>
      <c r="D6" s="479" t="s">
        <v>398</v>
      </c>
    </row>
    <row r="7" spans="1:4" ht="14.25" x14ac:dyDescent="0.45">
      <c r="A7" s="478"/>
      <c r="B7" s="470" t="s">
        <v>2923</v>
      </c>
      <c r="C7" s="470" t="s">
        <v>2240</v>
      </c>
      <c r="D7" s="479" t="s">
        <v>2924</v>
      </c>
    </row>
    <row r="8" spans="1:4" ht="14.25" x14ac:dyDescent="0.45">
      <c r="A8" s="478"/>
      <c r="B8" s="470" t="s">
        <v>2923</v>
      </c>
      <c r="C8" s="470" t="s">
        <v>2243</v>
      </c>
      <c r="D8" s="479" t="s">
        <v>403</v>
      </c>
    </row>
    <row r="9" spans="1:4" ht="14.25" x14ac:dyDescent="0.45">
      <c r="A9" s="478"/>
      <c r="B9" s="470" t="s">
        <v>2923</v>
      </c>
      <c r="C9" s="470" t="s">
        <v>2925</v>
      </c>
      <c r="D9" s="479" t="s">
        <v>2926</v>
      </c>
    </row>
    <row r="10" spans="1:4" ht="15.6" customHeight="1" x14ac:dyDescent="0.45">
      <c r="A10" s="478"/>
      <c r="B10" s="470" t="s">
        <v>2923</v>
      </c>
      <c r="C10" s="470" t="s">
        <v>2256</v>
      </c>
      <c r="D10" s="479" t="s">
        <v>2927</v>
      </c>
    </row>
    <row r="11" spans="1:4" ht="14.25" x14ac:dyDescent="0.45">
      <c r="A11" s="478"/>
      <c r="B11" s="470" t="s">
        <v>2923</v>
      </c>
      <c r="C11" s="470" t="s">
        <v>2928</v>
      </c>
      <c r="D11" s="479" t="s">
        <v>2929</v>
      </c>
    </row>
    <row r="12" spans="1:4" ht="14.25" x14ac:dyDescent="0.45">
      <c r="A12" s="478"/>
      <c r="B12" s="470" t="s">
        <v>2923</v>
      </c>
      <c r="C12" s="470" t="s">
        <v>2403</v>
      </c>
      <c r="D12" s="479" t="s">
        <v>2930</v>
      </c>
    </row>
    <row r="13" spans="1:4" ht="14.25" x14ac:dyDescent="0.45">
      <c r="A13" s="478"/>
      <c r="B13" s="470" t="s">
        <v>2923</v>
      </c>
      <c r="C13" s="470" t="s">
        <v>2262</v>
      </c>
      <c r="D13" s="479" t="s">
        <v>2931</v>
      </c>
    </row>
    <row r="14" spans="1:4" ht="14.25" x14ac:dyDescent="0.45">
      <c r="A14" s="478"/>
      <c r="B14" s="470" t="s">
        <v>2923</v>
      </c>
      <c r="C14" s="470" t="s">
        <v>2280</v>
      </c>
      <c r="D14" s="479" t="s">
        <v>2932</v>
      </c>
    </row>
    <row r="15" spans="1:4" ht="14.25" x14ac:dyDescent="0.45">
      <c r="A15" s="478"/>
      <c r="B15" s="470" t="s">
        <v>2923</v>
      </c>
      <c r="C15" s="470" t="s">
        <v>2283</v>
      </c>
      <c r="D15" s="479" t="s">
        <v>2933</v>
      </c>
    </row>
    <row r="16" spans="1:4" ht="14.25" x14ac:dyDescent="0.45">
      <c r="A16" s="478"/>
      <c r="B16" s="470" t="s">
        <v>2923</v>
      </c>
      <c r="C16" s="470" t="s">
        <v>2934</v>
      </c>
      <c r="D16" s="479" t="s">
        <v>2935</v>
      </c>
    </row>
    <row r="17" spans="1:4" ht="14.25" x14ac:dyDescent="0.45">
      <c r="A17" s="478"/>
      <c r="B17" s="470" t="s">
        <v>2923</v>
      </c>
      <c r="C17" s="470" t="s">
        <v>2936</v>
      </c>
      <c r="D17" s="479" t="s">
        <v>2937</v>
      </c>
    </row>
    <row r="18" spans="1:4" ht="14.25" x14ac:dyDescent="0.45">
      <c r="A18" s="478"/>
      <c r="B18" s="470" t="s">
        <v>2923</v>
      </c>
      <c r="C18" s="470" t="s">
        <v>2288</v>
      </c>
      <c r="D18" s="479" t="s">
        <v>2938</v>
      </c>
    </row>
    <row r="19" spans="1:4" ht="14.25" x14ac:dyDescent="0.45">
      <c r="A19" s="478"/>
      <c r="B19" s="470" t="s">
        <v>2923</v>
      </c>
      <c r="C19" s="470" t="s">
        <v>2253</v>
      </c>
      <c r="D19" s="479" t="s">
        <v>2939</v>
      </c>
    </row>
    <row r="20" spans="1:4" ht="14.25" x14ac:dyDescent="0.45">
      <c r="A20" s="478"/>
      <c r="B20" s="470" t="s">
        <v>2923</v>
      </c>
      <c r="C20" s="470" t="s">
        <v>2940</v>
      </c>
      <c r="D20" s="479" t="s">
        <v>2941</v>
      </c>
    </row>
    <row r="21" spans="1:4" ht="14.25" x14ac:dyDescent="0.45">
      <c r="A21" s="478"/>
      <c r="B21" s="470" t="s">
        <v>2923</v>
      </c>
      <c r="C21" s="470" t="s">
        <v>2942</v>
      </c>
      <c r="D21" s="479" t="s">
        <v>2943</v>
      </c>
    </row>
    <row r="22" spans="1:4" ht="14.25" x14ac:dyDescent="0.45">
      <c r="A22" s="478"/>
      <c r="B22" s="470" t="s">
        <v>2923</v>
      </c>
      <c r="C22" s="470" t="s">
        <v>2944</v>
      </c>
      <c r="D22" s="479" t="s">
        <v>2945</v>
      </c>
    </row>
    <row r="23" spans="1:4" ht="14.25" x14ac:dyDescent="0.45">
      <c r="A23" s="478"/>
      <c r="B23" s="470" t="s">
        <v>2923</v>
      </c>
      <c r="C23" s="470" t="s">
        <v>2946</v>
      </c>
      <c r="D23" s="479" t="s">
        <v>2947</v>
      </c>
    </row>
    <row r="24" spans="1:4" ht="14.25" x14ac:dyDescent="0.45">
      <c r="A24" s="478"/>
      <c r="B24" s="470" t="s">
        <v>2923</v>
      </c>
      <c r="C24" s="470" t="s">
        <v>2251</v>
      </c>
      <c r="D24" s="479" t="s">
        <v>2948</v>
      </c>
    </row>
    <row r="25" spans="1:4" ht="14.25" x14ac:dyDescent="0.45">
      <c r="A25" s="478"/>
      <c r="B25" s="470" t="s">
        <v>2923</v>
      </c>
      <c r="C25" s="470" t="s">
        <v>2252</v>
      </c>
      <c r="D25" s="479" t="s">
        <v>2949</v>
      </c>
    </row>
    <row r="26" spans="1:4" ht="14.25" x14ac:dyDescent="0.45">
      <c r="A26" s="478"/>
      <c r="B26" s="470" t="s">
        <v>2923</v>
      </c>
      <c r="C26" s="470" t="s">
        <v>2257</v>
      </c>
      <c r="D26" s="479" t="s">
        <v>2950</v>
      </c>
    </row>
    <row r="27" spans="1:4" ht="14.25" x14ac:dyDescent="0.45">
      <c r="A27" s="478"/>
      <c r="B27" s="470" t="s">
        <v>2923</v>
      </c>
      <c r="C27" s="470" t="s">
        <v>2300</v>
      </c>
      <c r="D27" s="479" t="s">
        <v>2951</v>
      </c>
    </row>
    <row r="28" spans="1:4" ht="14.25" x14ac:dyDescent="0.45">
      <c r="A28" s="478"/>
      <c r="B28" s="470" t="s">
        <v>2923</v>
      </c>
      <c r="C28" s="470" t="s">
        <v>2260</v>
      </c>
      <c r="D28" s="479" t="s">
        <v>2952</v>
      </c>
    </row>
    <row r="29" spans="1:4" ht="14.25" x14ac:dyDescent="0.45">
      <c r="A29" s="478"/>
      <c r="B29" s="470" t="s">
        <v>2923</v>
      </c>
      <c r="C29" s="470" t="s">
        <v>2953</v>
      </c>
      <c r="D29" s="479" t="s">
        <v>2954</v>
      </c>
    </row>
    <row r="30" spans="1:4" ht="14.25" x14ac:dyDescent="0.45">
      <c r="A30" s="478"/>
      <c r="B30" s="470" t="s">
        <v>2923</v>
      </c>
      <c r="C30" s="470" t="s">
        <v>2955</v>
      </c>
      <c r="D30" s="479" t="s">
        <v>2956</v>
      </c>
    </row>
    <row r="31" spans="1:4" ht="14.25" x14ac:dyDescent="0.45">
      <c r="A31" s="478"/>
      <c r="B31" s="470" t="s">
        <v>2923</v>
      </c>
      <c r="C31" s="470" t="s">
        <v>2268</v>
      </c>
      <c r="D31" s="479" t="s">
        <v>2957</v>
      </c>
    </row>
    <row r="32" spans="1:4" ht="14.25" x14ac:dyDescent="0.45">
      <c r="A32" s="478"/>
      <c r="B32" s="470" t="s">
        <v>2923</v>
      </c>
      <c r="C32" s="470" t="s">
        <v>2273</v>
      </c>
      <c r="D32" s="479" t="s">
        <v>2958</v>
      </c>
    </row>
    <row r="33" spans="1:4" ht="14.25" x14ac:dyDescent="0.45">
      <c r="A33" s="478"/>
      <c r="B33" s="470" t="s">
        <v>2923</v>
      </c>
      <c r="C33" s="470" t="s">
        <v>2254</v>
      </c>
      <c r="D33" s="479" t="s">
        <v>2959</v>
      </c>
    </row>
    <row r="34" spans="1:4" ht="14.25" x14ac:dyDescent="0.45">
      <c r="A34" s="478"/>
      <c r="B34" s="470" t="s">
        <v>2923</v>
      </c>
      <c r="C34" s="470" t="s">
        <v>2960</v>
      </c>
      <c r="D34" s="479" t="s">
        <v>2961</v>
      </c>
    </row>
    <row r="35" spans="1:4" ht="14.25" x14ac:dyDescent="0.45">
      <c r="A35" s="478"/>
      <c r="B35" s="470" t="s">
        <v>2923</v>
      </c>
      <c r="C35" s="470" t="s">
        <v>2962</v>
      </c>
      <c r="D35" s="479" t="s">
        <v>2963</v>
      </c>
    </row>
    <row r="36" spans="1:4" ht="14.25" x14ac:dyDescent="0.45">
      <c r="A36" s="478"/>
      <c r="B36" s="470" t="s">
        <v>2923</v>
      </c>
      <c r="C36" s="470" t="s">
        <v>2964</v>
      </c>
      <c r="D36" s="479" t="s">
        <v>2965</v>
      </c>
    </row>
    <row r="37" spans="1:4" ht="14.25" x14ac:dyDescent="0.45">
      <c r="A37" s="478"/>
      <c r="B37" s="470" t="s">
        <v>2923</v>
      </c>
      <c r="C37" s="470" t="s">
        <v>2290</v>
      </c>
      <c r="D37" s="479" t="s">
        <v>2966</v>
      </c>
    </row>
    <row r="38" spans="1:4" ht="14.25" x14ac:dyDescent="0.45">
      <c r="A38" s="478"/>
      <c r="B38" s="470" t="s">
        <v>2923</v>
      </c>
      <c r="C38" s="470" t="s">
        <v>2967</v>
      </c>
      <c r="D38" s="479" t="s">
        <v>2968</v>
      </c>
    </row>
    <row r="39" spans="1:4" ht="14.25" x14ac:dyDescent="0.45">
      <c r="A39" s="478"/>
      <c r="B39" s="470" t="s">
        <v>2923</v>
      </c>
      <c r="C39" s="470" t="s">
        <v>2969</v>
      </c>
      <c r="D39" s="479" t="s">
        <v>2970</v>
      </c>
    </row>
    <row r="40" spans="1:4" ht="14.25" x14ac:dyDescent="0.45">
      <c r="A40" s="478"/>
      <c r="B40" s="470" t="s">
        <v>2923</v>
      </c>
      <c r="C40" s="470" t="s">
        <v>2971</v>
      </c>
      <c r="D40" s="479" t="s">
        <v>2972</v>
      </c>
    </row>
    <row r="41" spans="1:4" ht="14.25" x14ac:dyDescent="0.45">
      <c r="A41" s="478"/>
      <c r="B41" s="470" t="s">
        <v>2923</v>
      </c>
      <c r="C41" s="470" t="s">
        <v>2263</v>
      </c>
      <c r="D41" s="479" t="s">
        <v>2973</v>
      </c>
    </row>
    <row r="42" spans="1:4" ht="14.25" x14ac:dyDescent="0.45">
      <c r="A42" s="478"/>
      <c r="B42" s="470" t="s">
        <v>2923</v>
      </c>
      <c r="C42" s="470" t="s">
        <v>2974</v>
      </c>
      <c r="D42" s="479" t="s">
        <v>2975</v>
      </c>
    </row>
    <row r="43" spans="1:4" ht="14.25" x14ac:dyDescent="0.45">
      <c r="A43" s="478"/>
      <c r="B43" s="470" t="s">
        <v>2923</v>
      </c>
      <c r="C43" s="470" t="s">
        <v>2976</v>
      </c>
      <c r="D43" s="479" t="s">
        <v>2977</v>
      </c>
    </row>
    <row r="44" spans="1:4" ht="14.25" x14ac:dyDescent="0.45">
      <c r="A44" s="478"/>
      <c r="B44" s="470" t="s">
        <v>2923</v>
      </c>
      <c r="C44" s="470" t="s">
        <v>2978</v>
      </c>
      <c r="D44" s="479" t="s">
        <v>2979</v>
      </c>
    </row>
    <row r="45" spans="1:4" ht="14.25" x14ac:dyDescent="0.45">
      <c r="A45" s="478"/>
      <c r="B45" s="470" t="s">
        <v>2923</v>
      </c>
      <c r="C45" s="470" t="s">
        <v>2271</v>
      </c>
      <c r="D45" s="479" t="s">
        <v>2980</v>
      </c>
    </row>
    <row r="46" spans="1:4" ht="14.25" x14ac:dyDescent="0.45">
      <c r="A46" s="478"/>
      <c r="B46" s="470" t="s">
        <v>2923</v>
      </c>
      <c r="C46" s="470" t="s">
        <v>2259</v>
      </c>
      <c r="D46" s="479" t="s">
        <v>2981</v>
      </c>
    </row>
    <row r="47" spans="1:4" ht="14.25" x14ac:dyDescent="0.45">
      <c r="A47" s="478"/>
      <c r="B47" s="470" t="s">
        <v>2923</v>
      </c>
      <c r="C47" s="470" t="s">
        <v>2249</v>
      </c>
      <c r="D47" s="479" t="s">
        <v>2982</v>
      </c>
    </row>
    <row r="48" spans="1:4" ht="14.25" x14ac:dyDescent="0.45">
      <c r="A48" s="478"/>
      <c r="B48" s="470" t="s">
        <v>2923</v>
      </c>
      <c r="C48" s="470" t="s">
        <v>2983</v>
      </c>
      <c r="D48" s="479" t="s">
        <v>2984</v>
      </c>
    </row>
    <row r="49" spans="1:4" ht="14.25" x14ac:dyDescent="0.45">
      <c r="A49" s="478"/>
      <c r="B49" s="470" t="s">
        <v>2923</v>
      </c>
      <c r="C49" s="470" t="s">
        <v>2241</v>
      </c>
      <c r="D49" s="479" t="s">
        <v>400</v>
      </c>
    </row>
    <row r="50" spans="1:4" ht="14.25" x14ac:dyDescent="0.45">
      <c r="A50" s="478"/>
      <c r="B50" s="470" t="s">
        <v>2923</v>
      </c>
      <c r="C50" s="470" t="s">
        <v>2297</v>
      </c>
      <c r="D50" s="479" t="s">
        <v>2985</v>
      </c>
    </row>
    <row r="51" spans="1:4" ht="14.25" x14ac:dyDescent="0.45">
      <c r="A51" s="478"/>
      <c r="B51" s="470" t="s">
        <v>2923</v>
      </c>
      <c r="C51" s="470" t="s">
        <v>2242</v>
      </c>
      <c r="D51" s="479" t="s">
        <v>2986</v>
      </c>
    </row>
    <row r="52" spans="1:4" ht="14.25" x14ac:dyDescent="0.45">
      <c r="A52" s="478"/>
      <c r="B52" s="470" t="s">
        <v>2923</v>
      </c>
      <c r="C52" s="470" t="s">
        <v>2987</v>
      </c>
      <c r="D52" s="479" t="s">
        <v>2988</v>
      </c>
    </row>
    <row r="53" spans="1:4" ht="14.25" x14ac:dyDescent="0.45">
      <c r="A53" s="478"/>
      <c r="B53" s="470" t="s">
        <v>2923</v>
      </c>
      <c r="C53" s="470" t="s">
        <v>2989</v>
      </c>
      <c r="D53" s="479" t="s">
        <v>2990</v>
      </c>
    </row>
    <row r="54" spans="1:4" ht="14.25" x14ac:dyDescent="0.45">
      <c r="A54" s="478"/>
      <c r="B54" s="470" t="s">
        <v>2923</v>
      </c>
      <c r="C54" s="470" t="s">
        <v>2991</v>
      </c>
      <c r="D54" s="479" t="s">
        <v>2992</v>
      </c>
    </row>
    <row r="55" spans="1:4" ht="14.25" x14ac:dyDescent="0.45">
      <c r="A55" s="478"/>
      <c r="B55" s="470" t="s">
        <v>2923</v>
      </c>
      <c r="C55" s="470" t="s">
        <v>2993</v>
      </c>
      <c r="D55" s="479" t="s">
        <v>2994</v>
      </c>
    </row>
    <row r="56" spans="1:4" ht="14.25" x14ac:dyDescent="0.45">
      <c r="A56" s="478"/>
      <c r="B56" s="470" t="s">
        <v>2923</v>
      </c>
      <c r="C56" s="470" t="s">
        <v>2272</v>
      </c>
      <c r="D56" s="479" t="s">
        <v>2995</v>
      </c>
    </row>
    <row r="57" spans="1:4" ht="14.25" x14ac:dyDescent="0.45">
      <c r="A57" s="478"/>
      <c r="B57" s="470" t="s">
        <v>2923</v>
      </c>
      <c r="C57" s="470" t="s">
        <v>2265</v>
      </c>
      <c r="D57" s="479" t="s">
        <v>2996</v>
      </c>
    </row>
    <row r="58" spans="1:4" ht="14.25" x14ac:dyDescent="0.45">
      <c r="A58" s="478"/>
      <c r="B58" s="470" t="s">
        <v>2923</v>
      </c>
      <c r="C58" s="470" t="s">
        <v>2258</v>
      </c>
      <c r="D58" s="479" t="s">
        <v>2997</v>
      </c>
    </row>
    <row r="59" spans="1:4" ht="14.25" x14ac:dyDescent="0.45">
      <c r="A59" s="478"/>
      <c r="B59" s="470" t="s">
        <v>2923</v>
      </c>
      <c r="C59" s="470" t="s">
        <v>2276</v>
      </c>
      <c r="D59" s="479" t="s">
        <v>2998</v>
      </c>
    </row>
    <row r="60" spans="1:4" ht="14.25" x14ac:dyDescent="0.45">
      <c r="A60" s="478"/>
      <c r="B60" s="470" t="s">
        <v>2923</v>
      </c>
      <c r="C60" s="470" t="s">
        <v>2269</v>
      </c>
      <c r="D60" s="479" t="s">
        <v>2999</v>
      </c>
    </row>
    <row r="61" spans="1:4" ht="14.25" x14ac:dyDescent="0.45">
      <c r="A61" s="478"/>
      <c r="B61" s="470" t="s">
        <v>2923</v>
      </c>
      <c r="C61" s="470" t="s">
        <v>3000</v>
      </c>
      <c r="D61" s="479" t="s">
        <v>3001</v>
      </c>
    </row>
    <row r="62" spans="1:4" ht="14.25" x14ac:dyDescent="0.45">
      <c r="A62" s="478"/>
      <c r="B62" s="470" t="s">
        <v>2923</v>
      </c>
      <c r="C62" s="470" t="s">
        <v>2255</v>
      </c>
      <c r="D62" s="479" t="s">
        <v>3002</v>
      </c>
    </row>
    <row r="63" spans="1:4" ht="14.25" x14ac:dyDescent="0.45">
      <c r="A63" s="478"/>
      <c r="B63" s="470" t="s">
        <v>2923</v>
      </c>
      <c r="C63" s="470" t="s">
        <v>3003</v>
      </c>
      <c r="D63" s="479" t="s">
        <v>3004</v>
      </c>
    </row>
    <row r="64" spans="1:4" ht="14.25" x14ac:dyDescent="0.45">
      <c r="A64" s="478"/>
      <c r="B64" s="470" t="s">
        <v>2923</v>
      </c>
      <c r="C64" s="470" t="s">
        <v>2299</v>
      </c>
      <c r="D64" s="479" t="s">
        <v>3005</v>
      </c>
    </row>
    <row r="65" spans="1:4" ht="14.25" x14ac:dyDescent="0.45">
      <c r="A65" s="478"/>
      <c r="B65" s="470" t="s">
        <v>2923</v>
      </c>
      <c r="C65" s="470" t="s">
        <v>2267</v>
      </c>
      <c r="D65" s="479" t="s">
        <v>3006</v>
      </c>
    </row>
    <row r="66" spans="1:4" ht="14.25" x14ac:dyDescent="0.45">
      <c r="A66" s="478"/>
      <c r="B66" s="470" t="s">
        <v>2923</v>
      </c>
      <c r="C66" s="470" t="s">
        <v>3007</v>
      </c>
      <c r="D66" s="479" t="s">
        <v>3008</v>
      </c>
    </row>
    <row r="67" spans="1:4" ht="14.25" x14ac:dyDescent="0.45">
      <c r="A67" s="478"/>
      <c r="B67" s="470" t="s">
        <v>2923</v>
      </c>
      <c r="C67" s="470" t="s">
        <v>2261</v>
      </c>
      <c r="D67" s="479" t="s">
        <v>3009</v>
      </c>
    </row>
    <row r="68" spans="1:4" ht="14.25" x14ac:dyDescent="0.45">
      <c r="A68" s="478"/>
      <c r="B68" s="470" t="s">
        <v>2923</v>
      </c>
      <c r="C68" s="470" t="s">
        <v>3010</v>
      </c>
      <c r="D68" s="479" t="s">
        <v>3011</v>
      </c>
    </row>
    <row r="69" spans="1:4" ht="14.25" x14ac:dyDescent="0.45">
      <c r="A69" s="478"/>
      <c r="B69" s="470" t="s">
        <v>2923</v>
      </c>
      <c r="C69" s="470" t="s">
        <v>3012</v>
      </c>
      <c r="D69" s="479" t="s">
        <v>3013</v>
      </c>
    </row>
    <row r="70" spans="1:4" ht="14.25" x14ac:dyDescent="0.45">
      <c r="A70" s="478"/>
      <c r="B70" s="470" t="s">
        <v>2923</v>
      </c>
      <c r="C70" s="470" t="s">
        <v>3014</v>
      </c>
      <c r="D70" s="479" t="s">
        <v>2972</v>
      </c>
    </row>
    <row r="71" spans="1:4" ht="14.25" x14ac:dyDescent="0.45">
      <c r="A71" s="478"/>
      <c r="B71" s="470" t="s">
        <v>2923</v>
      </c>
      <c r="C71" s="470" t="s">
        <v>3015</v>
      </c>
      <c r="D71" s="479" t="s">
        <v>3016</v>
      </c>
    </row>
    <row r="72" spans="1:4" ht="14.25" x14ac:dyDescent="0.45">
      <c r="A72" s="478"/>
      <c r="B72" s="470" t="s">
        <v>2923</v>
      </c>
      <c r="C72" s="470" t="s">
        <v>2250</v>
      </c>
      <c r="D72" s="479" t="s">
        <v>3017</v>
      </c>
    </row>
    <row r="73" spans="1:4" ht="14.25" x14ac:dyDescent="0.45">
      <c r="A73" s="478"/>
      <c r="B73" s="470" t="s">
        <v>2923</v>
      </c>
      <c r="C73" s="470" t="s">
        <v>3018</v>
      </c>
      <c r="D73" s="479" t="s">
        <v>3019</v>
      </c>
    </row>
    <row r="74" spans="1:4" ht="14.25" x14ac:dyDescent="0.45">
      <c r="A74" s="478"/>
      <c r="B74" s="470" t="s">
        <v>2923</v>
      </c>
      <c r="C74" s="470" t="s">
        <v>2266</v>
      </c>
      <c r="D74" s="479" t="s">
        <v>3020</v>
      </c>
    </row>
    <row r="75" spans="1:4" ht="14.25" x14ac:dyDescent="0.45">
      <c r="A75" s="478"/>
      <c r="B75" s="470" t="s">
        <v>2923</v>
      </c>
      <c r="C75" s="470" t="s">
        <v>3021</v>
      </c>
      <c r="D75" s="479" t="s">
        <v>3022</v>
      </c>
    </row>
    <row r="76" spans="1:4" ht="14.25" x14ac:dyDescent="0.45">
      <c r="A76" s="478"/>
      <c r="B76" s="470" t="s">
        <v>2923</v>
      </c>
      <c r="C76" s="470" t="s">
        <v>2241</v>
      </c>
      <c r="D76" s="479" t="s">
        <v>400</v>
      </c>
    </row>
    <row r="77" spans="1:4" ht="14.25" x14ac:dyDescent="0.45">
      <c r="A77" s="478"/>
      <c r="B77" s="470" t="s">
        <v>2923</v>
      </c>
      <c r="C77" s="470" t="s">
        <v>3023</v>
      </c>
      <c r="D77" s="479" t="s">
        <v>3024</v>
      </c>
    </row>
    <row r="78" spans="1:4" ht="14.25" x14ac:dyDescent="0.45">
      <c r="A78" s="478"/>
      <c r="B78" s="470" t="s">
        <v>2923</v>
      </c>
      <c r="C78" s="470" t="s">
        <v>2242</v>
      </c>
      <c r="D78" s="479" t="s">
        <v>2986</v>
      </c>
    </row>
    <row r="79" spans="1:4" ht="14.25" x14ac:dyDescent="0.45">
      <c r="A79" s="478"/>
      <c r="B79" s="470" t="s">
        <v>2923</v>
      </c>
      <c r="C79" s="470" t="s">
        <v>2277</v>
      </c>
      <c r="D79" s="479" t="s">
        <v>3025</v>
      </c>
    </row>
    <row r="80" spans="1:4" ht="14.25" x14ac:dyDescent="0.45">
      <c r="A80" s="478"/>
      <c r="B80" s="470" t="s">
        <v>2923</v>
      </c>
      <c r="C80" s="470" t="s">
        <v>3026</v>
      </c>
      <c r="D80" s="479" t="s">
        <v>3027</v>
      </c>
    </row>
    <row r="81" spans="1:4" ht="14.25" x14ac:dyDescent="0.45">
      <c r="A81" s="478"/>
      <c r="B81" s="470" t="s">
        <v>2923</v>
      </c>
      <c r="C81" s="470" t="s">
        <v>2278</v>
      </c>
      <c r="D81" s="479" t="s">
        <v>3028</v>
      </c>
    </row>
    <row r="82" spans="1:4" ht="14.25" x14ac:dyDescent="0.45">
      <c r="A82" s="478"/>
      <c r="B82" s="470" t="s">
        <v>2923</v>
      </c>
      <c r="C82" s="470" t="s">
        <v>2279</v>
      </c>
      <c r="D82" s="479" t="s">
        <v>3029</v>
      </c>
    </row>
    <row r="83" spans="1:4" ht="14.25" x14ac:dyDescent="0.45">
      <c r="A83" s="478"/>
      <c r="B83" s="470" t="s">
        <v>2923</v>
      </c>
      <c r="C83" s="470" t="s">
        <v>3030</v>
      </c>
      <c r="D83" s="479" t="s">
        <v>3031</v>
      </c>
    </row>
    <row r="84" spans="1:4" ht="14.25" x14ac:dyDescent="0.45">
      <c r="A84" s="478"/>
      <c r="B84" s="470" t="s">
        <v>2923</v>
      </c>
      <c r="C84" s="470" t="s">
        <v>3032</v>
      </c>
      <c r="D84" s="479" t="s">
        <v>3033</v>
      </c>
    </row>
    <row r="85" spans="1:4" ht="14.25" x14ac:dyDescent="0.45">
      <c r="A85" s="478"/>
      <c r="B85" s="470" t="s">
        <v>2923</v>
      </c>
      <c r="C85" s="470" t="s">
        <v>3034</v>
      </c>
      <c r="D85" s="479" t="s">
        <v>2984</v>
      </c>
    </row>
    <row r="86" spans="1:4" ht="14.25" x14ac:dyDescent="0.45">
      <c r="A86" s="478"/>
      <c r="B86" s="470" t="s">
        <v>2923</v>
      </c>
      <c r="C86" s="470" t="s">
        <v>3035</v>
      </c>
      <c r="D86" s="479" t="s">
        <v>3036</v>
      </c>
    </row>
    <row r="87" spans="1:4" ht="14.25" x14ac:dyDescent="0.45">
      <c r="A87" s="478"/>
      <c r="B87" s="470" t="s">
        <v>2923</v>
      </c>
      <c r="C87" s="470" t="s">
        <v>2274</v>
      </c>
      <c r="D87" s="479" t="s">
        <v>3037</v>
      </c>
    </row>
    <row r="88" spans="1:4" ht="14.25" x14ac:dyDescent="0.45">
      <c r="A88" s="478"/>
      <c r="B88" s="470" t="s">
        <v>2923</v>
      </c>
      <c r="C88" s="470" t="s">
        <v>2275</v>
      </c>
      <c r="D88" s="479" t="s">
        <v>3038</v>
      </c>
    </row>
    <row r="89" spans="1:4" ht="14.25" x14ac:dyDescent="0.45">
      <c r="A89" s="478"/>
      <c r="B89" s="470" t="s">
        <v>2923</v>
      </c>
      <c r="C89" s="470" t="s">
        <v>2242</v>
      </c>
      <c r="D89" s="479" t="s">
        <v>2986</v>
      </c>
    </row>
    <row r="90" spans="1:4" ht="14.25" x14ac:dyDescent="0.45">
      <c r="A90" s="478"/>
      <c r="B90" s="470" t="s">
        <v>2923</v>
      </c>
      <c r="C90" s="470" t="s">
        <v>2270</v>
      </c>
      <c r="D90" s="479" t="s">
        <v>3039</v>
      </c>
    </row>
    <row r="91" spans="1:4" ht="14.25" x14ac:dyDescent="0.45">
      <c r="A91" s="478"/>
      <c r="B91" s="470" t="s">
        <v>2923</v>
      </c>
      <c r="C91" s="470" t="s">
        <v>2296</v>
      </c>
      <c r="D91" s="479" t="s">
        <v>403</v>
      </c>
    </row>
    <row r="92" spans="1:4" ht="14.25" x14ac:dyDescent="0.45">
      <c r="A92" s="478"/>
      <c r="B92" s="470" t="s">
        <v>2923</v>
      </c>
      <c r="C92" s="470" t="s">
        <v>2298</v>
      </c>
      <c r="D92" s="479" t="s">
        <v>3040</v>
      </c>
    </row>
    <row r="93" spans="1:4" ht="14.25" x14ac:dyDescent="0.45">
      <c r="A93" s="478"/>
      <c r="B93" s="470" t="s">
        <v>2923</v>
      </c>
      <c r="C93" s="470" t="s">
        <v>2264</v>
      </c>
      <c r="D93" s="479" t="s">
        <v>2985</v>
      </c>
    </row>
    <row r="94" spans="1:4" ht="14.25" x14ac:dyDescent="0.45">
      <c r="A94" s="478"/>
      <c r="B94" s="470" t="s">
        <v>2923</v>
      </c>
      <c r="C94" s="470" t="s">
        <v>2284</v>
      </c>
      <c r="D94" s="479" t="s">
        <v>3041</v>
      </c>
    </row>
    <row r="95" spans="1:4" ht="14.25" x14ac:dyDescent="0.45">
      <c r="A95" s="478"/>
      <c r="B95" s="470" t="s">
        <v>2923</v>
      </c>
      <c r="C95" s="470" t="s">
        <v>2241</v>
      </c>
      <c r="D95" s="479" t="s">
        <v>400</v>
      </c>
    </row>
    <row r="96" spans="1:4" ht="14.25" x14ac:dyDescent="0.45">
      <c r="A96" s="478"/>
      <c r="B96" s="470" t="s">
        <v>2923</v>
      </c>
      <c r="C96" s="470" t="s">
        <v>3042</v>
      </c>
      <c r="D96" s="479" t="s">
        <v>3043</v>
      </c>
    </row>
    <row r="97" spans="1:4" ht="14.25" x14ac:dyDescent="0.45">
      <c r="A97" s="478"/>
      <c r="B97" s="470" t="s">
        <v>2923</v>
      </c>
      <c r="C97" s="470" t="s">
        <v>2281</v>
      </c>
      <c r="D97" s="479" t="s">
        <v>3044</v>
      </c>
    </row>
    <row r="98" spans="1:4" ht="14.25" x14ac:dyDescent="0.45">
      <c r="A98" s="478"/>
      <c r="B98" s="470" t="s">
        <v>2923</v>
      </c>
      <c r="C98" s="470" t="s">
        <v>2282</v>
      </c>
      <c r="D98" s="479" t="s">
        <v>3045</v>
      </c>
    </row>
    <row r="99" spans="1:4" ht="14.25" x14ac:dyDescent="0.45">
      <c r="A99" s="478"/>
      <c r="B99" s="470" t="s">
        <v>2923</v>
      </c>
      <c r="C99" s="470" t="s">
        <v>3046</v>
      </c>
      <c r="D99" s="479" t="s">
        <v>3047</v>
      </c>
    </row>
    <row r="100" spans="1:4" ht="14.25" x14ac:dyDescent="0.45">
      <c r="A100" s="478"/>
      <c r="B100" s="470" t="s">
        <v>2923</v>
      </c>
      <c r="C100" s="470" t="s">
        <v>3048</v>
      </c>
      <c r="D100" s="479" t="s">
        <v>3049</v>
      </c>
    </row>
    <row r="101" spans="1:4" ht="14.25" x14ac:dyDescent="0.45">
      <c r="A101" s="478"/>
      <c r="B101" s="470" t="s">
        <v>2923</v>
      </c>
      <c r="C101" s="470" t="s">
        <v>3050</v>
      </c>
      <c r="D101" s="479" t="s">
        <v>3051</v>
      </c>
    </row>
    <row r="102" spans="1:4" ht="14.25" x14ac:dyDescent="0.45">
      <c r="A102" s="478"/>
      <c r="B102" s="470" t="s">
        <v>2923</v>
      </c>
      <c r="C102" s="470" t="s">
        <v>3052</v>
      </c>
      <c r="D102" s="479" t="s">
        <v>3053</v>
      </c>
    </row>
    <row r="103" spans="1:4" ht="14.25" x14ac:dyDescent="0.45">
      <c r="A103" s="478"/>
      <c r="B103" s="470" t="s">
        <v>2923</v>
      </c>
      <c r="C103" s="470" t="s">
        <v>2285</v>
      </c>
      <c r="D103" s="479" t="s">
        <v>3054</v>
      </c>
    </row>
    <row r="104" spans="1:4" ht="14.25" x14ac:dyDescent="0.45">
      <c r="A104" s="478"/>
      <c r="B104" s="470" t="s">
        <v>2923</v>
      </c>
      <c r="C104" s="470" t="s">
        <v>2286</v>
      </c>
      <c r="D104" s="479" t="s">
        <v>3055</v>
      </c>
    </row>
    <row r="105" spans="1:4" ht="14.25" x14ac:dyDescent="0.45">
      <c r="A105" s="478"/>
      <c r="B105" s="470" t="s">
        <v>2923</v>
      </c>
      <c r="C105" s="470" t="s">
        <v>2287</v>
      </c>
      <c r="D105" s="479" t="s">
        <v>3056</v>
      </c>
    </row>
    <row r="106" spans="1:4" ht="14.25" x14ac:dyDescent="0.45">
      <c r="A106" s="478"/>
      <c r="B106" s="470" t="s">
        <v>2923</v>
      </c>
      <c r="C106" s="470" t="s">
        <v>2293</v>
      </c>
      <c r="D106" s="479" t="s">
        <v>3057</v>
      </c>
    </row>
    <row r="107" spans="1:4" ht="14.25" x14ac:dyDescent="0.45">
      <c r="A107" s="478"/>
      <c r="B107" s="470" t="s">
        <v>2923</v>
      </c>
      <c r="C107" s="470" t="s">
        <v>2301</v>
      </c>
      <c r="D107" s="479" t="s">
        <v>3037</v>
      </c>
    </row>
    <row r="108" spans="1:4" ht="14.25" x14ac:dyDescent="0.45">
      <c r="A108" s="478"/>
      <c r="B108" s="470" t="s">
        <v>2923</v>
      </c>
      <c r="C108" s="470" t="s">
        <v>2294</v>
      </c>
      <c r="D108" s="479" t="s">
        <v>3058</v>
      </c>
    </row>
    <row r="109" spans="1:4" ht="14.25" x14ac:dyDescent="0.45">
      <c r="A109" s="478"/>
      <c r="B109" s="470" t="s">
        <v>2923</v>
      </c>
      <c r="C109" s="470" t="s">
        <v>2295</v>
      </c>
      <c r="D109" s="479" t="s">
        <v>3059</v>
      </c>
    </row>
    <row r="110" spans="1:4" ht="14.25" x14ac:dyDescent="0.45">
      <c r="A110" s="478"/>
      <c r="B110" s="470" t="s">
        <v>2923</v>
      </c>
      <c r="C110" s="470" t="s">
        <v>3060</v>
      </c>
      <c r="D110" s="479" t="s">
        <v>3031</v>
      </c>
    </row>
    <row r="111" spans="1:4" ht="14.25" x14ac:dyDescent="0.45">
      <c r="A111" s="478"/>
      <c r="B111" s="470" t="s">
        <v>2923</v>
      </c>
      <c r="C111" s="470" t="s">
        <v>2242</v>
      </c>
      <c r="D111" s="479" t="s">
        <v>2986</v>
      </c>
    </row>
    <row r="112" spans="1:4" ht="14.25" x14ac:dyDescent="0.45">
      <c r="A112" s="478"/>
      <c r="B112" s="470" t="s">
        <v>2923</v>
      </c>
      <c r="C112" s="470" t="s">
        <v>2291</v>
      </c>
      <c r="D112" s="479" t="s">
        <v>3061</v>
      </c>
    </row>
    <row r="113" spans="1:4" ht="14.25" x14ac:dyDescent="0.45">
      <c r="A113" s="478"/>
      <c r="B113" s="470" t="s">
        <v>2923</v>
      </c>
      <c r="C113" s="470" t="s">
        <v>2302</v>
      </c>
      <c r="D113" s="479" t="s">
        <v>3062</v>
      </c>
    </row>
    <row r="114" spans="1:4" ht="14.25" x14ac:dyDescent="0.45">
      <c r="A114" s="478"/>
      <c r="B114" s="470" t="s">
        <v>2923</v>
      </c>
      <c r="C114" s="470" t="s">
        <v>2241</v>
      </c>
      <c r="D114" s="479" t="s">
        <v>400</v>
      </c>
    </row>
    <row r="115" spans="1:4" ht="14.25" x14ac:dyDescent="0.45">
      <c r="A115" s="478"/>
      <c r="B115" s="470" t="s">
        <v>2923</v>
      </c>
      <c r="C115" s="470" t="s">
        <v>2292</v>
      </c>
      <c r="D115" s="479" t="s">
        <v>3063</v>
      </c>
    </row>
    <row r="116" spans="1:4" ht="14.25" x14ac:dyDescent="0.45">
      <c r="A116" s="478"/>
      <c r="B116" s="470" t="s">
        <v>2923</v>
      </c>
      <c r="C116" s="470" t="s">
        <v>3064</v>
      </c>
      <c r="D116" s="479" t="s">
        <v>3065</v>
      </c>
    </row>
    <row r="117" spans="1:4" ht="14.25" x14ac:dyDescent="0.45">
      <c r="A117" s="478"/>
      <c r="B117" s="470" t="s">
        <v>2923</v>
      </c>
      <c r="C117" s="470" t="s">
        <v>2241</v>
      </c>
      <c r="D117" s="479" t="s">
        <v>400</v>
      </c>
    </row>
    <row r="118" spans="1:4" ht="14.25" x14ac:dyDescent="0.45">
      <c r="A118" s="478"/>
      <c r="B118" s="470" t="s">
        <v>2923</v>
      </c>
      <c r="C118" s="470" t="s">
        <v>2289</v>
      </c>
      <c r="D118" s="479" t="s">
        <v>3066</v>
      </c>
    </row>
    <row r="119" spans="1:4" ht="14.25" x14ac:dyDescent="0.45">
      <c r="A119" s="478"/>
      <c r="B119" s="470" t="s">
        <v>2923</v>
      </c>
      <c r="C119" s="470" t="s">
        <v>3067</v>
      </c>
      <c r="D119" s="479" t="s">
        <v>3068</v>
      </c>
    </row>
    <row r="120" spans="1:4" ht="14.25" x14ac:dyDescent="0.45">
      <c r="A120" s="478"/>
      <c r="B120" s="470" t="s">
        <v>2923</v>
      </c>
      <c r="C120" s="470" t="s">
        <v>2247</v>
      </c>
      <c r="D120" s="479" t="s">
        <v>3069</v>
      </c>
    </row>
    <row r="121" spans="1:4" ht="14.25" x14ac:dyDescent="0.45">
      <c r="A121" s="478"/>
      <c r="B121" s="470" t="s">
        <v>2923</v>
      </c>
      <c r="C121" s="470" t="s">
        <v>3070</v>
      </c>
      <c r="D121" s="479" t="s">
        <v>3071</v>
      </c>
    </row>
    <row r="122" spans="1:4" ht="14.25" x14ac:dyDescent="0.45">
      <c r="A122" s="478"/>
      <c r="B122" s="470" t="s">
        <v>2923</v>
      </c>
      <c r="C122" s="470" t="s">
        <v>2248</v>
      </c>
      <c r="D122" s="479" t="s">
        <v>3072</v>
      </c>
    </row>
    <row r="123" spans="1:4" ht="14.25" x14ac:dyDescent="0.45">
      <c r="A123" s="478"/>
      <c r="B123" s="470" t="s">
        <v>2923</v>
      </c>
      <c r="C123" s="470" t="s">
        <v>3073</v>
      </c>
      <c r="D123" s="479" t="s">
        <v>3074</v>
      </c>
    </row>
    <row r="124" spans="1:4" x14ac:dyDescent="0.35">
      <c r="B124" s="470" t="s">
        <v>2923</v>
      </c>
      <c r="C124" s="470" t="s">
        <v>2245</v>
      </c>
      <c r="D124" s="479" t="s">
        <v>3075</v>
      </c>
    </row>
    <row r="125" spans="1:4" x14ac:dyDescent="0.35">
      <c r="B125" s="470" t="s">
        <v>2923</v>
      </c>
      <c r="C125" s="470" t="s">
        <v>2246</v>
      </c>
      <c r="D125" s="479" t="s">
        <v>3076</v>
      </c>
    </row>
    <row r="126" spans="1:4" x14ac:dyDescent="0.35">
      <c r="A126" s="483"/>
      <c r="B126" s="470" t="s">
        <v>2923</v>
      </c>
      <c r="C126" s="470" t="s">
        <v>2244</v>
      </c>
      <c r="D126" s="479" t="s">
        <v>3077</v>
      </c>
    </row>
    <row r="127" spans="1:4" ht="13.15" x14ac:dyDescent="0.4">
      <c r="B127" s="480" t="s">
        <v>2923</v>
      </c>
      <c r="C127" s="480"/>
      <c r="D127" s="481" t="s">
        <v>1702</v>
      </c>
    </row>
    <row r="128" spans="1:4" x14ac:dyDescent="0.35">
      <c r="B128" s="470" t="s">
        <v>35</v>
      </c>
      <c r="C128" s="470" t="s">
        <v>2234</v>
      </c>
      <c r="D128" s="479" t="s">
        <v>3078</v>
      </c>
    </row>
    <row r="129" spans="2:4" x14ac:dyDescent="0.35">
      <c r="B129" s="470" t="s">
        <v>35</v>
      </c>
      <c r="C129" s="470" t="s">
        <v>2235</v>
      </c>
      <c r="D129" s="479" t="s">
        <v>3079</v>
      </c>
    </row>
    <row r="130" spans="2:4" x14ac:dyDescent="0.35">
      <c r="B130" s="470" t="s">
        <v>35</v>
      </c>
      <c r="C130" s="470" t="s">
        <v>2232</v>
      </c>
      <c r="D130" s="479" t="s">
        <v>3080</v>
      </c>
    </row>
    <row r="131" spans="2:4" x14ac:dyDescent="0.35">
      <c r="B131" s="470" t="s">
        <v>35</v>
      </c>
      <c r="C131" s="470" t="s">
        <v>3081</v>
      </c>
      <c r="D131" s="479" t="s">
        <v>3082</v>
      </c>
    </row>
    <row r="132" spans="2:4" x14ac:dyDescent="0.35">
      <c r="B132" s="470" t="s">
        <v>35</v>
      </c>
      <c r="C132" s="470" t="s">
        <v>3083</v>
      </c>
      <c r="D132" s="479" t="s">
        <v>3084</v>
      </c>
    </row>
    <row r="133" spans="2:4" x14ac:dyDescent="0.35">
      <c r="B133" s="470" t="s">
        <v>35</v>
      </c>
      <c r="C133" s="470" t="s">
        <v>3085</v>
      </c>
      <c r="D133" s="479" t="s">
        <v>3086</v>
      </c>
    </row>
    <row r="134" spans="2:4" x14ac:dyDescent="0.35">
      <c r="B134" s="470" t="s">
        <v>35</v>
      </c>
      <c r="C134" s="470" t="s">
        <v>3087</v>
      </c>
      <c r="D134" s="479" t="s">
        <v>3088</v>
      </c>
    </row>
    <row r="135" spans="2:4" x14ac:dyDescent="0.35">
      <c r="B135" s="470" t="s">
        <v>35</v>
      </c>
      <c r="C135" s="470" t="s">
        <v>2233</v>
      </c>
      <c r="D135" s="479" t="s">
        <v>3089</v>
      </c>
    </row>
    <row r="136" spans="2:4" ht="13.15" x14ac:dyDescent="0.4">
      <c r="B136" s="480" t="s">
        <v>35</v>
      </c>
      <c r="C136" s="480"/>
      <c r="D136" s="481" t="s">
        <v>1707</v>
      </c>
    </row>
    <row r="137" spans="2:4" ht="14.25" x14ac:dyDescent="0.35">
      <c r="B137" s="470" t="s">
        <v>37</v>
      </c>
      <c r="C137" s="484" t="s">
        <v>2434</v>
      </c>
      <c r="D137" s="479" t="s">
        <v>3090</v>
      </c>
    </row>
    <row r="138" spans="2:4" x14ac:dyDescent="0.35">
      <c r="B138" s="470" t="s">
        <v>37</v>
      </c>
      <c r="C138" s="470" t="s">
        <v>2430</v>
      </c>
      <c r="D138" s="479" t="s">
        <v>3091</v>
      </c>
    </row>
    <row r="139" spans="2:4" x14ac:dyDescent="0.35">
      <c r="B139" s="470" t="s">
        <v>37</v>
      </c>
      <c r="C139" s="470" t="s">
        <v>2611</v>
      </c>
      <c r="D139" s="479" t="s">
        <v>3092</v>
      </c>
    </row>
    <row r="140" spans="2:4" x14ac:dyDescent="0.35">
      <c r="B140" s="470" t="s">
        <v>37</v>
      </c>
      <c r="C140" s="470" t="s">
        <v>2621</v>
      </c>
      <c r="D140" s="479" t="s">
        <v>3093</v>
      </c>
    </row>
    <row r="141" spans="2:4" x14ac:dyDescent="0.35">
      <c r="B141" s="470" t="s">
        <v>37</v>
      </c>
      <c r="C141" s="470" t="s">
        <v>2612</v>
      </c>
      <c r="D141" s="479" t="s">
        <v>3094</v>
      </c>
    </row>
    <row r="142" spans="2:4" ht="13.15" x14ac:dyDescent="0.4">
      <c r="B142" s="480" t="s">
        <v>37</v>
      </c>
      <c r="C142" s="480"/>
      <c r="D142" s="481" t="s">
        <v>1735</v>
      </c>
    </row>
    <row r="143" spans="2:4" x14ac:dyDescent="0.35">
      <c r="B143" s="470" t="s">
        <v>1736</v>
      </c>
      <c r="C143" s="470" t="s">
        <v>3169</v>
      </c>
      <c r="D143" s="479" t="s">
        <v>3095</v>
      </c>
    </row>
    <row r="144" spans="2:4" x14ac:dyDescent="0.35">
      <c r="B144" s="470" t="s">
        <v>1736</v>
      </c>
      <c r="C144" s="470" t="s">
        <v>3170</v>
      </c>
      <c r="D144" s="479" t="s">
        <v>3096</v>
      </c>
    </row>
    <row r="145" spans="2:4" ht="14.25" customHeight="1" x14ac:dyDescent="0.35">
      <c r="B145" s="470" t="s">
        <v>1736</v>
      </c>
      <c r="C145" s="470" t="s">
        <v>2584</v>
      </c>
      <c r="D145" s="479" t="s">
        <v>3097</v>
      </c>
    </row>
    <row r="146" spans="2:4" ht="14.25" customHeight="1" x14ac:dyDescent="0.35">
      <c r="B146" s="470" t="s">
        <v>1736</v>
      </c>
      <c r="C146" s="470" t="s">
        <v>3171</v>
      </c>
      <c r="D146" s="479" t="s">
        <v>3098</v>
      </c>
    </row>
    <row r="147" spans="2:4" ht="14.25" customHeight="1" x14ac:dyDescent="0.35">
      <c r="B147" s="470" t="s">
        <v>1736</v>
      </c>
      <c r="C147" s="470" t="s">
        <v>3172</v>
      </c>
      <c r="D147" s="479" t="s">
        <v>3099</v>
      </c>
    </row>
    <row r="148" spans="2:4" ht="14.25" customHeight="1" x14ac:dyDescent="0.35">
      <c r="B148" s="470" t="s">
        <v>1736</v>
      </c>
      <c r="C148" s="470" t="s">
        <v>2587</v>
      </c>
      <c r="D148" s="479" t="s">
        <v>3100</v>
      </c>
    </row>
    <row r="149" spans="2:4" ht="14.25" customHeight="1" x14ac:dyDescent="0.35">
      <c r="B149" s="470" t="s">
        <v>1736</v>
      </c>
      <c r="C149" s="470" t="s">
        <v>2588</v>
      </c>
      <c r="D149" s="479" t="s">
        <v>3101</v>
      </c>
    </row>
    <row r="150" spans="2:4" ht="14.25" customHeight="1" x14ac:dyDescent="0.35">
      <c r="B150" s="470" t="s">
        <v>1736</v>
      </c>
      <c r="C150" s="470" t="s">
        <v>3173</v>
      </c>
      <c r="D150" s="479" t="s">
        <v>3102</v>
      </c>
    </row>
    <row r="151" spans="2:4" ht="14.25" customHeight="1" x14ac:dyDescent="0.35">
      <c r="B151" s="470" t="s">
        <v>1736</v>
      </c>
      <c r="C151" s="470" t="s">
        <v>2599</v>
      </c>
      <c r="D151" s="479" t="s">
        <v>3103</v>
      </c>
    </row>
    <row r="152" spans="2:4" ht="14.25" customHeight="1" x14ac:dyDescent="0.35">
      <c r="B152" s="470" t="s">
        <v>1736</v>
      </c>
      <c r="C152" s="470" t="s">
        <v>2598</v>
      </c>
      <c r="D152" s="479" t="s">
        <v>3104</v>
      </c>
    </row>
    <row r="153" spans="2:4" ht="14.25" customHeight="1" x14ac:dyDescent="0.35">
      <c r="B153" s="470" t="s">
        <v>1736</v>
      </c>
      <c r="C153" s="470" t="s">
        <v>3174</v>
      </c>
      <c r="D153" s="479" t="s">
        <v>3105</v>
      </c>
    </row>
    <row r="154" spans="2:4" ht="14.25" customHeight="1" x14ac:dyDescent="0.35">
      <c r="B154" s="470" t="s">
        <v>1736</v>
      </c>
      <c r="C154" s="470" t="s">
        <v>3175</v>
      </c>
      <c r="D154" s="479" t="s">
        <v>3106</v>
      </c>
    </row>
    <row r="155" spans="2:4" ht="14.25" customHeight="1" x14ac:dyDescent="0.35">
      <c r="B155" s="470" t="s">
        <v>39</v>
      </c>
      <c r="C155" s="470" t="s">
        <v>3176</v>
      </c>
      <c r="D155" s="479" t="s">
        <v>3107</v>
      </c>
    </row>
    <row r="156" spans="2:4" ht="14.25" customHeight="1" x14ac:dyDescent="0.35">
      <c r="B156" s="470" t="s">
        <v>39</v>
      </c>
      <c r="C156" s="470" t="s">
        <v>2452</v>
      </c>
      <c r="D156" s="479" t="s">
        <v>3108</v>
      </c>
    </row>
    <row r="157" spans="2:4" ht="14.25" customHeight="1" x14ac:dyDescent="0.35">
      <c r="B157" s="470" t="s">
        <v>39</v>
      </c>
      <c r="C157" s="470" t="s">
        <v>2446</v>
      </c>
      <c r="D157" s="479" t="s">
        <v>3109</v>
      </c>
    </row>
    <row r="158" spans="2:4" ht="14.25" customHeight="1" x14ac:dyDescent="0.35">
      <c r="B158" s="470" t="s">
        <v>39</v>
      </c>
      <c r="C158" s="470" t="s">
        <v>3177</v>
      </c>
      <c r="D158" s="479" t="s">
        <v>3110</v>
      </c>
    </row>
    <row r="159" spans="2:4" ht="14.25" customHeight="1" x14ac:dyDescent="0.35">
      <c r="B159" s="470" t="s">
        <v>39</v>
      </c>
      <c r="C159" s="470" t="s">
        <v>2440</v>
      </c>
      <c r="D159" s="479" t="s">
        <v>3111</v>
      </c>
    </row>
    <row r="160" spans="2:4" ht="14.25" customHeight="1" x14ac:dyDescent="0.35">
      <c r="B160" s="470" t="s">
        <v>39</v>
      </c>
      <c r="C160" s="470" t="s">
        <v>2441</v>
      </c>
      <c r="D160" s="479" t="s">
        <v>3112</v>
      </c>
    </row>
    <row r="161" spans="2:4" ht="14.25" customHeight="1" x14ac:dyDescent="0.35">
      <c r="B161" s="470" t="s">
        <v>39</v>
      </c>
      <c r="C161" s="470" t="s">
        <v>2460</v>
      </c>
      <c r="D161" s="479" t="s">
        <v>3113</v>
      </c>
    </row>
    <row r="162" spans="2:4" ht="14.25" customHeight="1" x14ac:dyDescent="0.35">
      <c r="B162" s="470" t="s">
        <v>39</v>
      </c>
      <c r="C162" s="470" t="s">
        <v>2453</v>
      </c>
      <c r="D162" s="479" t="s">
        <v>3114</v>
      </c>
    </row>
    <row r="163" spans="2:4" ht="14.25" customHeight="1" x14ac:dyDescent="0.35">
      <c r="B163" s="470" t="s">
        <v>39</v>
      </c>
      <c r="C163" s="470" t="s">
        <v>2444</v>
      </c>
      <c r="D163" s="479" t="s">
        <v>3115</v>
      </c>
    </row>
    <row r="164" spans="2:4" ht="14.1" customHeight="1" x14ac:dyDescent="0.35">
      <c r="B164" s="470" t="s">
        <v>39</v>
      </c>
      <c r="C164" s="470" t="s">
        <v>2444</v>
      </c>
      <c r="D164" s="479" t="s">
        <v>3116</v>
      </c>
    </row>
    <row r="165" spans="2:4" ht="14.25" customHeight="1" x14ac:dyDescent="0.35">
      <c r="B165" s="470" t="s">
        <v>39</v>
      </c>
      <c r="C165" s="470" t="s">
        <v>2447</v>
      </c>
      <c r="D165" s="479" t="s">
        <v>3117</v>
      </c>
    </row>
    <row r="166" spans="2:4" ht="14.25" customHeight="1" x14ac:dyDescent="0.35">
      <c r="B166" s="470" t="s">
        <v>39</v>
      </c>
      <c r="C166" s="470" t="s">
        <v>2476</v>
      </c>
      <c r="D166" s="479" t="s">
        <v>3118</v>
      </c>
    </row>
    <row r="167" spans="2:4" ht="14.25" customHeight="1" x14ac:dyDescent="0.35">
      <c r="B167" s="470" t="s">
        <v>39</v>
      </c>
      <c r="C167" s="470" t="s">
        <v>2525</v>
      </c>
      <c r="D167" s="479" t="s">
        <v>3119</v>
      </c>
    </row>
    <row r="168" spans="2:4" ht="14.25" customHeight="1" x14ac:dyDescent="0.35">
      <c r="B168" s="470" t="s">
        <v>39</v>
      </c>
      <c r="C168" s="470" t="s">
        <v>2473</v>
      </c>
      <c r="D168" s="479" t="s">
        <v>3120</v>
      </c>
    </row>
    <row r="169" spans="2:4" ht="14.25" customHeight="1" x14ac:dyDescent="0.35">
      <c r="B169" s="470" t="s">
        <v>39</v>
      </c>
      <c r="C169" s="470"/>
      <c r="D169" s="479" t="s">
        <v>3121</v>
      </c>
    </row>
    <row r="170" spans="2:4" ht="14.25" customHeight="1" x14ac:dyDescent="0.35">
      <c r="B170" s="470" t="s">
        <v>39</v>
      </c>
      <c r="C170" s="470" t="s">
        <v>2461</v>
      </c>
      <c r="D170" s="479" t="s">
        <v>3122</v>
      </c>
    </row>
    <row r="171" spans="2:4" ht="14.25" customHeight="1" x14ac:dyDescent="0.35">
      <c r="B171" s="470" t="s">
        <v>39</v>
      </c>
      <c r="C171" s="470" t="s">
        <v>3178</v>
      </c>
      <c r="D171" s="479" t="s">
        <v>3123</v>
      </c>
    </row>
    <row r="172" spans="2:4" ht="14.25" customHeight="1" x14ac:dyDescent="0.35">
      <c r="B172" s="470" t="s">
        <v>39</v>
      </c>
      <c r="C172" s="470" t="s">
        <v>2463</v>
      </c>
      <c r="D172" s="479" t="s">
        <v>3124</v>
      </c>
    </row>
    <row r="173" spans="2:4" ht="14.25" customHeight="1" x14ac:dyDescent="0.35">
      <c r="B173" s="470" t="s">
        <v>39</v>
      </c>
      <c r="C173" s="470" t="s">
        <v>2581</v>
      </c>
      <c r="D173" s="479" t="s">
        <v>3125</v>
      </c>
    </row>
    <row r="174" spans="2:4" ht="14.25" customHeight="1" x14ac:dyDescent="0.35">
      <c r="B174" s="470" t="s">
        <v>39</v>
      </c>
      <c r="C174" s="470" t="s">
        <v>2509</v>
      </c>
      <c r="D174" s="479" t="s">
        <v>3126</v>
      </c>
    </row>
    <row r="175" spans="2:4" ht="14.25" customHeight="1" x14ac:dyDescent="0.35">
      <c r="B175" s="470" t="s">
        <v>39</v>
      </c>
      <c r="C175" s="470" t="s">
        <v>2505</v>
      </c>
      <c r="D175" s="479" t="s">
        <v>3127</v>
      </c>
    </row>
    <row r="176" spans="2:4" ht="14.25" customHeight="1" x14ac:dyDescent="0.35">
      <c r="B176" s="470" t="s">
        <v>39</v>
      </c>
      <c r="C176" s="470" t="s">
        <v>2572</v>
      </c>
      <c r="D176" s="479" t="s">
        <v>3128</v>
      </c>
    </row>
    <row r="177" spans="2:4" ht="14.25" customHeight="1" x14ac:dyDescent="0.35">
      <c r="B177" s="470" t="s">
        <v>39</v>
      </c>
      <c r="C177" s="470" t="s">
        <v>3179</v>
      </c>
      <c r="D177" s="479" t="s">
        <v>3129</v>
      </c>
    </row>
    <row r="178" spans="2:4" ht="14.25" customHeight="1" x14ac:dyDescent="0.35">
      <c r="B178" s="470" t="s">
        <v>39</v>
      </c>
      <c r="C178" s="470" t="s">
        <v>2449</v>
      </c>
      <c r="D178" s="479" t="s">
        <v>3130</v>
      </c>
    </row>
    <row r="179" spans="2:4" ht="14.25" customHeight="1" x14ac:dyDescent="0.35">
      <c r="B179" s="470" t="s">
        <v>39</v>
      </c>
      <c r="C179" s="470" t="s">
        <v>2573</v>
      </c>
      <c r="D179" s="479" t="s">
        <v>3131</v>
      </c>
    </row>
    <row r="180" spans="2:4" ht="14.25" customHeight="1" x14ac:dyDescent="0.35">
      <c r="B180" s="470" t="s">
        <v>39</v>
      </c>
      <c r="C180" s="470" t="s">
        <v>2455</v>
      </c>
      <c r="D180" s="479" t="s">
        <v>3132</v>
      </c>
    </row>
    <row r="181" spans="2:4" ht="14.25" customHeight="1" x14ac:dyDescent="0.35">
      <c r="B181" s="470" t="s">
        <v>39</v>
      </c>
      <c r="C181" s="470" t="s">
        <v>2465</v>
      </c>
      <c r="D181" s="479" t="s">
        <v>3133</v>
      </c>
    </row>
    <row r="182" spans="2:4" ht="14.25" customHeight="1" x14ac:dyDescent="0.35">
      <c r="B182" s="470" t="s">
        <v>39</v>
      </c>
      <c r="C182" s="470" t="s">
        <v>2514</v>
      </c>
      <c r="D182" s="479" t="s">
        <v>3134</v>
      </c>
    </row>
    <row r="183" spans="2:4" ht="14.25" customHeight="1" x14ac:dyDescent="0.35">
      <c r="B183" s="470" t="s">
        <v>39</v>
      </c>
      <c r="C183" s="470" t="s">
        <v>2499</v>
      </c>
      <c r="D183" s="479" t="s">
        <v>3135</v>
      </c>
    </row>
    <row r="184" spans="2:4" ht="14.25" customHeight="1" x14ac:dyDescent="0.35">
      <c r="B184" s="470" t="s">
        <v>39</v>
      </c>
      <c r="C184" s="470"/>
      <c r="D184" s="479" t="s">
        <v>3136</v>
      </c>
    </row>
    <row r="185" spans="2:4" ht="14.25" customHeight="1" x14ac:dyDescent="0.35">
      <c r="B185" s="470" t="s">
        <v>39</v>
      </c>
      <c r="C185" s="470" t="s">
        <v>2567</v>
      </c>
      <c r="D185" s="479" t="s">
        <v>3137</v>
      </c>
    </row>
    <row r="186" spans="2:4" ht="14.25" customHeight="1" x14ac:dyDescent="0.35">
      <c r="B186" s="470" t="s">
        <v>39</v>
      </c>
      <c r="C186" s="470" t="s">
        <v>2462</v>
      </c>
      <c r="D186" s="479" t="s">
        <v>3138</v>
      </c>
    </row>
    <row r="187" spans="2:4" ht="14.25" customHeight="1" x14ac:dyDescent="0.35">
      <c r="B187" s="470" t="s">
        <v>39</v>
      </c>
      <c r="C187" s="470" t="s">
        <v>2454</v>
      </c>
      <c r="D187" s="479" t="s">
        <v>3139</v>
      </c>
    </row>
    <row r="188" spans="2:4" ht="14.25" customHeight="1" x14ac:dyDescent="0.35">
      <c r="B188" s="470" t="s">
        <v>39</v>
      </c>
      <c r="C188" s="470" t="s">
        <v>3180</v>
      </c>
      <c r="D188" s="479" t="s">
        <v>3140</v>
      </c>
    </row>
    <row r="189" spans="2:4" ht="14.25" customHeight="1" x14ac:dyDescent="0.35">
      <c r="B189" s="470" t="s">
        <v>39</v>
      </c>
      <c r="C189" s="470" t="s">
        <v>2548</v>
      </c>
      <c r="D189" s="479" t="s">
        <v>3141</v>
      </c>
    </row>
    <row r="190" spans="2:4" ht="14.25" customHeight="1" x14ac:dyDescent="0.35">
      <c r="B190" s="470" t="s">
        <v>39</v>
      </c>
      <c r="C190" s="470" t="s">
        <v>2445</v>
      </c>
      <c r="D190" s="479" t="s">
        <v>3142</v>
      </c>
    </row>
    <row r="191" spans="2:4" ht="14.25" customHeight="1" x14ac:dyDescent="0.35">
      <c r="B191" s="470" t="s">
        <v>39</v>
      </c>
      <c r="C191" s="470"/>
      <c r="D191" s="479" t="s">
        <v>3143</v>
      </c>
    </row>
    <row r="192" spans="2:4" ht="14.25" customHeight="1" x14ac:dyDescent="0.35">
      <c r="B192" s="470" t="s">
        <v>39</v>
      </c>
      <c r="C192" s="470" t="s">
        <v>2462</v>
      </c>
      <c r="D192" s="479" t="s">
        <v>3144</v>
      </c>
    </row>
    <row r="193" spans="2:4" ht="14.25" customHeight="1" x14ac:dyDescent="0.35">
      <c r="B193" s="470" t="s">
        <v>39</v>
      </c>
      <c r="C193" s="470" t="s">
        <v>2518</v>
      </c>
      <c r="D193" s="479" t="s">
        <v>3145</v>
      </c>
    </row>
    <row r="194" spans="2:4" ht="14.25" customHeight="1" x14ac:dyDescent="0.35">
      <c r="B194" s="470" t="s">
        <v>39</v>
      </c>
      <c r="C194" s="470"/>
      <c r="D194" s="479" t="s">
        <v>3146</v>
      </c>
    </row>
    <row r="195" spans="2:4" ht="14.25" customHeight="1" x14ac:dyDescent="0.35">
      <c r="B195" s="470" t="s">
        <v>39</v>
      </c>
      <c r="C195" s="470" t="s">
        <v>2497</v>
      </c>
      <c r="D195" s="479" t="s">
        <v>3147</v>
      </c>
    </row>
    <row r="196" spans="2:4" ht="13.15" x14ac:dyDescent="0.4">
      <c r="B196" s="480" t="s">
        <v>1831</v>
      </c>
      <c r="C196" s="480"/>
      <c r="D196" s="481" t="s">
        <v>1832</v>
      </c>
    </row>
    <row r="197" spans="2:4" x14ac:dyDescent="0.35">
      <c r="B197" s="470" t="s">
        <v>40</v>
      </c>
      <c r="C197" s="470" t="s">
        <v>2438</v>
      </c>
      <c r="D197" s="479" t="s">
        <v>3148</v>
      </c>
    </row>
    <row r="198" spans="2:4" x14ac:dyDescent="0.35">
      <c r="B198" s="470" t="s">
        <v>40</v>
      </c>
      <c r="C198" s="470" t="s">
        <v>2438</v>
      </c>
      <c r="D198" s="479" t="s">
        <v>3149</v>
      </c>
    </row>
    <row r="199" spans="2:4" x14ac:dyDescent="0.35">
      <c r="B199" s="470" t="s">
        <v>40</v>
      </c>
      <c r="C199" s="470" t="s">
        <v>2438</v>
      </c>
      <c r="D199" s="479" t="s">
        <v>3150</v>
      </c>
    </row>
    <row r="200" spans="2:4" x14ac:dyDescent="0.35">
      <c r="B200" s="470" t="s">
        <v>40</v>
      </c>
      <c r="C200" s="470" t="s">
        <v>2438</v>
      </c>
      <c r="D200" s="479" t="s">
        <v>3151</v>
      </c>
    </row>
    <row r="201" spans="2:4" x14ac:dyDescent="0.35">
      <c r="B201" s="470" t="s">
        <v>40</v>
      </c>
      <c r="C201" s="470" t="s">
        <v>2438</v>
      </c>
      <c r="D201" s="479" t="s">
        <v>3152</v>
      </c>
    </row>
    <row r="202" spans="2:4" ht="13.15" x14ac:dyDescent="0.4">
      <c r="B202" s="480" t="s">
        <v>40</v>
      </c>
      <c r="C202" s="480"/>
      <c r="D202" s="481" t="s">
        <v>1838</v>
      </c>
    </row>
    <row r="203" spans="2:4" x14ac:dyDescent="0.35">
      <c r="B203" s="470" t="s">
        <v>41</v>
      </c>
      <c r="C203" s="470" t="s">
        <v>2644</v>
      </c>
      <c r="D203" s="479" t="s">
        <v>3153</v>
      </c>
    </row>
    <row r="204" spans="2:4" ht="13.15" x14ac:dyDescent="0.4">
      <c r="B204" s="480" t="s">
        <v>41</v>
      </c>
      <c r="C204" s="480"/>
      <c r="D204" s="481" t="s">
        <v>1848</v>
      </c>
    </row>
    <row r="205" spans="2:4" x14ac:dyDescent="0.35">
      <c r="B205" s="470" t="s">
        <v>1849</v>
      </c>
      <c r="C205" s="470" t="s">
        <v>2642</v>
      </c>
      <c r="D205" s="479" t="s">
        <v>3154</v>
      </c>
    </row>
    <row r="206" spans="2:4" x14ac:dyDescent="0.35">
      <c r="B206" s="470" t="s">
        <v>1849</v>
      </c>
      <c r="C206" s="470" t="s">
        <v>2632</v>
      </c>
      <c r="D206" s="479" t="s">
        <v>3155</v>
      </c>
    </row>
    <row r="207" spans="2:4" x14ac:dyDescent="0.35">
      <c r="B207" s="470" t="s">
        <v>1849</v>
      </c>
      <c r="C207" s="470" t="s">
        <v>2637</v>
      </c>
      <c r="D207" s="479" t="s">
        <v>3156</v>
      </c>
    </row>
    <row r="208" spans="2:4" x14ac:dyDescent="0.35">
      <c r="B208" s="470" t="s">
        <v>1849</v>
      </c>
      <c r="C208" s="470" t="s">
        <v>2642</v>
      </c>
      <c r="D208" s="479" t="s">
        <v>3157</v>
      </c>
    </row>
    <row r="209" spans="1:4" x14ac:dyDescent="0.35">
      <c r="B209" s="470" t="s">
        <v>1849</v>
      </c>
      <c r="C209" s="470" t="s">
        <v>2637</v>
      </c>
      <c r="D209" s="479" t="s">
        <v>3158</v>
      </c>
    </row>
    <row r="210" spans="1:4" ht="13.15" x14ac:dyDescent="0.4">
      <c r="B210" s="480" t="s">
        <v>1849</v>
      </c>
      <c r="C210" s="480"/>
      <c r="D210" s="481" t="s">
        <v>3159</v>
      </c>
    </row>
    <row r="211" spans="1:4" s="482" customFormat="1" ht="13.15" x14ac:dyDescent="0.4">
      <c r="A211" s="1"/>
      <c r="B211" s="482" t="s">
        <v>43</v>
      </c>
      <c r="C211" s="480" t="s">
        <v>2643</v>
      </c>
      <c r="D211" s="482" t="s">
        <v>3160</v>
      </c>
    </row>
    <row r="212" spans="1:4" ht="13.15" x14ac:dyDescent="0.4">
      <c r="B212" s="480"/>
      <c r="C212" s="480"/>
      <c r="D212" s="482" t="s">
        <v>3161</v>
      </c>
    </row>
    <row r="228" spans="1:50" s="65" customForma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row>
  </sheetData>
  <autoFilter ref="B2:D212" xr:uid="{00000000-0009-0000-0000-000000000000}"/>
  <printOptions horizontalCentered="1"/>
  <pageMargins left="0.34" right="0.31" top="0.85" bottom="0.49" header="0.5" footer="0.5"/>
  <pageSetup paperSize="3" scale="43" fitToHeight="0" orientation="landscape" r:id="rId1"/>
  <headerFooter alignWithMargins="0"/>
  <rowBreaks count="1" manualBreakCount="1">
    <brk id="33"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7C83-B6EE-4C36-B61E-184189BF5F18}">
  <sheetPr>
    <tabColor theme="5" tint="-0.249977111117893"/>
    <pageSetUpPr fitToPage="1"/>
  </sheetPr>
  <dimension ref="A1:N43"/>
  <sheetViews>
    <sheetView showGridLines="0" view="pageBreakPreview" zoomScale="130" zoomScaleNormal="100" zoomScaleSheetLayoutView="130" workbookViewId="0">
      <selection activeCell="E12" sqref="E12"/>
    </sheetView>
  </sheetViews>
  <sheetFormatPr defaultColWidth="8.53125" defaultRowHeight="13.15" x14ac:dyDescent="0.4"/>
  <cols>
    <col min="1" max="1" width="26.33203125" style="67" customWidth="1"/>
    <col min="2" max="2" width="4.46484375" style="68" bestFit="1" customWidth="1"/>
    <col min="3" max="3" width="9" style="68" customWidth="1"/>
    <col min="4" max="4" width="9.86328125" style="68" customWidth="1"/>
    <col min="5" max="12" width="8.53125" style="67" customWidth="1"/>
    <col min="13" max="16384" width="8.53125" style="67"/>
  </cols>
  <sheetData>
    <row r="1" spans="1:14" ht="12.75" x14ac:dyDescent="0.35">
      <c r="A1" s="496" t="str">
        <f>'[3]Installation with Inflation OH'!A1:M1</f>
        <v>2024-2028 Construction Forecast ($000's)</v>
      </c>
      <c r="B1" s="496"/>
      <c r="C1" s="496"/>
      <c r="D1" s="496"/>
      <c r="E1" s="496"/>
      <c r="F1" s="496"/>
      <c r="G1" s="496"/>
      <c r="H1" s="496"/>
      <c r="I1" s="496"/>
      <c r="J1" s="496"/>
      <c r="K1" s="496"/>
      <c r="L1" s="496"/>
    </row>
    <row r="2" spans="1:14" ht="12.75" x14ac:dyDescent="0.35">
      <c r="A2" s="496" t="s">
        <v>50</v>
      </c>
      <c r="B2" s="496"/>
      <c r="C2" s="496"/>
      <c r="D2" s="496"/>
      <c r="E2" s="496"/>
      <c r="F2" s="496"/>
      <c r="G2" s="496"/>
      <c r="H2" s="496"/>
      <c r="I2" s="496"/>
      <c r="J2" s="496"/>
      <c r="K2" s="496"/>
      <c r="L2" s="496"/>
    </row>
    <row r="3" spans="1:14" ht="12.75" x14ac:dyDescent="0.35">
      <c r="A3" s="491" t="s">
        <v>51</v>
      </c>
      <c r="B3" s="491"/>
      <c r="C3" s="491"/>
      <c r="D3" s="491"/>
      <c r="E3" s="491"/>
      <c r="F3" s="491"/>
      <c r="G3" s="491"/>
      <c r="H3" s="491"/>
      <c r="I3" s="491"/>
      <c r="J3" s="491"/>
      <c r="K3" s="491"/>
      <c r="L3" s="491"/>
    </row>
    <row r="4" spans="1:14" ht="4.5" customHeight="1" x14ac:dyDescent="0.4"/>
    <row r="5" spans="1:14" ht="12.75" customHeight="1" x14ac:dyDescent="0.4">
      <c r="C5" s="500" t="s">
        <v>52</v>
      </c>
      <c r="D5" s="500"/>
      <c r="E5" s="500"/>
      <c r="F5" s="500"/>
      <c r="G5" s="500"/>
      <c r="H5" s="500"/>
      <c r="I5" s="500"/>
      <c r="J5" s="500"/>
      <c r="K5" s="501"/>
      <c r="L5" s="497" t="s">
        <v>4</v>
      </c>
      <c r="N5" s="105"/>
    </row>
    <row r="6" spans="1:14" ht="43.25" customHeight="1" x14ac:dyDescent="0.4">
      <c r="C6" s="158" t="s">
        <v>53</v>
      </c>
      <c r="D6" s="158" t="s">
        <v>54</v>
      </c>
      <c r="E6" s="70" t="s">
        <v>7</v>
      </c>
      <c r="F6" s="158" t="s">
        <v>55</v>
      </c>
      <c r="G6" s="158" t="s">
        <v>56</v>
      </c>
      <c r="H6" s="70" t="s">
        <v>10</v>
      </c>
      <c r="I6" s="70" t="s">
        <v>11</v>
      </c>
      <c r="J6" s="70" t="s">
        <v>12</v>
      </c>
      <c r="K6" s="70" t="s">
        <v>13</v>
      </c>
      <c r="L6" s="498"/>
    </row>
    <row r="7" spans="1:14" ht="12.75" x14ac:dyDescent="0.35">
      <c r="A7" s="71" t="s">
        <v>14</v>
      </c>
      <c r="B7" s="72"/>
      <c r="C7" s="193"/>
      <c r="D7" s="193"/>
      <c r="E7" s="89"/>
      <c r="F7" s="89"/>
      <c r="G7" s="89"/>
      <c r="H7" s="89"/>
      <c r="I7" s="90"/>
      <c r="J7" s="90"/>
      <c r="K7" s="90"/>
      <c r="L7" s="90"/>
    </row>
    <row r="8" spans="1:14" ht="12.75" x14ac:dyDescent="0.35">
      <c r="A8" s="75" t="s">
        <v>15</v>
      </c>
      <c r="B8" s="72">
        <v>11</v>
      </c>
      <c r="C8" s="162">
        <v>5.1174687381583936</v>
      </c>
      <c r="D8" s="162">
        <v>0</v>
      </c>
      <c r="E8" s="73">
        <v>5.1174687381583936</v>
      </c>
      <c r="F8" s="73">
        <f>H8*0.5</f>
        <v>629.08201591511943</v>
      </c>
      <c r="G8" s="73">
        <f>H8*0.5</f>
        <v>629.08201591511943</v>
      </c>
      <c r="H8" s="73">
        <v>1258.1640318302389</v>
      </c>
      <c r="I8" s="96">
        <v>93.890231148162201</v>
      </c>
      <c r="J8" s="96">
        <v>54.36036377415688</v>
      </c>
      <c r="K8" s="96">
        <v>33.235998484274347</v>
      </c>
      <c r="L8" s="73">
        <v>1444.7680939749907</v>
      </c>
    </row>
    <row r="9" spans="1:14" ht="12.75" x14ac:dyDescent="0.35">
      <c r="A9" s="75" t="s">
        <v>16</v>
      </c>
      <c r="B9" s="72">
        <v>12</v>
      </c>
      <c r="C9" s="162">
        <v>3475.7847669571815</v>
      </c>
      <c r="D9" s="162">
        <v>2790.0439560439568</v>
      </c>
      <c r="E9" s="73">
        <v>6265.8287230011383</v>
      </c>
      <c r="F9" s="73">
        <f t="shared" ref="F9:F15" si="0">H9*0.5</f>
        <v>2828.7790981432363</v>
      </c>
      <c r="G9" s="73">
        <f t="shared" ref="G9:G15" si="1">H9*0.5</f>
        <v>2828.7790981432363</v>
      </c>
      <c r="H9" s="73">
        <v>5657.5581962864726</v>
      </c>
      <c r="I9" s="96">
        <v>4676.3736718453965</v>
      </c>
      <c r="J9" s="96">
        <v>4944.6186888973098</v>
      </c>
      <c r="K9" s="96">
        <v>3799.9824933687005</v>
      </c>
      <c r="L9" s="73">
        <v>25344.361773399021</v>
      </c>
    </row>
    <row r="10" spans="1:14" ht="12.75" x14ac:dyDescent="0.35">
      <c r="A10" s="75" t="s">
        <v>20</v>
      </c>
      <c r="B10" s="72">
        <v>13</v>
      </c>
      <c r="C10" s="162">
        <v>1301.8840469874954</v>
      </c>
      <c r="D10" s="162">
        <v>1301.8840469874954</v>
      </c>
      <c r="E10" s="73">
        <v>2603.7680939749907</v>
      </c>
      <c r="F10" s="73">
        <f t="shared" si="0"/>
        <v>1053.869124668435</v>
      </c>
      <c r="G10" s="73">
        <f t="shared" si="1"/>
        <v>1053.869124668435</v>
      </c>
      <c r="H10" s="73">
        <v>2107.73824933687</v>
      </c>
      <c r="I10" s="96">
        <v>2586.2490943539224</v>
      </c>
      <c r="J10" s="96">
        <v>2174.4145509662753</v>
      </c>
      <c r="K10" s="96">
        <v>2215.7332322849566</v>
      </c>
      <c r="L10" s="73">
        <v>11687.903220917015</v>
      </c>
    </row>
    <row r="11" spans="1:14" ht="12.75" x14ac:dyDescent="0.35">
      <c r="A11" s="75" t="s">
        <v>21</v>
      </c>
      <c r="B11" s="72">
        <v>14</v>
      </c>
      <c r="C11" s="162">
        <v>127.93671845395984</v>
      </c>
      <c r="D11" s="162">
        <v>127.93671845395984</v>
      </c>
      <c r="E11" s="73">
        <v>255.87343690791968</v>
      </c>
      <c r="F11" s="73">
        <f t="shared" si="0"/>
        <v>134.54204244031831</v>
      </c>
      <c r="G11" s="73">
        <f t="shared" si="1"/>
        <v>134.54204244031831</v>
      </c>
      <c r="H11" s="73">
        <v>269.08408488063662</v>
      </c>
      <c r="I11" s="96">
        <v>282.97768813944685</v>
      </c>
      <c r="J11" s="96">
        <v>297.00525136165214</v>
      </c>
      <c r="K11" s="96">
        <v>311.72818485032207</v>
      </c>
      <c r="L11" s="73">
        <v>1416.6686461399775</v>
      </c>
    </row>
    <row r="12" spans="1:14" ht="12.75" x14ac:dyDescent="0.35">
      <c r="A12" s="75" t="s">
        <v>22</v>
      </c>
      <c r="B12" s="72">
        <v>15</v>
      </c>
      <c r="C12" s="162">
        <v>2532.0774744221303</v>
      </c>
      <c r="D12" s="162">
        <v>3206.0071674876854</v>
      </c>
      <c r="E12" s="73">
        <v>5738.0846419098152</v>
      </c>
      <c r="F12" s="73">
        <f t="shared" si="0"/>
        <v>2809.2900954907163</v>
      </c>
      <c r="G12" s="73">
        <f t="shared" si="1"/>
        <v>2809.2900954907163</v>
      </c>
      <c r="H12" s="73">
        <v>5618.5801909814327</v>
      </c>
      <c r="I12" s="96">
        <v>5719.8355589238354</v>
      </c>
      <c r="J12" s="96">
        <v>5649.4008052292529</v>
      </c>
      <c r="K12" s="96">
        <v>5689.1720405456617</v>
      </c>
      <c r="L12" s="73">
        <v>28415.073237589997</v>
      </c>
    </row>
    <row r="13" spans="1:14" ht="12.75" x14ac:dyDescent="0.35">
      <c r="A13" s="80" t="s">
        <v>23</v>
      </c>
      <c r="B13" s="81">
        <v>16</v>
      </c>
      <c r="C13" s="162">
        <v>204.69874952633577</v>
      </c>
      <c r="D13" s="162">
        <v>204.69874952633577</v>
      </c>
      <c r="E13" s="73">
        <v>409.39749905267155</v>
      </c>
      <c r="F13" s="73">
        <f t="shared" si="0"/>
        <v>208.99734748010613</v>
      </c>
      <c r="G13" s="73">
        <f t="shared" si="1"/>
        <v>208.99734748010613</v>
      </c>
      <c r="H13" s="73">
        <v>417.99469496021226</v>
      </c>
      <c r="I13" s="96">
        <v>426.77377794619179</v>
      </c>
      <c r="J13" s="96">
        <v>434.88291019325504</v>
      </c>
      <c r="K13" s="96">
        <v>443.14664645699128</v>
      </c>
      <c r="L13" s="73">
        <v>2132.1955286093221</v>
      </c>
    </row>
    <row r="14" spans="1:14" ht="12.75" customHeight="1" x14ac:dyDescent="0.35">
      <c r="A14" s="75" t="s">
        <v>24</v>
      </c>
      <c r="B14" s="72">
        <v>17</v>
      </c>
      <c r="C14" s="162">
        <v>0</v>
      </c>
      <c r="D14" s="162">
        <v>5.1174687381583936</v>
      </c>
      <c r="E14" s="73">
        <v>5.1174687381583936</v>
      </c>
      <c r="F14" s="73">
        <f t="shared" si="0"/>
        <v>5.2249336870026521</v>
      </c>
      <c r="G14" s="73">
        <f t="shared" si="1"/>
        <v>5.2249336870026521</v>
      </c>
      <c r="H14" s="73">
        <v>10.449867374005304</v>
      </c>
      <c r="I14" s="96">
        <v>10.669344448654796</v>
      </c>
      <c r="J14" s="96">
        <v>10.872072754831375</v>
      </c>
      <c r="K14" s="96">
        <v>11.078666161424783</v>
      </c>
      <c r="L14" s="73">
        <v>48.187419477074648</v>
      </c>
    </row>
    <row r="15" spans="1:14" ht="12.75" customHeight="1" x14ac:dyDescent="0.35">
      <c r="A15" s="75" t="s">
        <v>25</v>
      </c>
      <c r="B15" s="72">
        <v>19</v>
      </c>
      <c r="C15" s="162">
        <v>0</v>
      </c>
      <c r="D15" s="162">
        <v>0</v>
      </c>
      <c r="E15" s="73">
        <v>0</v>
      </c>
      <c r="F15" s="73">
        <f t="shared" si="0"/>
        <v>0</v>
      </c>
      <c r="G15" s="73">
        <f t="shared" si="1"/>
        <v>0</v>
      </c>
      <c r="H15" s="73">
        <v>0</v>
      </c>
      <c r="I15" s="96">
        <v>0</v>
      </c>
      <c r="J15" s="96">
        <v>0</v>
      </c>
      <c r="K15" s="96">
        <v>0</v>
      </c>
      <c r="L15" s="73">
        <v>0</v>
      </c>
    </row>
    <row r="16" spans="1:14" ht="12.75" x14ac:dyDescent="0.35">
      <c r="A16" s="75" t="s">
        <v>57</v>
      </c>
      <c r="B16" s="72"/>
      <c r="C16" s="83">
        <f t="shared" ref="C16:E16" si="2">SUM(C8:C15)</f>
        <v>7647.4992250852602</v>
      </c>
      <c r="D16" s="83">
        <f t="shared" si="2"/>
        <v>7635.6881072375909</v>
      </c>
      <c r="E16" s="83">
        <f t="shared" si="2"/>
        <v>15283.18733232285</v>
      </c>
      <c r="F16" s="83">
        <f>SUM(F8:F15)</f>
        <v>7669.7846578249346</v>
      </c>
      <c r="G16" s="83">
        <f t="shared" ref="G16:L16" si="3">SUM(G8:G15)</f>
        <v>7669.7846578249346</v>
      </c>
      <c r="H16" s="83">
        <f t="shared" si="3"/>
        <v>15339.569315649869</v>
      </c>
      <c r="I16" s="83">
        <f t="shared" si="3"/>
        <v>13796.769366805611</v>
      </c>
      <c r="J16" s="83">
        <f t="shared" si="3"/>
        <v>13565.554643176734</v>
      </c>
      <c r="K16" s="83">
        <f t="shared" si="3"/>
        <v>12504.07726215233</v>
      </c>
      <c r="L16" s="83">
        <f t="shared" si="3"/>
        <v>70489.157920107406</v>
      </c>
    </row>
    <row r="17" spans="1:12" ht="12.75" x14ac:dyDescent="0.35">
      <c r="A17" s="88"/>
      <c r="B17" s="72"/>
      <c r="C17" s="193"/>
      <c r="D17" s="193"/>
      <c r="E17" s="89"/>
      <c r="F17" s="89"/>
      <c r="G17" s="89"/>
      <c r="H17" s="89"/>
      <c r="I17" s="90"/>
      <c r="J17" s="90"/>
      <c r="K17" s="90"/>
      <c r="L17" s="90"/>
    </row>
    <row r="18" spans="1:12" ht="12.75" x14ac:dyDescent="0.35">
      <c r="A18" s="71" t="s">
        <v>27</v>
      </c>
      <c r="B18" s="72"/>
      <c r="C18" s="193"/>
      <c r="D18" s="193"/>
      <c r="E18" s="89"/>
      <c r="F18" s="89"/>
      <c r="G18" s="89"/>
      <c r="H18" s="89"/>
      <c r="I18" s="90"/>
      <c r="J18" s="90"/>
      <c r="K18" s="90"/>
      <c r="L18" s="90"/>
    </row>
    <row r="19" spans="1:12" ht="12.75" x14ac:dyDescent="0.35">
      <c r="A19" s="75" t="s">
        <v>28</v>
      </c>
      <c r="B19" s="72">
        <v>21</v>
      </c>
      <c r="C19" s="162">
        <v>0</v>
      </c>
      <c r="D19" s="162">
        <v>0</v>
      </c>
      <c r="E19" s="73">
        <v>0</v>
      </c>
      <c r="F19" s="73">
        <f>H19*0.5</f>
        <v>0</v>
      </c>
      <c r="G19" s="73">
        <f>H19*0.5</f>
        <v>0</v>
      </c>
      <c r="H19" s="73">
        <v>0</v>
      </c>
      <c r="I19" s="73">
        <v>0</v>
      </c>
      <c r="J19" s="73">
        <v>0</v>
      </c>
      <c r="K19" s="73">
        <v>0</v>
      </c>
      <c r="L19" s="73">
        <v>0</v>
      </c>
    </row>
    <row r="20" spans="1:12" ht="12.75" x14ac:dyDescent="0.35">
      <c r="A20" s="75" t="s">
        <v>16</v>
      </c>
      <c r="B20" s="72">
        <v>22</v>
      </c>
      <c r="C20" s="162">
        <v>51.174687381583944</v>
      </c>
      <c r="D20" s="162">
        <v>51.174687381583944</v>
      </c>
      <c r="E20" s="73">
        <v>102.34937476316789</v>
      </c>
      <c r="F20" s="73">
        <f t="shared" ref="F20:F24" si="4">H20*0.5</f>
        <v>73.149071618037141</v>
      </c>
      <c r="G20" s="73">
        <f t="shared" ref="G20:G24" si="5">H20*0.5</f>
        <v>73.149071618037141</v>
      </c>
      <c r="H20" s="73">
        <v>146.29814323607428</v>
      </c>
      <c r="I20" s="73">
        <v>149.37082228116714</v>
      </c>
      <c r="J20" s="73">
        <v>152.20901856763928</v>
      </c>
      <c r="K20" s="73">
        <v>155.10132625994694</v>
      </c>
      <c r="L20" s="73">
        <v>705.32868510799551</v>
      </c>
    </row>
    <row r="21" spans="1:12" ht="12.75" x14ac:dyDescent="0.35">
      <c r="A21" s="75" t="s">
        <v>29</v>
      </c>
      <c r="B21" s="72">
        <v>23</v>
      </c>
      <c r="C21" s="162">
        <v>127.93671845395984</v>
      </c>
      <c r="D21" s="162">
        <v>127.93671845395984</v>
      </c>
      <c r="E21" s="73">
        <v>255.87343690791968</v>
      </c>
      <c r="F21" s="73">
        <f t="shared" si="4"/>
        <v>114.94854111405836</v>
      </c>
      <c r="G21" s="73">
        <f t="shared" si="5"/>
        <v>114.94854111405836</v>
      </c>
      <c r="H21" s="73">
        <v>229.89708222811672</v>
      </c>
      <c r="I21" s="73">
        <v>234.72557787040549</v>
      </c>
      <c r="J21" s="73">
        <v>239.18560060629025</v>
      </c>
      <c r="K21" s="73">
        <v>265.88798787419478</v>
      </c>
      <c r="L21" s="73">
        <v>1225.569685486927</v>
      </c>
    </row>
    <row r="22" spans="1:12" ht="12.75" x14ac:dyDescent="0.35">
      <c r="A22" s="75" t="s">
        <v>21</v>
      </c>
      <c r="B22" s="72">
        <v>24</v>
      </c>
      <c r="C22" s="162">
        <v>102.34937476316789</v>
      </c>
      <c r="D22" s="162">
        <v>102.34937476316789</v>
      </c>
      <c r="E22" s="73">
        <v>204.69874952633577</v>
      </c>
      <c r="F22" s="73">
        <f t="shared" si="4"/>
        <v>107.63363395225466</v>
      </c>
      <c r="G22" s="73">
        <f t="shared" si="5"/>
        <v>107.63363395225466</v>
      </c>
      <c r="H22" s="73">
        <v>215.26726790450931</v>
      </c>
      <c r="I22" s="73">
        <v>226.3821505115574</v>
      </c>
      <c r="J22" s="73">
        <v>237.60414890337248</v>
      </c>
      <c r="K22" s="73">
        <v>249.38272735464946</v>
      </c>
      <c r="L22" s="73">
        <v>1133.3350442004244</v>
      </c>
    </row>
    <row r="23" spans="1:12" ht="12.75" x14ac:dyDescent="0.35">
      <c r="A23" s="75" t="s">
        <v>22</v>
      </c>
      <c r="B23" s="72">
        <v>25</v>
      </c>
      <c r="C23" s="162">
        <v>716.44562334217528</v>
      </c>
      <c r="D23" s="162">
        <v>716.44562334217528</v>
      </c>
      <c r="E23" s="73">
        <v>1432.8912466843506</v>
      </c>
      <c r="F23" s="73">
        <f t="shared" si="4"/>
        <v>731.49071618037135</v>
      </c>
      <c r="G23" s="73">
        <f t="shared" si="5"/>
        <v>731.49071618037135</v>
      </c>
      <c r="H23" s="73">
        <v>1462.9814323607427</v>
      </c>
      <c r="I23" s="73">
        <v>1493.7082228116712</v>
      </c>
      <c r="J23" s="73">
        <v>1522.0901856763926</v>
      </c>
      <c r="K23" s="73">
        <v>1551.0132625994695</v>
      </c>
      <c r="L23" s="73">
        <v>7462.6843501326266</v>
      </c>
    </row>
    <row r="24" spans="1:12" ht="12.75" x14ac:dyDescent="0.35">
      <c r="A24" s="75" t="s">
        <v>24</v>
      </c>
      <c r="B24" s="72">
        <v>27</v>
      </c>
      <c r="C24" s="162">
        <v>0</v>
      </c>
      <c r="D24" s="162">
        <v>0</v>
      </c>
      <c r="E24" s="73">
        <v>0</v>
      </c>
      <c r="F24" s="73">
        <f t="shared" si="4"/>
        <v>0</v>
      </c>
      <c r="G24" s="73">
        <f t="shared" si="5"/>
        <v>0</v>
      </c>
      <c r="H24" s="73">
        <v>0</v>
      </c>
      <c r="I24" s="73">
        <v>0</v>
      </c>
      <c r="J24" s="73">
        <v>0</v>
      </c>
      <c r="K24" s="73">
        <v>0</v>
      </c>
      <c r="L24" s="73">
        <v>0</v>
      </c>
    </row>
    <row r="25" spans="1:12" ht="12.75" x14ac:dyDescent="0.35">
      <c r="A25" s="75" t="s">
        <v>58</v>
      </c>
      <c r="B25" s="72"/>
      <c r="C25" s="83">
        <f t="shared" ref="C25:E25" si="6">SUM(C19:C24)</f>
        <v>997.906403940887</v>
      </c>
      <c r="D25" s="83">
        <f t="shared" si="6"/>
        <v>997.906403940887</v>
      </c>
      <c r="E25" s="83">
        <f t="shared" si="6"/>
        <v>1995.812807881774</v>
      </c>
      <c r="F25" s="83">
        <f>SUM(F19:F24)</f>
        <v>1027.2219628647215</v>
      </c>
      <c r="G25" s="83">
        <f t="shared" ref="G25:L25" si="7">SUM(G19:G24)</f>
        <v>1027.2219628647215</v>
      </c>
      <c r="H25" s="83">
        <f t="shared" si="7"/>
        <v>2054.443925729443</v>
      </c>
      <c r="I25" s="83">
        <f t="shared" si="7"/>
        <v>2104.1867734748012</v>
      </c>
      <c r="J25" s="83">
        <f t="shared" si="7"/>
        <v>2151.0889537536946</v>
      </c>
      <c r="K25" s="83">
        <f t="shared" si="7"/>
        <v>2221.3853040882605</v>
      </c>
      <c r="L25" s="83">
        <f t="shared" si="7"/>
        <v>10526.917764927974</v>
      </c>
    </row>
    <row r="26" spans="1:12" ht="12.75" x14ac:dyDescent="0.35">
      <c r="A26" s="88"/>
      <c r="B26" s="72"/>
      <c r="C26" s="193"/>
      <c r="D26" s="193"/>
      <c r="E26" s="89"/>
      <c r="F26" s="89"/>
      <c r="G26" s="89"/>
      <c r="H26" s="89"/>
      <c r="I26" s="90"/>
      <c r="J26" s="90"/>
      <c r="K26" s="90"/>
      <c r="L26" s="90"/>
    </row>
    <row r="27" spans="1:12" ht="12.75" x14ac:dyDescent="0.35">
      <c r="A27" s="71" t="s">
        <v>31</v>
      </c>
      <c r="B27" s="72"/>
      <c r="C27" s="193"/>
      <c r="D27" s="193"/>
      <c r="E27" s="89"/>
      <c r="F27" s="89"/>
      <c r="G27" s="89"/>
      <c r="H27" s="89"/>
      <c r="I27" s="90"/>
      <c r="J27" s="90"/>
      <c r="K27" s="90"/>
      <c r="L27" s="90"/>
    </row>
    <row r="28" spans="1:12" ht="12.75" x14ac:dyDescent="0.35">
      <c r="A28" s="75" t="s">
        <v>32</v>
      </c>
      <c r="B28" s="72">
        <v>41</v>
      </c>
      <c r="C28" s="178">
        <v>272.09581280788183</v>
      </c>
      <c r="D28" s="178">
        <v>272.09581280788183</v>
      </c>
      <c r="E28" s="96">
        <v>544.19162561576366</v>
      </c>
      <c r="F28" s="73">
        <f>H28*0.5</f>
        <v>349.02557029177723</v>
      </c>
      <c r="G28" s="73">
        <f>H28*0.5</f>
        <v>349.02557029177723</v>
      </c>
      <c r="H28" s="96">
        <v>698.05114058355446</v>
      </c>
      <c r="I28" s="96">
        <v>979.44582038651026</v>
      </c>
      <c r="J28" s="96">
        <v>699.07427813565744</v>
      </c>
      <c r="K28" s="96">
        <v>732.57679992421379</v>
      </c>
      <c r="L28" s="73">
        <v>3653.3396646456999</v>
      </c>
    </row>
    <row r="29" spans="1:12" ht="12.75" x14ac:dyDescent="0.35">
      <c r="A29" s="75" t="s">
        <v>33</v>
      </c>
      <c r="B29" s="72"/>
      <c r="C29" s="178">
        <v>272.09581280788183</v>
      </c>
      <c r="D29" s="178">
        <v>272.09581280788183</v>
      </c>
      <c r="E29" s="96">
        <v>544.19162561576366</v>
      </c>
      <c r="F29" s="73">
        <f t="shared" ref="F29:F40" si="8">H29*0.5</f>
        <v>349.02557029177723</v>
      </c>
      <c r="G29" s="73">
        <f t="shared" ref="G29:G40" si="9">H29*0.5</f>
        <v>349.02557029177723</v>
      </c>
      <c r="H29" s="96">
        <v>698.05114058355446</v>
      </c>
      <c r="I29" s="96">
        <v>899.42573702159928</v>
      </c>
      <c r="J29" s="96">
        <v>699.07427813565744</v>
      </c>
      <c r="K29" s="96">
        <v>732.57679992421379</v>
      </c>
      <c r="L29" s="73">
        <v>3573.319581280789</v>
      </c>
    </row>
    <row r="30" spans="1:12" ht="12.75" x14ac:dyDescent="0.35">
      <c r="A30" s="98" t="s">
        <v>34</v>
      </c>
      <c r="B30" s="72"/>
      <c r="C30" s="178">
        <v>0</v>
      </c>
      <c r="D30" s="178">
        <v>0</v>
      </c>
      <c r="E30" s="96">
        <v>0</v>
      </c>
      <c r="F30" s="73">
        <f t="shared" si="8"/>
        <v>0</v>
      </c>
      <c r="G30" s="73">
        <f t="shared" si="9"/>
        <v>0</v>
      </c>
      <c r="H30" s="96">
        <v>0</v>
      </c>
      <c r="I30" s="96">
        <v>80.020083364910974</v>
      </c>
      <c r="J30" s="96">
        <v>0</v>
      </c>
      <c r="K30" s="96">
        <v>0</v>
      </c>
      <c r="L30" s="73">
        <v>80.020083364910974</v>
      </c>
    </row>
    <row r="31" spans="1:12" ht="12.75" x14ac:dyDescent="0.35">
      <c r="A31" s="98"/>
      <c r="B31" s="72"/>
      <c r="C31" s="162"/>
      <c r="D31" s="162"/>
      <c r="E31" s="73"/>
      <c r="F31" s="73">
        <f t="shared" si="8"/>
        <v>0</v>
      </c>
      <c r="G31" s="73">
        <f t="shared" si="9"/>
        <v>0</v>
      </c>
      <c r="H31" s="73"/>
      <c r="I31" s="73"/>
      <c r="J31" s="73"/>
      <c r="K31" s="73"/>
      <c r="L31" s="73">
        <v>0</v>
      </c>
    </row>
    <row r="32" spans="1:12" ht="12.75" x14ac:dyDescent="0.35">
      <c r="A32" s="75" t="str">
        <f>'[3]Installation with Inflation'!A32</f>
        <v>Office Equipment</v>
      </c>
      <c r="B32" s="72">
        <f>'[3]Installation with Inflation'!B32</f>
        <v>42</v>
      </c>
      <c r="C32" s="162">
        <v>0</v>
      </c>
      <c r="D32" s="162">
        <v>0</v>
      </c>
      <c r="E32" s="106">
        <v>0</v>
      </c>
      <c r="F32" s="73">
        <f t="shared" si="8"/>
        <v>0</v>
      </c>
      <c r="G32" s="73">
        <f t="shared" si="9"/>
        <v>0</v>
      </c>
      <c r="H32" s="73">
        <v>0</v>
      </c>
      <c r="I32" s="73">
        <v>0</v>
      </c>
      <c r="J32" s="73">
        <v>0</v>
      </c>
      <c r="K32" s="73">
        <v>0</v>
      </c>
      <c r="L32" s="73">
        <v>0</v>
      </c>
    </row>
    <row r="33" spans="1:12" ht="12.75" x14ac:dyDescent="0.35">
      <c r="A33" s="75" t="str">
        <f>'[3]Installation with Inflation'!A33</f>
        <v>General</v>
      </c>
      <c r="B33" s="72">
        <f>'[3]Installation with Inflation'!B33</f>
        <v>421</v>
      </c>
      <c r="C33" s="162">
        <v>0</v>
      </c>
      <c r="D33" s="162">
        <v>0</v>
      </c>
      <c r="E33" s="106">
        <v>0</v>
      </c>
      <c r="F33" s="73">
        <f t="shared" si="8"/>
        <v>0</v>
      </c>
      <c r="G33" s="73">
        <f t="shared" si="9"/>
        <v>0</v>
      </c>
      <c r="H33" s="73">
        <v>0</v>
      </c>
      <c r="I33" s="73">
        <v>0</v>
      </c>
      <c r="J33" s="73">
        <v>0</v>
      </c>
      <c r="K33" s="73">
        <v>0</v>
      </c>
      <c r="L33" s="73">
        <v>0</v>
      </c>
    </row>
    <row r="34" spans="1:12" ht="12.75" x14ac:dyDescent="0.35">
      <c r="A34" s="75" t="str">
        <f>'[3]Installation with Inflation'!A34</f>
        <v>EMS</v>
      </c>
      <c r="B34" s="72">
        <f>'[3]Installation with Inflation'!B34</f>
        <v>423</v>
      </c>
      <c r="C34" s="162">
        <v>0</v>
      </c>
      <c r="D34" s="162">
        <v>0</v>
      </c>
      <c r="E34" s="106">
        <v>0</v>
      </c>
      <c r="F34" s="73">
        <f t="shared" si="8"/>
        <v>0</v>
      </c>
      <c r="G34" s="73">
        <f t="shared" si="9"/>
        <v>0</v>
      </c>
      <c r="H34" s="73">
        <v>0</v>
      </c>
      <c r="I34" s="73">
        <v>0</v>
      </c>
      <c r="J34" s="73">
        <v>0</v>
      </c>
      <c r="K34" s="73">
        <v>0</v>
      </c>
      <c r="L34" s="73">
        <v>0</v>
      </c>
    </row>
    <row r="35" spans="1:12" ht="12.75" x14ac:dyDescent="0.35">
      <c r="A35" s="75" t="str">
        <f>'[3]Installation with Inflation'!A35</f>
        <v>EDP</v>
      </c>
      <c r="B35" s="72">
        <f>'[3]Installation with Inflation'!B35</f>
        <v>4222</v>
      </c>
      <c r="C35" s="162">
        <v>0</v>
      </c>
      <c r="D35" s="162">
        <v>0</v>
      </c>
      <c r="E35" s="106">
        <v>0</v>
      </c>
      <c r="F35" s="73">
        <f t="shared" si="8"/>
        <v>0</v>
      </c>
      <c r="G35" s="73">
        <f t="shared" si="9"/>
        <v>0</v>
      </c>
      <c r="H35" s="73">
        <v>0</v>
      </c>
      <c r="I35" s="73">
        <v>0</v>
      </c>
      <c r="J35" s="73">
        <v>0</v>
      </c>
      <c r="K35" s="73">
        <v>0</v>
      </c>
      <c r="L35" s="73">
        <v>0</v>
      </c>
    </row>
    <row r="36" spans="1:12" ht="12.75" x14ac:dyDescent="0.35">
      <c r="A36" s="75" t="str">
        <f>'[3]Installation with Inflation'!A36</f>
        <v>Software</v>
      </c>
      <c r="B36" s="72">
        <f>'[3]Installation with Inflation'!B36</f>
        <v>4220</v>
      </c>
      <c r="C36" s="162">
        <v>0</v>
      </c>
      <c r="D36" s="162">
        <v>0</v>
      </c>
      <c r="E36" s="106">
        <v>0</v>
      </c>
      <c r="F36" s="73">
        <f t="shared" si="8"/>
        <v>0</v>
      </c>
      <c r="G36" s="73">
        <f t="shared" si="9"/>
        <v>0</v>
      </c>
      <c r="H36" s="73">
        <v>0</v>
      </c>
      <c r="I36" s="73">
        <v>0</v>
      </c>
      <c r="J36" s="73">
        <v>0</v>
      </c>
      <c r="K36" s="73">
        <v>0</v>
      </c>
      <c r="L36" s="73">
        <v>0</v>
      </c>
    </row>
    <row r="37" spans="1:12" ht="12.75" x14ac:dyDescent="0.35">
      <c r="A37" s="75" t="str">
        <f>'[3]Installation with Inflation'!A37</f>
        <v>Security</v>
      </c>
      <c r="B37" s="72">
        <f>'[3]Installation with Inflation'!B37</f>
        <v>424</v>
      </c>
      <c r="C37" s="162">
        <v>0</v>
      </c>
      <c r="D37" s="162">
        <v>0</v>
      </c>
      <c r="E37" s="73">
        <v>0</v>
      </c>
      <c r="F37" s="73">
        <f t="shared" si="8"/>
        <v>0</v>
      </c>
      <c r="G37" s="73">
        <f t="shared" si="9"/>
        <v>0</v>
      </c>
      <c r="H37" s="73">
        <v>0</v>
      </c>
      <c r="I37" s="73">
        <v>0</v>
      </c>
      <c r="J37" s="73">
        <v>0</v>
      </c>
      <c r="K37" s="73">
        <v>0</v>
      </c>
      <c r="L37" s="73">
        <v>0</v>
      </c>
    </row>
    <row r="38" spans="1:12" ht="12.75" x14ac:dyDescent="0.35">
      <c r="A38" s="75" t="str">
        <f>'[3]Installation with Inflation'!A38</f>
        <v>Tools</v>
      </c>
      <c r="B38" s="72">
        <f>'[3]Installation with Inflation'!B38</f>
        <v>43</v>
      </c>
      <c r="C38" s="162">
        <v>0</v>
      </c>
      <c r="D38" s="162">
        <v>0</v>
      </c>
      <c r="E38" s="73">
        <v>0</v>
      </c>
      <c r="F38" s="73">
        <f t="shared" si="8"/>
        <v>0</v>
      </c>
      <c r="G38" s="73">
        <f t="shared" si="9"/>
        <v>0</v>
      </c>
      <c r="H38" s="73">
        <v>0</v>
      </c>
      <c r="I38" s="73">
        <v>0</v>
      </c>
      <c r="J38" s="73">
        <v>0</v>
      </c>
      <c r="K38" s="73">
        <v>0</v>
      </c>
      <c r="L38" s="73">
        <v>0</v>
      </c>
    </row>
    <row r="39" spans="1:12" ht="12.75" x14ac:dyDescent="0.35">
      <c r="A39" s="75" t="str">
        <f>'[3]Installation with Inflation'!A39</f>
        <v>Communication</v>
      </c>
      <c r="B39" s="72">
        <f>'[3]Installation with Inflation'!B39</f>
        <v>44</v>
      </c>
      <c r="C39" s="162">
        <v>0.5</v>
      </c>
      <c r="D39" s="162">
        <v>0.5</v>
      </c>
      <c r="E39" s="73">
        <v>1</v>
      </c>
      <c r="F39" s="73">
        <f t="shared" si="8"/>
        <v>0.5</v>
      </c>
      <c r="G39" s="73">
        <f t="shared" si="9"/>
        <v>0.5</v>
      </c>
      <c r="H39" s="73">
        <v>1</v>
      </c>
      <c r="I39" s="73">
        <v>1</v>
      </c>
      <c r="J39" s="73">
        <v>1</v>
      </c>
      <c r="K39" s="73">
        <v>1</v>
      </c>
      <c r="L39" s="73">
        <v>5</v>
      </c>
    </row>
    <row r="40" spans="1:12" ht="12.75" x14ac:dyDescent="0.35">
      <c r="A40" s="75" t="str">
        <f>'[3]Installation with Inflation'!A40</f>
        <v>Transportation</v>
      </c>
      <c r="B40" s="72">
        <f>'[3]Installation with Inflation'!B40</f>
        <v>45</v>
      </c>
      <c r="C40" s="162">
        <v>-225</v>
      </c>
      <c r="D40" s="162">
        <v>-225</v>
      </c>
      <c r="E40" s="73">
        <v>-450</v>
      </c>
      <c r="F40" s="73">
        <f t="shared" si="8"/>
        <v>-225</v>
      </c>
      <c r="G40" s="73">
        <f t="shared" si="9"/>
        <v>-225</v>
      </c>
      <c r="H40" s="73">
        <v>-450</v>
      </c>
      <c r="I40" s="73">
        <v>-450</v>
      </c>
      <c r="J40" s="73">
        <v>-450</v>
      </c>
      <c r="K40" s="73">
        <v>-450</v>
      </c>
      <c r="L40" s="73">
        <v>-2250</v>
      </c>
    </row>
    <row r="41" spans="1:12" ht="12.75" x14ac:dyDescent="0.35">
      <c r="A41" s="75" t="s">
        <v>59</v>
      </c>
      <c r="B41" s="72"/>
      <c r="C41" s="101">
        <f t="shared" ref="C41:E41" si="10">C28+C39+C40</f>
        <v>47.595812807881828</v>
      </c>
      <c r="D41" s="101">
        <f t="shared" si="10"/>
        <v>47.595812807881828</v>
      </c>
      <c r="E41" s="101">
        <f t="shared" si="10"/>
        <v>95.191625615763655</v>
      </c>
      <c r="F41" s="101">
        <f>F28+F39+F40</f>
        <v>124.52557029177723</v>
      </c>
      <c r="G41" s="101">
        <f t="shared" ref="G41:L41" si="11">G28+G39+G40</f>
        <v>124.52557029177723</v>
      </c>
      <c r="H41" s="101">
        <f t="shared" si="11"/>
        <v>249.05114058355446</v>
      </c>
      <c r="I41" s="101">
        <f t="shared" si="11"/>
        <v>530.44582038651026</v>
      </c>
      <c r="J41" s="101">
        <f t="shared" si="11"/>
        <v>250.07427813565744</v>
      </c>
      <c r="K41" s="101">
        <f t="shared" si="11"/>
        <v>283.57679992421379</v>
      </c>
      <c r="L41" s="101">
        <f t="shared" si="11"/>
        <v>1408.3396646456999</v>
      </c>
    </row>
    <row r="42" spans="1:12" x14ac:dyDescent="0.4">
      <c r="C42" s="182"/>
      <c r="D42" s="182"/>
      <c r="E42" s="99"/>
      <c r="F42" s="99"/>
      <c r="G42" s="99"/>
      <c r="H42" s="99"/>
      <c r="I42" s="99"/>
      <c r="J42" s="99"/>
      <c r="K42" s="99"/>
      <c r="L42" s="90"/>
    </row>
    <row r="43" spans="1:12" ht="12.75" x14ac:dyDescent="0.35">
      <c r="A43" s="487" t="s">
        <v>49</v>
      </c>
      <c r="B43" s="499"/>
      <c r="C43" s="184">
        <f>C41+C25+C16</f>
        <v>8693.0014418340288</v>
      </c>
      <c r="D43" s="184">
        <f t="shared" ref="D43:L43" si="12">D41+D25+D16</f>
        <v>8681.1903239863605</v>
      </c>
      <c r="E43" s="184">
        <f t="shared" si="12"/>
        <v>17374.191765820389</v>
      </c>
      <c r="F43" s="184">
        <f t="shared" si="12"/>
        <v>8821.5321909814338</v>
      </c>
      <c r="G43" s="184">
        <f t="shared" si="12"/>
        <v>8821.5321909814338</v>
      </c>
      <c r="H43" s="184">
        <f t="shared" si="12"/>
        <v>17643.064381962868</v>
      </c>
      <c r="I43" s="184">
        <f t="shared" si="12"/>
        <v>16431.401960666921</v>
      </c>
      <c r="J43" s="184">
        <f t="shared" si="12"/>
        <v>15966.717875066086</v>
      </c>
      <c r="K43" s="184">
        <f t="shared" si="12"/>
        <v>15009.039366164805</v>
      </c>
      <c r="L43" s="184">
        <f t="shared" si="12"/>
        <v>82424.415349681076</v>
      </c>
    </row>
  </sheetData>
  <mergeCells count="6">
    <mergeCell ref="A1:L1"/>
    <mergeCell ref="A2:L2"/>
    <mergeCell ref="A3:L3"/>
    <mergeCell ref="L5:L6"/>
    <mergeCell ref="A43:B43"/>
    <mergeCell ref="C5:K5"/>
  </mergeCells>
  <phoneticPr fontId="71" type="noConversion"/>
  <printOptions horizontalCentered="1"/>
  <pageMargins left="0.75" right="0.75" top="1" bottom="1" header="0.5" footer="0.5"/>
  <pageSetup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661B-F2DB-4B6C-920F-6A64721A6AD0}">
  <sheetPr>
    <tabColor rgb="FF00B0F0"/>
  </sheetPr>
  <dimension ref="A1:P50"/>
  <sheetViews>
    <sheetView view="pageBreakPreview" zoomScaleNormal="100" zoomScaleSheetLayoutView="100" workbookViewId="0">
      <selection activeCell="N9" sqref="N9:P9"/>
    </sheetView>
  </sheetViews>
  <sheetFormatPr defaultRowHeight="14.25" x14ac:dyDescent="0.45"/>
  <cols>
    <col min="1" max="1" width="18.1328125" customWidth="1"/>
    <col min="2" max="2" width="9.46484375" customWidth="1"/>
    <col min="3" max="3" width="22.33203125" customWidth="1"/>
    <col min="4" max="4" width="13.53125" customWidth="1"/>
    <col min="5" max="5" width="11.33203125" customWidth="1"/>
    <col min="6" max="6" width="10.53125" customWidth="1"/>
    <col min="7" max="7" width="9.53125" customWidth="1"/>
    <col min="8" max="8" width="9.46484375" customWidth="1"/>
    <col min="10" max="10" width="9.53125" customWidth="1"/>
    <col min="12" max="13" width="9.53125" customWidth="1"/>
  </cols>
  <sheetData>
    <row r="1" spans="1:16" ht="56" customHeight="1" x14ac:dyDescent="0.45">
      <c r="A1" s="602" t="s">
        <v>1859</v>
      </c>
      <c r="B1" s="603"/>
      <c r="C1" s="603"/>
      <c r="D1" s="603"/>
      <c r="E1" s="603"/>
      <c r="F1" s="603"/>
      <c r="G1" s="603"/>
      <c r="H1" s="603"/>
      <c r="I1" s="603"/>
      <c r="J1" s="603"/>
      <c r="K1" s="603"/>
      <c r="L1" s="603"/>
      <c r="M1" s="603"/>
      <c r="N1" s="603"/>
      <c r="O1" s="603"/>
      <c r="P1" s="603"/>
    </row>
    <row r="2" spans="1:16" ht="15.75" x14ac:dyDescent="0.45">
      <c r="A2" s="414"/>
      <c r="B2" s="415"/>
      <c r="C2" s="415"/>
      <c r="D2" s="415"/>
      <c r="E2" s="415"/>
      <c r="F2" s="415"/>
      <c r="G2" s="415"/>
      <c r="H2" s="415"/>
      <c r="I2" s="415"/>
      <c r="J2" s="415"/>
      <c r="K2" s="415"/>
      <c r="L2" s="415"/>
      <c r="M2" s="415"/>
      <c r="N2" s="415"/>
      <c r="O2" s="415"/>
      <c r="P2" s="415"/>
    </row>
    <row r="3" spans="1:16" x14ac:dyDescent="0.45">
      <c r="A3" s="604" t="s">
        <v>1860</v>
      </c>
      <c r="B3" s="605"/>
      <c r="C3" s="606"/>
      <c r="D3" s="607" t="s">
        <v>1861</v>
      </c>
      <c r="E3" s="608"/>
      <c r="F3" s="608"/>
      <c r="G3" s="608"/>
      <c r="H3" s="609"/>
      <c r="I3" s="610" t="s">
        <v>1862</v>
      </c>
      <c r="J3" s="611"/>
      <c r="K3" s="611"/>
      <c r="L3" s="611"/>
      <c r="M3" s="612"/>
      <c r="N3" s="544"/>
      <c r="O3" s="544"/>
      <c r="P3" s="544"/>
    </row>
    <row r="4" spans="1:16" x14ac:dyDescent="0.45">
      <c r="A4" s="613" t="s">
        <v>1863</v>
      </c>
      <c r="B4" s="613"/>
      <c r="C4" s="613"/>
      <c r="D4" s="613"/>
      <c r="E4" s="613"/>
      <c r="F4" s="613"/>
      <c r="G4" s="613"/>
      <c r="H4" s="613"/>
      <c r="I4" s="613"/>
      <c r="J4" s="613"/>
      <c r="K4" s="613"/>
      <c r="L4" s="613"/>
      <c r="M4" s="613"/>
      <c r="N4" s="613"/>
      <c r="O4" s="613"/>
      <c r="P4" s="613"/>
    </row>
    <row r="5" spans="1:16" x14ac:dyDescent="0.45">
      <c r="A5" s="630" t="s">
        <v>1864</v>
      </c>
      <c r="B5" s="631"/>
      <c r="C5" s="632" t="s">
        <v>1865</v>
      </c>
      <c r="D5" s="633"/>
      <c r="E5" s="634" t="s">
        <v>1866</v>
      </c>
      <c r="F5" s="635"/>
      <c r="G5" s="634" t="s">
        <v>1867</v>
      </c>
      <c r="H5" s="635"/>
      <c r="I5" s="636" t="s">
        <v>1868</v>
      </c>
      <c r="J5" s="637"/>
      <c r="K5" s="599" t="s">
        <v>1869</v>
      </c>
      <c r="L5" s="600"/>
      <c r="M5" s="601"/>
      <c r="N5" s="544"/>
      <c r="O5" s="544"/>
      <c r="P5" s="544"/>
    </row>
    <row r="6" spans="1:16" x14ac:dyDescent="0.45">
      <c r="A6" s="622" t="s">
        <v>1870</v>
      </c>
      <c r="B6" s="623"/>
      <c r="C6" s="623"/>
      <c r="D6" s="624"/>
      <c r="E6" s="625">
        <v>189510057</v>
      </c>
      <c r="F6" s="626"/>
      <c r="G6" s="625">
        <v>186723475</v>
      </c>
      <c r="H6" s="626"/>
      <c r="I6" s="625">
        <v>2786583</v>
      </c>
      <c r="J6" s="626"/>
      <c r="K6" s="627">
        <v>-1.47E-2</v>
      </c>
      <c r="L6" s="628"/>
      <c r="M6" s="629"/>
      <c r="N6" s="544"/>
      <c r="O6" s="544"/>
      <c r="P6" s="544"/>
    </row>
    <row r="7" spans="1:16" x14ac:dyDescent="0.45">
      <c r="A7" s="614" t="s">
        <v>1871</v>
      </c>
      <c r="B7" s="615"/>
      <c r="C7" s="615"/>
      <c r="D7" s="616"/>
      <c r="E7" s="617">
        <v>87573477</v>
      </c>
      <c r="F7" s="618"/>
      <c r="G7" s="617">
        <v>89967568</v>
      </c>
      <c r="H7" s="618"/>
      <c r="I7" s="617">
        <v>-2394091</v>
      </c>
      <c r="J7" s="618"/>
      <c r="K7" s="619">
        <v>2.7300000000000001E-2</v>
      </c>
      <c r="L7" s="620"/>
      <c r="M7" s="621"/>
      <c r="N7" s="544"/>
      <c r="O7" s="544"/>
      <c r="P7" s="544"/>
    </row>
    <row r="8" spans="1:16" x14ac:dyDescent="0.45">
      <c r="A8" s="548" t="s">
        <v>1872</v>
      </c>
      <c r="B8" s="549"/>
      <c r="C8" s="548" t="s">
        <v>1873</v>
      </c>
      <c r="D8" s="550"/>
      <c r="E8" s="569">
        <v>1909895</v>
      </c>
      <c r="F8" s="554"/>
      <c r="G8" s="553">
        <v>775463</v>
      </c>
      <c r="H8" s="554"/>
      <c r="I8" s="553">
        <v>1134433</v>
      </c>
      <c r="J8" s="554"/>
      <c r="K8" s="570">
        <v>-0.59</v>
      </c>
      <c r="L8" s="571"/>
      <c r="M8" s="572"/>
      <c r="N8" s="579" t="s">
        <v>1874</v>
      </c>
      <c r="O8" s="579"/>
      <c r="P8" s="579"/>
    </row>
    <row r="9" spans="1:16" x14ac:dyDescent="0.45">
      <c r="A9" s="560" t="s">
        <v>1872</v>
      </c>
      <c r="B9" s="561"/>
      <c r="C9" s="560" t="s">
        <v>1875</v>
      </c>
      <c r="D9" s="562"/>
      <c r="E9" s="573">
        <v>19457148</v>
      </c>
      <c r="F9" s="574"/>
      <c r="G9" s="575">
        <v>22668756</v>
      </c>
      <c r="H9" s="574"/>
      <c r="I9" s="575">
        <v>-3211608</v>
      </c>
      <c r="J9" s="574"/>
      <c r="K9" s="576">
        <v>0.17</v>
      </c>
      <c r="L9" s="577"/>
      <c r="M9" s="578"/>
      <c r="N9" s="544"/>
      <c r="O9" s="544"/>
      <c r="P9" s="544"/>
    </row>
    <row r="10" spans="1:16" x14ac:dyDescent="0.45">
      <c r="A10" s="548" t="s">
        <v>1872</v>
      </c>
      <c r="B10" s="549"/>
      <c r="C10" s="548" t="s">
        <v>1876</v>
      </c>
      <c r="D10" s="550"/>
      <c r="E10" s="569">
        <v>16185799</v>
      </c>
      <c r="F10" s="554"/>
      <c r="G10" s="553">
        <v>15728029</v>
      </c>
      <c r="H10" s="554"/>
      <c r="I10" s="553">
        <v>457770</v>
      </c>
      <c r="J10" s="554"/>
      <c r="K10" s="570">
        <v>-0.03</v>
      </c>
      <c r="L10" s="571"/>
      <c r="M10" s="572"/>
      <c r="N10" s="544"/>
      <c r="O10" s="544"/>
      <c r="P10" s="544"/>
    </row>
    <row r="11" spans="1:16" x14ac:dyDescent="0.45">
      <c r="A11" s="560" t="s">
        <v>1872</v>
      </c>
      <c r="B11" s="561"/>
      <c r="C11" s="582" t="s">
        <v>1877</v>
      </c>
      <c r="D11" s="583"/>
      <c r="E11" s="573">
        <v>6520562</v>
      </c>
      <c r="F11" s="574"/>
      <c r="G11" s="575">
        <v>7992431</v>
      </c>
      <c r="H11" s="574"/>
      <c r="I11" s="575">
        <v>-1471869</v>
      </c>
      <c r="J11" s="574"/>
      <c r="K11" s="576">
        <v>0.23</v>
      </c>
      <c r="L11" s="577"/>
      <c r="M11" s="578"/>
      <c r="N11" s="579" t="s">
        <v>1878</v>
      </c>
      <c r="O11" s="579"/>
      <c r="P11" s="579"/>
    </row>
    <row r="12" spans="1:16" x14ac:dyDescent="0.45">
      <c r="A12" s="548" t="s">
        <v>1872</v>
      </c>
      <c r="B12" s="549"/>
      <c r="C12" s="548" t="s">
        <v>1879</v>
      </c>
      <c r="D12" s="550"/>
      <c r="E12" s="569">
        <v>35758862</v>
      </c>
      <c r="F12" s="554"/>
      <c r="G12" s="553">
        <v>32476163</v>
      </c>
      <c r="H12" s="554"/>
      <c r="I12" s="553">
        <v>3282699</v>
      </c>
      <c r="J12" s="554"/>
      <c r="K12" s="570">
        <v>-0.09</v>
      </c>
      <c r="L12" s="571"/>
      <c r="M12" s="572"/>
      <c r="N12" s="544"/>
      <c r="O12" s="544"/>
      <c r="P12" s="544"/>
    </row>
    <row r="13" spans="1:16" x14ac:dyDescent="0.45">
      <c r="A13" s="560" t="s">
        <v>1872</v>
      </c>
      <c r="B13" s="561"/>
      <c r="C13" s="560" t="s">
        <v>1880</v>
      </c>
      <c r="D13" s="562"/>
      <c r="E13" s="573">
        <v>5357997</v>
      </c>
      <c r="F13" s="574"/>
      <c r="G13" s="575">
        <v>5315679</v>
      </c>
      <c r="H13" s="574"/>
      <c r="I13" s="575">
        <v>42318</v>
      </c>
      <c r="J13" s="574"/>
      <c r="K13" s="576">
        <v>-0.01</v>
      </c>
      <c r="L13" s="577"/>
      <c r="M13" s="578"/>
      <c r="N13" s="544"/>
      <c r="O13" s="544"/>
      <c r="P13" s="544"/>
    </row>
    <row r="14" spans="1:16" x14ac:dyDescent="0.45">
      <c r="A14" s="548" t="s">
        <v>1872</v>
      </c>
      <c r="B14" s="549"/>
      <c r="C14" s="548" t="s">
        <v>1881</v>
      </c>
      <c r="D14" s="550"/>
      <c r="E14" s="569">
        <v>2383214</v>
      </c>
      <c r="F14" s="554"/>
      <c r="G14" s="553">
        <v>2582635</v>
      </c>
      <c r="H14" s="554"/>
      <c r="I14" s="553">
        <v>-199421</v>
      </c>
      <c r="J14" s="554"/>
      <c r="K14" s="570">
        <v>0.08</v>
      </c>
      <c r="L14" s="571"/>
      <c r="M14" s="572"/>
      <c r="N14" s="544"/>
      <c r="O14" s="544"/>
      <c r="P14" s="544"/>
    </row>
    <row r="15" spans="1:16" x14ac:dyDescent="0.45">
      <c r="A15" s="560" t="s">
        <v>1872</v>
      </c>
      <c r="B15" s="561"/>
      <c r="C15" s="560" t="s">
        <v>1882</v>
      </c>
      <c r="D15" s="562"/>
      <c r="E15" s="563">
        <v>0</v>
      </c>
      <c r="F15" s="564"/>
      <c r="G15" s="575">
        <v>2428662</v>
      </c>
      <c r="H15" s="574"/>
      <c r="I15" s="575">
        <v>-2428662</v>
      </c>
      <c r="J15" s="574"/>
      <c r="K15" s="566" t="s">
        <v>1883</v>
      </c>
      <c r="L15" s="567"/>
      <c r="M15" s="568"/>
      <c r="N15" s="579" t="s">
        <v>1884</v>
      </c>
      <c r="O15" s="579"/>
      <c r="P15" s="579"/>
    </row>
    <row r="16" spans="1:16" x14ac:dyDescent="0.45">
      <c r="A16" s="548" t="s">
        <v>1872</v>
      </c>
      <c r="B16" s="549"/>
      <c r="C16" s="548" t="s">
        <v>1885</v>
      </c>
      <c r="D16" s="550"/>
      <c r="E16" s="551">
        <v>0</v>
      </c>
      <c r="F16" s="552"/>
      <c r="G16" s="598">
        <v>-250</v>
      </c>
      <c r="H16" s="552"/>
      <c r="I16" s="598">
        <v>250</v>
      </c>
      <c r="J16" s="552"/>
      <c r="K16" s="557" t="s">
        <v>1883</v>
      </c>
      <c r="L16" s="558"/>
      <c r="M16" s="559"/>
      <c r="N16" s="544"/>
      <c r="O16" s="544"/>
      <c r="P16" s="544"/>
    </row>
    <row r="17" spans="1:16" x14ac:dyDescent="0.45">
      <c r="A17" s="595" t="s">
        <v>1886</v>
      </c>
      <c r="B17" s="596"/>
      <c r="C17" s="596"/>
      <c r="D17" s="597"/>
      <c r="E17" s="539">
        <v>55413121</v>
      </c>
      <c r="F17" s="540"/>
      <c r="G17" s="539">
        <v>61985758</v>
      </c>
      <c r="H17" s="540"/>
      <c r="I17" s="537">
        <v>-6572637</v>
      </c>
      <c r="J17" s="538"/>
      <c r="K17" s="584">
        <v>0.1186</v>
      </c>
      <c r="L17" s="585"/>
      <c r="M17" s="586"/>
      <c r="N17" s="544"/>
      <c r="O17" s="544"/>
      <c r="P17" s="544"/>
    </row>
    <row r="18" spans="1:16" x14ac:dyDescent="0.45">
      <c r="A18" s="587" t="s">
        <v>1887</v>
      </c>
      <c r="B18" s="588"/>
      <c r="C18" s="589" t="s">
        <v>1888</v>
      </c>
      <c r="D18" s="590"/>
      <c r="E18" s="591">
        <v>0</v>
      </c>
      <c r="F18" s="592"/>
      <c r="G18" s="593">
        <v>0</v>
      </c>
      <c r="H18" s="592"/>
      <c r="I18" s="565">
        <v>0</v>
      </c>
      <c r="J18" s="564"/>
      <c r="K18" s="565">
        <v>0</v>
      </c>
      <c r="L18" s="594"/>
      <c r="M18" s="564"/>
      <c r="N18" s="544"/>
      <c r="O18" s="544"/>
      <c r="P18" s="544"/>
    </row>
    <row r="19" spans="1:16" x14ac:dyDescent="0.45">
      <c r="A19" s="548" t="s">
        <v>1887</v>
      </c>
      <c r="B19" s="549"/>
      <c r="C19" s="548" t="s">
        <v>1889</v>
      </c>
      <c r="D19" s="550"/>
      <c r="E19" s="569">
        <v>2717602</v>
      </c>
      <c r="F19" s="554"/>
      <c r="G19" s="553">
        <v>1009928</v>
      </c>
      <c r="H19" s="554"/>
      <c r="I19" s="553">
        <v>1707674</v>
      </c>
      <c r="J19" s="554"/>
      <c r="K19" s="570">
        <v>-0.63</v>
      </c>
      <c r="L19" s="571"/>
      <c r="M19" s="572"/>
      <c r="N19" s="579" t="s">
        <v>1890</v>
      </c>
      <c r="O19" s="579"/>
      <c r="P19" s="579"/>
    </row>
    <row r="20" spans="1:16" x14ac:dyDescent="0.45">
      <c r="A20" s="560" t="s">
        <v>1887</v>
      </c>
      <c r="B20" s="561"/>
      <c r="C20" s="560" t="s">
        <v>1891</v>
      </c>
      <c r="D20" s="562"/>
      <c r="E20" s="573">
        <v>1743055</v>
      </c>
      <c r="F20" s="574"/>
      <c r="G20" s="575">
        <v>2029923</v>
      </c>
      <c r="H20" s="574"/>
      <c r="I20" s="575">
        <v>-286868</v>
      </c>
      <c r="J20" s="574"/>
      <c r="K20" s="576">
        <v>0.16</v>
      </c>
      <c r="L20" s="577"/>
      <c r="M20" s="578"/>
      <c r="N20" s="544"/>
      <c r="O20" s="544"/>
      <c r="P20" s="544"/>
    </row>
    <row r="21" spans="1:16" x14ac:dyDescent="0.45">
      <c r="A21" s="548" t="s">
        <v>1887</v>
      </c>
      <c r="B21" s="549"/>
      <c r="C21" s="548" t="s">
        <v>1892</v>
      </c>
      <c r="D21" s="550"/>
      <c r="E21" s="569">
        <v>9426694</v>
      </c>
      <c r="F21" s="554"/>
      <c r="G21" s="553">
        <v>11231983</v>
      </c>
      <c r="H21" s="554"/>
      <c r="I21" s="553">
        <v>-1805289</v>
      </c>
      <c r="J21" s="554"/>
      <c r="K21" s="570">
        <v>0.19</v>
      </c>
      <c r="L21" s="571"/>
      <c r="M21" s="572"/>
      <c r="N21" s="544"/>
      <c r="O21" s="544"/>
      <c r="P21" s="544"/>
    </row>
    <row r="22" spans="1:16" x14ac:dyDescent="0.45">
      <c r="A22" s="560" t="s">
        <v>1887</v>
      </c>
      <c r="B22" s="561"/>
      <c r="C22" s="560" t="s">
        <v>1893</v>
      </c>
      <c r="D22" s="562"/>
      <c r="E22" s="573">
        <v>38631146</v>
      </c>
      <c r="F22" s="574"/>
      <c r="G22" s="575">
        <v>44995225</v>
      </c>
      <c r="H22" s="574"/>
      <c r="I22" s="575">
        <v>-6364079</v>
      </c>
      <c r="J22" s="574"/>
      <c r="K22" s="576">
        <v>0.16</v>
      </c>
      <c r="L22" s="577"/>
      <c r="M22" s="578"/>
      <c r="N22" s="544"/>
      <c r="O22" s="544"/>
      <c r="P22" s="544"/>
    </row>
    <row r="23" spans="1:16" x14ac:dyDescent="0.45">
      <c r="A23" s="548" t="s">
        <v>1887</v>
      </c>
      <c r="B23" s="549"/>
      <c r="C23" s="548" t="s">
        <v>1894</v>
      </c>
      <c r="D23" s="550"/>
      <c r="E23" s="569">
        <v>2894623</v>
      </c>
      <c r="F23" s="554"/>
      <c r="G23" s="553">
        <v>2718693</v>
      </c>
      <c r="H23" s="554"/>
      <c r="I23" s="553">
        <v>175930</v>
      </c>
      <c r="J23" s="554"/>
      <c r="K23" s="570">
        <v>-0.06</v>
      </c>
      <c r="L23" s="571"/>
      <c r="M23" s="572"/>
      <c r="N23" s="544"/>
      <c r="O23" s="544"/>
      <c r="P23" s="544"/>
    </row>
    <row r="24" spans="1:16" x14ac:dyDescent="0.45">
      <c r="A24" s="560" t="s">
        <v>1887</v>
      </c>
      <c r="B24" s="561"/>
      <c r="C24" s="560" t="s">
        <v>1895</v>
      </c>
      <c r="D24" s="562"/>
      <c r="E24" s="563">
        <v>0</v>
      </c>
      <c r="F24" s="564"/>
      <c r="G24" s="565">
        <v>5</v>
      </c>
      <c r="H24" s="564"/>
      <c r="I24" s="565">
        <v>-5</v>
      </c>
      <c r="J24" s="564"/>
      <c r="K24" s="566" t="s">
        <v>1883</v>
      </c>
      <c r="L24" s="567"/>
      <c r="M24" s="568"/>
      <c r="N24" s="544"/>
      <c r="O24" s="544"/>
      <c r="P24" s="544"/>
    </row>
    <row r="25" spans="1:16" x14ac:dyDescent="0.45">
      <c r="A25" s="532" t="s">
        <v>1896</v>
      </c>
      <c r="B25" s="533"/>
      <c r="C25" s="533"/>
      <c r="D25" s="534"/>
      <c r="E25" s="537">
        <v>46523459</v>
      </c>
      <c r="F25" s="538"/>
      <c r="G25" s="537">
        <v>35164484</v>
      </c>
      <c r="H25" s="538"/>
      <c r="I25" s="537">
        <v>11358975</v>
      </c>
      <c r="J25" s="538"/>
      <c r="K25" s="584">
        <v>-0.2442</v>
      </c>
      <c r="L25" s="585"/>
      <c r="M25" s="586"/>
      <c r="N25" s="544"/>
      <c r="O25" s="544"/>
      <c r="P25" s="544"/>
    </row>
    <row r="26" spans="1:16" ht="14.75" customHeight="1" x14ac:dyDescent="0.45">
      <c r="A26" s="548" t="s">
        <v>1897</v>
      </c>
      <c r="B26" s="549"/>
      <c r="C26" s="548" t="s">
        <v>1898</v>
      </c>
      <c r="D26" s="550"/>
      <c r="E26" s="569">
        <v>8250206</v>
      </c>
      <c r="F26" s="554"/>
      <c r="G26" s="553">
        <v>5880568</v>
      </c>
      <c r="H26" s="554"/>
      <c r="I26" s="553">
        <v>2369638</v>
      </c>
      <c r="J26" s="554"/>
      <c r="K26" s="570">
        <v>-0.28999999999999998</v>
      </c>
      <c r="L26" s="571"/>
      <c r="M26" s="572"/>
      <c r="N26" s="579" t="s">
        <v>1899</v>
      </c>
      <c r="O26" s="579"/>
      <c r="P26" s="579"/>
    </row>
    <row r="27" spans="1:16" x14ac:dyDescent="0.45">
      <c r="A27" s="560" t="s">
        <v>1897</v>
      </c>
      <c r="B27" s="561"/>
      <c r="C27" s="582" t="s">
        <v>1900</v>
      </c>
      <c r="D27" s="583"/>
      <c r="E27" s="573">
        <v>306596</v>
      </c>
      <c r="F27" s="574"/>
      <c r="G27" s="575">
        <v>338781</v>
      </c>
      <c r="H27" s="574"/>
      <c r="I27" s="575">
        <v>-32185</v>
      </c>
      <c r="J27" s="574"/>
      <c r="K27" s="576">
        <v>0.1</v>
      </c>
      <c r="L27" s="577"/>
      <c r="M27" s="578"/>
      <c r="N27" s="544"/>
      <c r="O27" s="544"/>
      <c r="P27" s="544"/>
    </row>
    <row r="28" spans="1:16" x14ac:dyDescent="0.45">
      <c r="A28" s="548" t="s">
        <v>1897</v>
      </c>
      <c r="B28" s="549"/>
      <c r="C28" s="548" t="s">
        <v>1901</v>
      </c>
      <c r="D28" s="550"/>
      <c r="E28" s="569">
        <v>14270203</v>
      </c>
      <c r="F28" s="554"/>
      <c r="G28" s="553">
        <v>9066189</v>
      </c>
      <c r="H28" s="554"/>
      <c r="I28" s="553">
        <v>5204014</v>
      </c>
      <c r="J28" s="554"/>
      <c r="K28" s="570">
        <v>-0.36</v>
      </c>
      <c r="L28" s="571"/>
      <c r="M28" s="572"/>
      <c r="N28" s="579" t="s">
        <v>1902</v>
      </c>
      <c r="O28" s="579"/>
      <c r="P28" s="579"/>
    </row>
    <row r="29" spans="1:16" x14ac:dyDescent="0.45">
      <c r="A29" s="560" t="s">
        <v>1897</v>
      </c>
      <c r="B29" s="561"/>
      <c r="C29" s="560" t="s">
        <v>1903</v>
      </c>
      <c r="D29" s="562"/>
      <c r="E29" s="563">
        <v>0</v>
      </c>
      <c r="F29" s="564"/>
      <c r="G29" s="565">
        <v>157</v>
      </c>
      <c r="H29" s="564"/>
      <c r="I29" s="565">
        <v>-157</v>
      </c>
      <c r="J29" s="564"/>
      <c r="K29" s="566" t="s">
        <v>1883</v>
      </c>
      <c r="L29" s="567"/>
      <c r="M29" s="568"/>
      <c r="N29" s="544"/>
      <c r="O29" s="544"/>
      <c r="P29" s="544"/>
    </row>
    <row r="30" spans="1:16" x14ac:dyDescent="0.45">
      <c r="A30" s="548" t="s">
        <v>1897</v>
      </c>
      <c r="B30" s="549"/>
      <c r="C30" s="580" t="s">
        <v>1904</v>
      </c>
      <c r="D30" s="581"/>
      <c r="E30" s="569">
        <v>3112553</v>
      </c>
      <c r="F30" s="554"/>
      <c r="G30" s="553">
        <v>1889975</v>
      </c>
      <c r="H30" s="554"/>
      <c r="I30" s="553">
        <v>1222578</v>
      </c>
      <c r="J30" s="554"/>
      <c r="K30" s="570">
        <v>-0.39</v>
      </c>
      <c r="L30" s="571"/>
      <c r="M30" s="572"/>
      <c r="N30" s="579" t="s">
        <v>1905</v>
      </c>
      <c r="O30" s="579"/>
      <c r="P30" s="579"/>
    </row>
    <row r="31" spans="1:16" x14ac:dyDescent="0.45">
      <c r="A31" s="560" t="s">
        <v>1897</v>
      </c>
      <c r="B31" s="561"/>
      <c r="C31" s="560" t="s">
        <v>1906</v>
      </c>
      <c r="D31" s="562"/>
      <c r="E31" s="573">
        <v>565283</v>
      </c>
      <c r="F31" s="574"/>
      <c r="G31" s="575">
        <v>617306</v>
      </c>
      <c r="H31" s="574"/>
      <c r="I31" s="575">
        <v>-52023</v>
      </c>
      <c r="J31" s="574"/>
      <c r="K31" s="576">
        <v>0.09</v>
      </c>
      <c r="L31" s="577"/>
      <c r="M31" s="578"/>
      <c r="N31" s="544"/>
      <c r="O31" s="544"/>
      <c r="P31" s="544"/>
    </row>
    <row r="32" spans="1:16" x14ac:dyDescent="0.45">
      <c r="A32" s="548" t="s">
        <v>1897</v>
      </c>
      <c r="B32" s="549"/>
      <c r="C32" s="548" t="s">
        <v>1907</v>
      </c>
      <c r="D32" s="550"/>
      <c r="E32" s="569">
        <v>1490000</v>
      </c>
      <c r="F32" s="554"/>
      <c r="G32" s="553">
        <v>768295</v>
      </c>
      <c r="H32" s="554"/>
      <c r="I32" s="553">
        <v>721705</v>
      </c>
      <c r="J32" s="554"/>
      <c r="K32" s="570">
        <v>-0.48</v>
      </c>
      <c r="L32" s="571"/>
      <c r="M32" s="572"/>
      <c r="N32" s="579" t="s">
        <v>1908</v>
      </c>
      <c r="O32" s="579"/>
      <c r="P32" s="579"/>
    </row>
    <row r="33" spans="1:16" x14ac:dyDescent="0.45">
      <c r="A33" s="560" t="s">
        <v>1897</v>
      </c>
      <c r="B33" s="561"/>
      <c r="C33" s="560" t="s">
        <v>1909</v>
      </c>
      <c r="D33" s="562"/>
      <c r="E33" s="573">
        <v>704172</v>
      </c>
      <c r="F33" s="574"/>
      <c r="G33" s="575">
        <v>336108</v>
      </c>
      <c r="H33" s="574"/>
      <c r="I33" s="575">
        <v>368064</v>
      </c>
      <c r="J33" s="574"/>
      <c r="K33" s="576">
        <v>-0.52</v>
      </c>
      <c r="L33" s="577"/>
      <c r="M33" s="578"/>
      <c r="N33" s="544"/>
      <c r="O33" s="544"/>
      <c r="P33" s="544"/>
    </row>
    <row r="34" spans="1:16" x14ac:dyDescent="0.45">
      <c r="A34" s="548" t="s">
        <v>1897</v>
      </c>
      <c r="B34" s="549"/>
      <c r="C34" s="580" t="s">
        <v>1910</v>
      </c>
      <c r="D34" s="581"/>
      <c r="E34" s="569">
        <v>1284840</v>
      </c>
      <c r="F34" s="554"/>
      <c r="G34" s="553">
        <v>1321705</v>
      </c>
      <c r="H34" s="554"/>
      <c r="I34" s="553">
        <v>-36865</v>
      </c>
      <c r="J34" s="554"/>
      <c r="K34" s="570">
        <v>0.03</v>
      </c>
      <c r="L34" s="571"/>
      <c r="M34" s="572"/>
      <c r="N34" s="544"/>
      <c r="O34" s="544"/>
      <c r="P34" s="544"/>
    </row>
    <row r="35" spans="1:16" x14ac:dyDescent="0.45">
      <c r="A35" s="560" t="s">
        <v>1897</v>
      </c>
      <c r="B35" s="561"/>
      <c r="C35" s="560" t="s">
        <v>1911</v>
      </c>
      <c r="D35" s="562"/>
      <c r="E35" s="573">
        <v>8241703</v>
      </c>
      <c r="F35" s="574"/>
      <c r="G35" s="575">
        <v>5863764</v>
      </c>
      <c r="H35" s="574"/>
      <c r="I35" s="575">
        <v>2377939</v>
      </c>
      <c r="J35" s="574"/>
      <c r="K35" s="576">
        <v>-0.28999999999999998</v>
      </c>
      <c r="L35" s="577"/>
      <c r="M35" s="578"/>
      <c r="N35" s="579" t="s">
        <v>1912</v>
      </c>
      <c r="O35" s="579"/>
      <c r="P35" s="579"/>
    </row>
    <row r="36" spans="1:16" x14ac:dyDescent="0.45">
      <c r="A36" s="548" t="s">
        <v>1897</v>
      </c>
      <c r="B36" s="549"/>
      <c r="C36" s="548" t="s">
        <v>1913</v>
      </c>
      <c r="D36" s="550"/>
      <c r="E36" s="569">
        <v>8297902</v>
      </c>
      <c r="F36" s="554"/>
      <c r="G36" s="553">
        <v>9081365</v>
      </c>
      <c r="H36" s="554"/>
      <c r="I36" s="553">
        <v>-783463</v>
      </c>
      <c r="J36" s="554"/>
      <c r="K36" s="570">
        <v>0.09</v>
      </c>
      <c r="L36" s="571"/>
      <c r="M36" s="572"/>
      <c r="N36" s="544"/>
      <c r="O36" s="544"/>
      <c r="P36" s="544"/>
    </row>
    <row r="37" spans="1:16" x14ac:dyDescent="0.45">
      <c r="A37" s="560" t="s">
        <v>1897</v>
      </c>
      <c r="B37" s="561"/>
      <c r="C37" s="560" t="s">
        <v>1914</v>
      </c>
      <c r="D37" s="562"/>
      <c r="E37" s="563">
        <v>0</v>
      </c>
      <c r="F37" s="564"/>
      <c r="G37" s="565">
        <v>270</v>
      </c>
      <c r="H37" s="564"/>
      <c r="I37" s="565">
        <v>-270</v>
      </c>
      <c r="J37" s="564"/>
      <c r="K37" s="566" t="s">
        <v>1883</v>
      </c>
      <c r="L37" s="567"/>
      <c r="M37" s="568"/>
      <c r="N37" s="544"/>
      <c r="O37" s="544"/>
      <c r="P37" s="544"/>
    </row>
    <row r="38" spans="1:16" x14ac:dyDescent="0.45">
      <c r="A38" s="532" t="s">
        <v>1915</v>
      </c>
      <c r="B38" s="533"/>
      <c r="C38" s="533"/>
      <c r="D38" s="534"/>
      <c r="E38" s="535">
        <v>0</v>
      </c>
      <c r="F38" s="536"/>
      <c r="G38" s="537">
        <v>-394335</v>
      </c>
      <c r="H38" s="538"/>
      <c r="I38" s="539">
        <v>394335</v>
      </c>
      <c r="J38" s="540"/>
      <c r="K38" s="541" t="s">
        <v>1916</v>
      </c>
      <c r="L38" s="542"/>
      <c r="M38" s="543"/>
      <c r="N38" s="544"/>
      <c r="O38" s="544"/>
      <c r="P38" s="544"/>
    </row>
    <row r="39" spans="1:16" x14ac:dyDescent="0.45">
      <c r="A39" s="548" t="s">
        <v>1917</v>
      </c>
      <c r="B39" s="549"/>
      <c r="C39" s="548" t="s">
        <v>1917</v>
      </c>
      <c r="D39" s="550"/>
      <c r="E39" s="551">
        <v>0</v>
      </c>
      <c r="F39" s="552"/>
      <c r="G39" s="553">
        <v>-394335</v>
      </c>
      <c r="H39" s="554"/>
      <c r="I39" s="555">
        <v>394335</v>
      </c>
      <c r="J39" s="556"/>
      <c r="K39" s="557" t="s">
        <v>1883</v>
      </c>
      <c r="L39" s="558"/>
      <c r="M39" s="559"/>
      <c r="N39" s="544"/>
      <c r="O39" s="544"/>
      <c r="P39" s="544"/>
    </row>
    <row r="40" spans="1:16" x14ac:dyDescent="0.45">
      <c r="A40" s="407"/>
      <c r="B40" s="407"/>
      <c r="C40" s="407"/>
      <c r="D40" s="407"/>
      <c r="E40" s="408"/>
      <c r="F40" s="408"/>
      <c r="G40" s="409"/>
      <c r="H40" s="409"/>
      <c r="I40" s="409"/>
      <c r="J40" s="409"/>
      <c r="K40" s="410"/>
      <c r="L40" s="410"/>
      <c r="M40" s="410"/>
      <c r="N40" s="411"/>
      <c r="O40" s="411"/>
      <c r="P40" s="411"/>
    </row>
    <row r="41" spans="1:16" x14ac:dyDescent="0.45">
      <c r="A41" s="546" t="s">
        <v>1918</v>
      </c>
      <c r="B41" s="547"/>
      <c r="C41" s="547"/>
      <c r="D41" s="547"/>
      <c r="E41" s="547"/>
      <c r="F41" s="547"/>
      <c r="G41" s="547"/>
      <c r="H41" s="547"/>
      <c r="I41" s="547"/>
      <c r="J41" s="547"/>
      <c r="K41" s="547"/>
      <c r="L41" s="547"/>
      <c r="M41" s="547"/>
      <c r="N41" s="547"/>
      <c r="O41" s="547"/>
      <c r="P41" s="547"/>
    </row>
    <row r="42" spans="1:16" x14ac:dyDescent="0.45">
      <c r="A42" s="545" t="s">
        <v>1919</v>
      </c>
      <c r="B42" s="545"/>
      <c r="C42" s="545"/>
      <c r="D42" s="545"/>
      <c r="E42" s="545"/>
      <c r="F42" s="545"/>
      <c r="G42" s="545"/>
      <c r="H42" s="545"/>
      <c r="I42" s="545"/>
      <c r="J42" s="545"/>
      <c r="K42" s="545"/>
      <c r="L42" s="545"/>
      <c r="M42" s="545"/>
      <c r="N42" s="412"/>
      <c r="O42" s="412"/>
      <c r="P42" s="412"/>
    </row>
    <row r="43" spans="1:16" x14ac:dyDescent="0.45">
      <c r="A43" s="545" t="s">
        <v>1920</v>
      </c>
      <c r="B43" s="545"/>
      <c r="C43" s="545"/>
      <c r="D43" s="545"/>
      <c r="E43" s="545"/>
      <c r="F43" s="545"/>
      <c r="G43" s="545"/>
      <c r="H43" s="545"/>
      <c r="I43" s="545"/>
      <c r="J43" s="545"/>
      <c r="K43" s="545"/>
      <c r="L43" s="545"/>
      <c r="M43" s="545"/>
      <c r="N43" s="413"/>
      <c r="O43" s="413"/>
      <c r="P43" s="413"/>
    </row>
    <row r="44" spans="1:16" x14ac:dyDescent="0.45">
      <c r="A44" s="545" t="s">
        <v>1921</v>
      </c>
      <c r="B44" s="545"/>
      <c r="C44" s="545"/>
      <c r="D44" s="545"/>
      <c r="E44" s="545"/>
      <c r="F44" s="545"/>
      <c r="G44" s="545"/>
      <c r="H44" s="545"/>
      <c r="I44" s="545"/>
      <c r="J44" s="545"/>
      <c r="K44" s="545"/>
      <c r="L44" s="545"/>
      <c r="M44" s="545"/>
      <c r="N44" s="412"/>
      <c r="O44" s="412"/>
      <c r="P44" s="412"/>
    </row>
    <row r="45" spans="1:16" x14ac:dyDescent="0.45">
      <c r="A45" s="545" t="s">
        <v>1922</v>
      </c>
      <c r="B45" s="545"/>
      <c r="C45" s="545"/>
      <c r="D45" s="545"/>
      <c r="E45" s="545"/>
      <c r="F45" s="545"/>
      <c r="G45" s="545"/>
      <c r="H45" s="545"/>
      <c r="I45" s="545"/>
      <c r="J45" s="545"/>
      <c r="K45" s="545"/>
      <c r="L45" s="545"/>
      <c r="M45" s="545"/>
      <c r="N45" s="413"/>
      <c r="O45" s="413"/>
      <c r="P45" s="413"/>
    </row>
    <row r="46" spans="1:16" x14ac:dyDescent="0.45">
      <c r="A46" s="545" t="s">
        <v>1923</v>
      </c>
      <c r="B46" s="545"/>
      <c r="C46" s="545"/>
      <c r="D46" s="545"/>
      <c r="E46" s="545"/>
      <c r="F46" s="545"/>
      <c r="G46" s="545"/>
      <c r="H46" s="545"/>
      <c r="I46" s="545"/>
      <c r="J46" s="545"/>
      <c r="K46" s="545"/>
      <c r="L46" s="545"/>
      <c r="M46" s="545"/>
    </row>
    <row r="47" spans="1:16" x14ac:dyDescent="0.45">
      <c r="A47" s="545" t="s">
        <v>1924</v>
      </c>
      <c r="B47" s="545"/>
      <c r="C47" s="545"/>
      <c r="D47" s="545"/>
      <c r="E47" s="545"/>
      <c r="F47" s="545"/>
      <c r="G47" s="545"/>
      <c r="H47" s="545"/>
      <c r="I47" s="545"/>
      <c r="J47" s="545"/>
      <c r="K47" s="545"/>
      <c r="L47" s="545"/>
      <c r="M47" s="545"/>
    </row>
    <row r="48" spans="1:16" x14ac:dyDescent="0.45">
      <c r="A48" s="545" t="s">
        <v>1925</v>
      </c>
      <c r="B48" s="545"/>
      <c r="C48" s="545"/>
      <c r="D48" s="545"/>
      <c r="E48" s="545"/>
      <c r="F48" s="545"/>
      <c r="G48" s="545"/>
      <c r="H48" s="545"/>
      <c r="I48" s="545"/>
      <c r="J48" s="545"/>
      <c r="K48" s="545"/>
      <c r="L48" s="545"/>
      <c r="M48" s="545"/>
    </row>
    <row r="49" spans="1:13" ht="30" customHeight="1" x14ac:dyDescent="0.45">
      <c r="A49" s="545" t="s">
        <v>1926</v>
      </c>
      <c r="B49" s="545"/>
      <c r="C49" s="545"/>
      <c r="D49" s="545"/>
      <c r="E49" s="545"/>
      <c r="F49" s="545"/>
      <c r="G49" s="545"/>
      <c r="H49" s="545"/>
      <c r="I49" s="545"/>
      <c r="J49" s="545"/>
      <c r="K49" s="545"/>
      <c r="L49" s="545"/>
      <c r="M49" s="545"/>
    </row>
    <row r="50" spans="1:13" ht="30" customHeight="1" x14ac:dyDescent="0.45">
      <c r="A50" s="545" t="s">
        <v>1927</v>
      </c>
      <c r="B50" s="545"/>
      <c r="C50" s="545"/>
      <c r="D50" s="545"/>
      <c r="E50" s="545"/>
      <c r="F50" s="545"/>
      <c r="G50" s="545"/>
      <c r="H50" s="545"/>
      <c r="I50" s="545"/>
      <c r="J50" s="545"/>
      <c r="K50" s="545"/>
      <c r="L50" s="545"/>
      <c r="M50" s="545"/>
    </row>
  </sheetData>
  <mergeCells count="256">
    <mergeCell ref="A1:P1"/>
    <mergeCell ref="A3:C3"/>
    <mergeCell ref="D3:H3"/>
    <mergeCell ref="I3:M3"/>
    <mergeCell ref="N3:P3"/>
    <mergeCell ref="A4:P4"/>
    <mergeCell ref="A7:D7"/>
    <mergeCell ref="E7:F7"/>
    <mergeCell ref="G7:H7"/>
    <mergeCell ref="I7:J7"/>
    <mergeCell ref="K7:M7"/>
    <mergeCell ref="N7:P7"/>
    <mergeCell ref="N5:P5"/>
    <mergeCell ref="A6:D6"/>
    <mergeCell ref="E6:F6"/>
    <mergeCell ref="G6:H6"/>
    <mergeCell ref="I6:J6"/>
    <mergeCell ref="K6:M6"/>
    <mergeCell ref="N6:P6"/>
    <mergeCell ref="A5:B5"/>
    <mergeCell ref="C5:D5"/>
    <mergeCell ref="E5:F5"/>
    <mergeCell ref="G5:H5"/>
    <mergeCell ref="I5:J5"/>
    <mergeCell ref="K5:M5"/>
    <mergeCell ref="N8:P8"/>
    <mergeCell ref="A9:B9"/>
    <mergeCell ref="C9:D9"/>
    <mergeCell ref="E9:F9"/>
    <mergeCell ref="G9:H9"/>
    <mergeCell ref="I9:J9"/>
    <mergeCell ref="K9:M9"/>
    <mergeCell ref="N9:P9"/>
    <mergeCell ref="A8:B8"/>
    <mergeCell ref="C8:D8"/>
    <mergeCell ref="E8:F8"/>
    <mergeCell ref="G8:H8"/>
    <mergeCell ref="I8:J8"/>
    <mergeCell ref="K8:M8"/>
    <mergeCell ref="N10:P10"/>
    <mergeCell ref="A11:B11"/>
    <mergeCell ref="C11:D11"/>
    <mergeCell ref="E11:F11"/>
    <mergeCell ref="G11:H11"/>
    <mergeCell ref="I11:J11"/>
    <mergeCell ref="K11:M11"/>
    <mergeCell ref="N11:P11"/>
    <mergeCell ref="A10:B10"/>
    <mergeCell ref="C10:D10"/>
    <mergeCell ref="E10:F10"/>
    <mergeCell ref="G10:H10"/>
    <mergeCell ref="I10:J10"/>
    <mergeCell ref="K10:M10"/>
    <mergeCell ref="N12:P12"/>
    <mergeCell ref="A13:B13"/>
    <mergeCell ref="C13:D13"/>
    <mergeCell ref="E13:F13"/>
    <mergeCell ref="G13:H13"/>
    <mergeCell ref="I13:J13"/>
    <mergeCell ref="K13:M13"/>
    <mergeCell ref="N13:P13"/>
    <mergeCell ref="A12:B12"/>
    <mergeCell ref="C12:D12"/>
    <mergeCell ref="E12:F12"/>
    <mergeCell ref="G12:H12"/>
    <mergeCell ref="I12:J12"/>
    <mergeCell ref="K12:M12"/>
    <mergeCell ref="N14:P14"/>
    <mergeCell ref="A15:B15"/>
    <mergeCell ref="C15:D15"/>
    <mergeCell ref="E15:F15"/>
    <mergeCell ref="G15:H15"/>
    <mergeCell ref="I15:J15"/>
    <mergeCell ref="K15:M15"/>
    <mergeCell ref="N15:P15"/>
    <mergeCell ref="A14:B14"/>
    <mergeCell ref="C14:D14"/>
    <mergeCell ref="E14:F14"/>
    <mergeCell ref="G14:H14"/>
    <mergeCell ref="I14:J14"/>
    <mergeCell ref="K14:M14"/>
    <mergeCell ref="N16:P16"/>
    <mergeCell ref="A17:D17"/>
    <mergeCell ref="E17:F17"/>
    <mergeCell ref="G17:H17"/>
    <mergeCell ref="I17:J17"/>
    <mergeCell ref="K17:M17"/>
    <mergeCell ref="N17:P17"/>
    <mergeCell ref="A16:B16"/>
    <mergeCell ref="C16:D16"/>
    <mergeCell ref="E16:F16"/>
    <mergeCell ref="G16:H16"/>
    <mergeCell ref="I16:J16"/>
    <mergeCell ref="K16:M16"/>
    <mergeCell ref="N18:P18"/>
    <mergeCell ref="A19:B19"/>
    <mergeCell ref="C19:D19"/>
    <mergeCell ref="E19:F19"/>
    <mergeCell ref="G19:H19"/>
    <mergeCell ref="I19:J19"/>
    <mergeCell ref="K19:M19"/>
    <mergeCell ref="N19:P19"/>
    <mergeCell ref="A18:B18"/>
    <mergeCell ref="C18:D18"/>
    <mergeCell ref="E18:F18"/>
    <mergeCell ref="G18:H18"/>
    <mergeCell ref="I18:J18"/>
    <mergeCell ref="K18:M18"/>
    <mergeCell ref="N20:P20"/>
    <mergeCell ref="A21:B21"/>
    <mergeCell ref="C21:D21"/>
    <mergeCell ref="E21:F21"/>
    <mergeCell ref="G21:H21"/>
    <mergeCell ref="I21:J21"/>
    <mergeCell ref="K21:M21"/>
    <mergeCell ref="N21:P21"/>
    <mergeCell ref="A20:B20"/>
    <mergeCell ref="C20:D20"/>
    <mergeCell ref="E20:F20"/>
    <mergeCell ref="G20:H20"/>
    <mergeCell ref="I20:J20"/>
    <mergeCell ref="K20:M20"/>
    <mergeCell ref="N22:P22"/>
    <mergeCell ref="A23:B23"/>
    <mergeCell ref="C23:D23"/>
    <mergeCell ref="E23:F23"/>
    <mergeCell ref="G23:H23"/>
    <mergeCell ref="I23:J23"/>
    <mergeCell ref="K23:M23"/>
    <mergeCell ref="N23:P23"/>
    <mergeCell ref="A22:B22"/>
    <mergeCell ref="C22:D22"/>
    <mergeCell ref="E22:F22"/>
    <mergeCell ref="G22:H22"/>
    <mergeCell ref="I22:J22"/>
    <mergeCell ref="K22:M22"/>
    <mergeCell ref="N24:P24"/>
    <mergeCell ref="A25:D25"/>
    <mergeCell ref="E25:F25"/>
    <mergeCell ref="G25:H25"/>
    <mergeCell ref="I25:J25"/>
    <mergeCell ref="K25:M25"/>
    <mergeCell ref="N25:P25"/>
    <mergeCell ref="A24:B24"/>
    <mergeCell ref="C24:D24"/>
    <mergeCell ref="E24:F24"/>
    <mergeCell ref="G24:H24"/>
    <mergeCell ref="I24:J24"/>
    <mergeCell ref="K24:M24"/>
    <mergeCell ref="N26:P26"/>
    <mergeCell ref="A27:B27"/>
    <mergeCell ref="C27:D27"/>
    <mergeCell ref="E27:F27"/>
    <mergeCell ref="G27:H27"/>
    <mergeCell ref="I27:J27"/>
    <mergeCell ref="K27:M27"/>
    <mergeCell ref="N27:P27"/>
    <mergeCell ref="A26:B26"/>
    <mergeCell ref="C26:D26"/>
    <mergeCell ref="E26:F26"/>
    <mergeCell ref="G26:H26"/>
    <mergeCell ref="I26:J26"/>
    <mergeCell ref="K26:M26"/>
    <mergeCell ref="N28:P28"/>
    <mergeCell ref="A29:B29"/>
    <mergeCell ref="C29:D29"/>
    <mergeCell ref="E29:F29"/>
    <mergeCell ref="G29:H29"/>
    <mergeCell ref="I29:J29"/>
    <mergeCell ref="K29:M29"/>
    <mergeCell ref="N29:P29"/>
    <mergeCell ref="A28:B28"/>
    <mergeCell ref="C28:D28"/>
    <mergeCell ref="E28:F28"/>
    <mergeCell ref="G28:H28"/>
    <mergeCell ref="I28:J28"/>
    <mergeCell ref="K28:M28"/>
    <mergeCell ref="N30:P30"/>
    <mergeCell ref="A31:B31"/>
    <mergeCell ref="C31:D31"/>
    <mergeCell ref="E31:F31"/>
    <mergeCell ref="G31:H31"/>
    <mergeCell ref="I31:J31"/>
    <mergeCell ref="K31:M31"/>
    <mergeCell ref="N31:P31"/>
    <mergeCell ref="A30:B30"/>
    <mergeCell ref="C30:D30"/>
    <mergeCell ref="E30:F30"/>
    <mergeCell ref="G30:H30"/>
    <mergeCell ref="I30:J30"/>
    <mergeCell ref="K30:M30"/>
    <mergeCell ref="N32:P32"/>
    <mergeCell ref="A33:B33"/>
    <mergeCell ref="C33:D33"/>
    <mergeCell ref="E33:F33"/>
    <mergeCell ref="G33:H33"/>
    <mergeCell ref="I33:J33"/>
    <mergeCell ref="K33:M33"/>
    <mergeCell ref="N33:P33"/>
    <mergeCell ref="A32:B32"/>
    <mergeCell ref="C32:D32"/>
    <mergeCell ref="E32:F32"/>
    <mergeCell ref="G32:H32"/>
    <mergeCell ref="I32:J32"/>
    <mergeCell ref="K32:M32"/>
    <mergeCell ref="N34:P34"/>
    <mergeCell ref="A35:B35"/>
    <mergeCell ref="C35:D35"/>
    <mergeCell ref="E35:F35"/>
    <mergeCell ref="G35:H35"/>
    <mergeCell ref="I35:J35"/>
    <mergeCell ref="K35:M35"/>
    <mergeCell ref="N35:P35"/>
    <mergeCell ref="A34:B34"/>
    <mergeCell ref="C34:D34"/>
    <mergeCell ref="E34:F34"/>
    <mergeCell ref="G34:H34"/>
    <mergeCell ref="I34:J34"/>
    <mergeCell ref="K34:M34"/>
    <mergeCell ref="N36:P36"/>
    <mergeCell ref="A37:B37"/>
    <mergeCell ref="C37:D37"/>
    <mergeCell ref="E37:F37"/>
    <mergeCell ref="G37:H37"/>
    <mergeCell ref="I37:J37"/>
    <mergeCell ref="K37:M37"/>
    <mergeCell ref="N37:P37"/>
    <mergeCell ref="A36:B36"/>
    <mergeCell ref="C36:D36"/>
    <mergeCell ref="E36:F36"/>
    <mergeCell ref="G36:H36"/>
    <mergeCell ref="I36:J36"/>
    <mergeCell ref="K36:M36"/>
    <mergeCell ref="A49:M49"/>
    <mergeCell ref="A50:M50"/>
    <mergeCell ref="N39:P39"/>
    <mergeCell ref="A41:P41"/>
    <mergeCell ref="A42:M42"/>
    <mergeCell ref="A43:M43"/>
    <mergeCell ref="A44:M44"/>
    <mergeCell ref="A45:M45"/>
    <mergeCell ref="A39:B39"/>
    <mergeCell ref="C39:D39"/>
    <mergeCell ref="E39:F39"/>
    <mergeCell ref="G39:H39"/>
    <mergeCell ref="I39:J39"/>
    <mergeCell ref="K39:M39"/>
    <mergeCell ref="A38:D38"/>
    <mergeCell ref="E38:F38"/>
    <mergeCell ref="G38:H38"/>
    <mergeCell ref="I38:J38"/>
    <mergeCell ref="K38:M38"/>
    <mergeCell ref="N38:P38"/>
    <mergeCell ref="A46:M46"/>
    <mergeCell ref="A47:M47"/>
    <mergeCell ref="A48:M48"/>
  </mergeCells>
  <pageMargins left="0.7" right="0.7" top="0.75" bottom="0.75" header="0.3" footer="0.3"/>
  <pageSetup scale="5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B515-CB7B-4153-B4EC-33CF6F10C150}">
  <sheetPr>
    <tabColor rgb="FF00B0F0"/>
    <pageSetUpPr fitToPage="1"/>
  </sheetPr>
  <dimension ref="A1:J53"/>
  <sheetViews>
    <sheetView view="pageBreakPreview" zoomScale="115" zoomScaleNormal="100" zoomScaleSheetLayoutView="115" workbookViewId="0">
      <selection activeCell="D2" sqref="D2"/>
    </sheetView>
  </sheetViews>
  <sheetFormatPr defaultColWidth="8.53125" defaultRowHeight="12.75" customHeight="1" x14ac:dyDescent="0.35"/>
  <cols>
    <col min="1" max="1" width="9.33203125" style="264" bestFit="1" customWidth="1"/>
    <col min="2" max="2" width="18.53125" style="264" customWidth="1"/>
    <col min="3" max="3" width="10.53125" style="264" customWidth="1"/>
    <col min="4" max="5" width="16.33203125" style="264" bestFit="1" customWidth="1"/>
    <col min="6" max="7" width="15.33203125" style="264" customWidth="1"/>
    <col min="8" max="8" width="8.53125" style="264"/>
    <col min="9" max="9" width="11.53125" style="264" bestFit="1" customWidth="1"/>
    <col min="10" max="16384" width="8.53125" style="264"/>
  </cols>
  <sheetData>
    <row r="1" spans="1:10" ht="22.5" x14ac:dyDescent="0.35">
      <c r="D1" s="265" t="s">
        <v>1928</v>
      </c>
    </row>
    <row r="2" spans="1:10" ht="12.75" customHeight="1" x14ac:dyDescent="0.35">
      <c r="D2" s="266" t="s">
        <v>1929</v>
      </c>
    </row>
    <row r="3" spans="1:10" ht="12.75" customHeight="1" x14ac:dyDescent="0.35">
      <c r="D3" s="267">
        <v>0</v>
      </c>
    </row>
    <row r="4" spans="1:10" ht="12.75" customHeight="1" x14ac:dyDescent="0.35">
      <c r="D4" s="266" t="s">
        <v>1930</v>
      </c>
    </row>
    <row r="5" spans="1:10" ht="12.75" customHeight="1" x14ac:dyDescent="0.35">
      <c r="A5" s="650" t="s">
        <v>1931</v>
      </c>
      <c r="B5" s="651"/>
      <c r="C5" s="268" t="s">
        <v>1861</v>
      </c>
      <c r="D5" s="652"/>
      <c r="E5" s="651"/>
      <c r="F5" s="268" t="s">
        <v>1932</v>
      </c>
      <c r="G5" s="269"/>
    </row>
    <row r="7" spans="1:10" ht="13.5" thickBot="1" x14ac:dyDescent="0.4">
      <c r="A7" s="653" t="s">
        <v>1933</v>
      </c>
      <c r="B7" s="654"/>
      <c r="C7" s="654"/>
      <c r="D7" s="654"/>
      <c r="E7" s="654"/>
      <c r="F7" s="654"/>
      <c r="G7" s="654"/>
    </row>
    <row r="8" spans="1:10" ht="13.15" thickBot="1" x14ac:dyDescent="0.4">
      <c r="A8" s="270" t="s">
        <v>1934</v>
      </c>
      <c r="B8" s="655" t="s">
        <v>1935</v>
      </c>
      <c r="C8" s="656"/>
      <c r="D8" s="271" t="s">
        <v>1936</v>
      </c>
      <c r="E8" s="270" t="s">
        <v>1937</v>
      </c>
      <c r="F8" s="270" t="s">
        <v>1938</v>
      </c>
      <c r="G8" s="270" t="s">
        <v>1939</v>
      </c>
    </row>
    <row r="9" spans="1:10" ht="13.15" thickBot="1" x14ac:dyDescent="0.4">
      <c r="A9" s="657" t="s">
        <v>1940</v>
      </c>
      <c r="B9" s="658"/>
      <c r="C9" s="659"/>
      <c r="D9" s="272">
        <v>235634759.91</v>
      </c>
      <c r="E9" s="273">
        <v>214662567</v>
      </c>
      <c r="F9" s="274">
        <v>-20972192.91</v>
      </c>
      <c r="G9" s="275">
        <f t="shared" ref="G9:G37" si="0">1-(D9/E9)</f>
        <v>-9.7698416650351616E-2</v>
      </c>
      <c r="I9" s="276"/>
      <c r="J9" s="276"/>
    </row>
    <row r="10" spans="1:10" ht="13.15" thickBot="1" x14ac:dyDescent="0.4">
      <c r="A10" s="645" t="s">
        <v>1941</v>
      </c>
      <c r="B10" s="646"/>
      <c r="C10" s="647"/>
      <c r="D10" s="277">
        <v>107810969.19</v>
      </c>
      <c r="E10" s="278">
        <v>96820144</v>
      </c>
      <c r="F10" s="279">
        <v>-10990825.189999999</v>
      </c>
      <c r="G10" s="280">
        <f t="shared" si="0"/>
        <v>-0.1135179595477569</v>
      </c>
      <c r="I10" s="276"/>
      <c r="J10" s="276"/>
    </row>
    <row r="11" spans="1:10" ht="13.15" thickBot="1" x14ac:dyDescent="0.4">
      <c r="A11" s="281" t="s">
        <v>1942</v>
      </c>
      <c r="B11" s="641" t="s">
        <v>1943</v>
      </c>
      <c r="C11" s="642"/>
      <c r="D11" s="282">
        <v>1682828.36</v>
      </c>
      <c r="E11" s="283">
        <v>2018548</v>
      </c>
      <c r="F11" s="283">
        <v>335719.64</v>
      </c>
      <c r="G11" s="284">
        <f t="shared" si="0"/>
        <v>0.166317392501937</v>
      </c>
      <c r="I11" s="276"/>
      <c r="J11" s="276"/>
    </row>
    <row r="12" spans="1:10" ht="13.15" thickBot="1" x14ac:dyDescent="0.4">
      <c r="A12" s="285" t="s">
        <v>1942</v>
      </c>
      <c r="B12" s="643" t="s">
        <v>1944</v>
      </c>
      <c r="C12" s="644"/>
      <c r="D12" s="286">
        <v>24259098.850000001</v>
      </c>
      <c r="E12" s="287">
        <v>19340295</v>
      </c>
      <c r="F12" s="288">
        <v>-4918803.8499999996</v>
      </c>
      <c r="G12" s="289">
        <f t="shared" si="0"/>
        <v>-0.25432930831716893</v>
      </c>
      <c r="H12" s="264" t="s">
        <v>1874</v>
      </c>
      <c r="I12" s="276"/>
      <c r="J12" s="276"/>
    </row>
    <row r="13" spans="1:10" ht="13.15" thickBot="1" x14ac:dyDescent="0.4">
      <c r="A13" s="290" t="s">
        <v>1942</v>
      </c>
      <c r="B13" s="641" t="s">
        <v>1945</v>
      </c>
      <c r="C13" s="642"/>
      <c r="D13" s="291">
        <v>21128167.059999999</v>
      </c>
      <c r="E13" s="292">
        <v>19311967</v>
      </c>
      <c r="F13" s="293">
        <v>-1816200.06</v>
      </c>
      <c r="G13" s="294">
        <f t="shared" si="0"/>
        <v>-9.4045317082408042E-2</v>
      </c>
      <c r="I13" s="276"/>
      <c r="J13" s="276"/>
    </row>
    <row r="14" spans="1:10" ht="13.15" thickBot="1" x14ac:dyDescent="0.4">
      <c r="A14" s="285" t="s">
        <v>1942</v>
      </c>
      <c r="B14" s="643" t="s">
        <v>1946</v>
      </c>
      <c r="C14" s="644"/>
      <c r="D14" s="286">
        <v>8200346.0800000001</v>
      </c>
      <c r="E14" s="287">
        <v>6669765</v>
      </c>
      <c r="F14" s="288">
        <v>-1530581.08</v>
      </c>
      <c r="G14" s="289">
        <f t="shared" si="0"/>
        <v>-0.22948051093254418</v>
      </c>
      <c r="H14" s="264" t="s">
        <v>1878</v>
      </c>
      <c r="I14" s="276"/>
      <c r="J14" s="276"/>
    </row>
    <row r="15" spans="1:10" ht="13.15" thickBot="1" x14ac:dyDescent="0.4">
      <c r="A15" s="290" t="s">
        <v>1942</v>
      </c>
      <c r="B15" s="641" t="s">
        <v>1947</v>
      </c>
      <c r="C15" s="642"/>
      <c r="D15" s="291">
        <v>43922917.310000002</v>
      </c>
      <c r="E15" s="292">
        <v>41290785</v>
      </c>
      <c r="F15" s="293">
        <v>-2632132.31</v>
      </c>
      <c r="G15" s="294">
        <f t="shared" si="0"/>
        <v>-6.3746240474720883E-2</v>
      </c>
      <c r="I15" s="276"/>
      <c r="J15" s="276"/>
    </row>
    <row r="16" spans="1:10" ht="13.15" thickBot="1" x14ac:dyDescent="0.4">
      <c r="A16" s="285" t="s">
        <v>1942</v>
      </c>
      <c r="B16" s="643" t="s">
        <v>1948</v>
      </c>
      <c r="C16" s="644"/>
      <c r="D16" s="286">
        <v>5355224.8600000003</v>
      </c>
      <c r="E16" s="287">
        <v>5695583</v>
      </c>
      <c r="F16" s="287">
        <v>340358.14</v>
      </c>
      <c r="G16" s="295">
        <f t="shared" si="0"/>
        <v>5.9758261796904688E-2</v>
      </c>
      <c r="I16" s="276"/>
      <c r="J16" s="276"/>
    </row>
    <row r="17" spans="1:10" ht="13.15" thickBot="1" x14ac:dyDescent="0.4">
      <c r="A17" s="290" t="s">
        <v>1942</v>
      </c>
      <c r="B17" s="641" t="s">
        <v>1949</v>
      </c>
      <c r="C17" s="642"/>
      <c r="D17" s="291">
        <v>2768160.28</v>
      </c>
      <c r="E17" s="292">
        <v>2493201</v>
      </c>
      <c r="F17" s="293">
        <v>-274959.28000000003</v>
      </c>
      <c r="G17" s="294">
        <f t="shared" si="0"/>
        <v>-0.1102836393856732</v>
      </c>
      <c r="I17" s="276"/>
      <c r="J17" s="276"/>
    </row>
    <row r="18" spans="1:10" ht="13.15" thickBot="1" x14ac:dyDescent="0.4">
      <c r="A18" s="285" t="s">
        <v>1942</v>
      </c>
      <c r="B18" s="643" t="s">
        <v>1950</v>
      </c>
      <c r="C18" s="644"/>
      <c r="D18" s="286">
        <v>494226.39</v>
      </c>
      <c r="E18" s="287">
        <v>0</v>
      </c>
      <c r="F18" s="288">
        <v>-494226.39</v>
      </c>
      <c r="G18" s="295" t="s">
        <v>1951</v>
      </c>
      <c r="I18" s="276"/>
      <c r="J18" s="276"/>
    </row>
    <row r="19" spans="1:10" ht="13.15" thickBot="1" x14ac:dyDescent="0.4">
      <c r="A19" s="290" t="s">
        <v>1942</v>
      </c>
      <c r="B19" s="641" t="s">
        <v>1952</v>
      </c>
      <c r="C19" s="642"/>
      <c r="D19" s="291">
        <v>0</v>
      </c>
      <c r="E19" s="292">
        <v>0</v>
      </c>
      <c r="F19" s="292">
        <v>0</v>
      </c>
      <c r="G19" s="296" t="s">
        <v>1951</v>
      </c>
      <c r="I19" s="276"/>
      <c r="J19" s="276"/>
    </row>
    <row r="20" spans="1:10" x14ac:dyDescent="0.35">
      <c r="A20" s="645" t="s">
        <v>1953</v>
      </c>
      <c r="B20" s="646"/>
      <c r="C20" s="647"/>
      <c r="D20" s="277">
        <v>64355165.530000001</v>
      </c>
      <c r="E20" s="278">
        <v>56757892</v>
      </c>
      <c r="F20" s="279">
        <v>-7597273.5300000003</v>
      </c>
      <c r="G20" s="280">
        <f t="shared" si="0"/>
        <v>-0.13385404676410473</v>
      </c>
      <c r="I20" s="276"/>
      <c r="J20" s="276"/>
    </row>
    <row r="21" spans="1:10" ht="13.15" thickBot="1" x14ac:dyDescent="0.4">
      <c r="A21" s="285" t="s">
        <v>1954</v>
      </c>
      <c r="B21" s="643" t="s">
        <v>1955</v>
      </c>
      <c r="C21" s="644"/>
      <c r="D21" s="286">
        <v>744566.73</v>
      </c>
      <c r="E21" s="287">
        <v>1707295</v>
      </c>
      <c r="F21" s="287">
        <v>962728.27</v>
      </c>
      <c r="G21" s="295">
        <f t="shared" si="0"/>
        <v>0.56389099130495901</v>
      </c>
      <c r="H21" s="264" t="s">
        <v>1884</v>
      </c>
      <c r="I21" s="276"/>
      <c r="J21" s="276"/>
    </row>
    <row r="22" spans="1:10" ht="13.15" thickBot="1" x14ac:dyDescent="0.4">
      <c r="A22" s="290" t="s">
        <v>1954</v>
      </c>
      <c r="B22" s="641" t="s">
        <v>1956</v>
      </c>
      <c r="C22" s="642"/>
      <c r="D22" s="291">
        <v>2576678.35</v>
      </c>
      <c r="E22" s="292">
        <v>2099790</v>
      </c>
      <c r="F22" s="293">
        <v>-476888.35</v>
      </c>
      <c r="G22" s="294">
        <f t="shared" si="0"/>
        <v>-0.22711240171636216</v>
      </c>
      <c r="I22" s="276"/>
      <c r="J22" s="276"/>
    </row>
    <row r="23" spans="1:10" ht="13.15" thickBot="1" x14ac:dyDescent="0.4">
      <c r="A23" s="285" t="s">
        <v>1954</v>
      </c>
      <c r="B23" s="643" t="s">
        <v>1957</v>
      </c>
      <c r="C23" s="644"/>
      <c r="D23" s="286">
        <v>9752807.3699999992</v>
      </c>
      <c r="E23" s="287">
        <v>9559188</v>
      </c>
      <c r="F23" s="288">
        <v>-193619.37</v>
      </c>
      <c r="G23" s="289">
        <f t="shared" si="0"/>
        <v>-2.0254792561878565E-2</v>
      </c>
      <c r="I23" s="276"/>
      <c r="J23" s="276"/>
    </row>
    <row r="24" spans="1:10" ht="13.15" thickBot="1" x14ac:dyDescent="0.4">
      <c r="A24" s="290" t="s">
        <v>1954</v>
      </c>
      <c r="B24" s="641" t="s">
        <v>1958</v>
      </c>
      <c r="C24" s="642"/>
      <c r="D24" s="291">
        <v>48655253.259999998</v>
      </c>
      <c r="E24" s="292">
        <v>40363013</v>
      </c>
      <c r="F24" s="293">
        <v>-8292240.2599999998</v>
      </c>
      <c r="G24" s="294">
        <f t="shared" si="0"/>
        <v>-0.20544155759630733</v>
      </c>
      <c r="H24" s="264" t="s">
        <v>1890</v>
      </c>
      <c r="I24" s="276"/>
      <c r="J24" s="276"/>
    </row>
    <row r="25" spans="1:10" ht="13.15" thickBot="1" x14ac:dyDescent="0.4">
      <c r="A25" s="285" t="s">
        <v>1954</v>
      </c>
      <c r="B25" s="643" t="s">
        <v>1959</v>
      </c>
      <c r="C25" s="644"/>
      <c r="D25" s="286">
        <v>2625859.8199999998</v>
      </c>
      <c r="E25" s="287">
        <v>3028606</v>
      </c>
      <c r="F25" s="287">
        <v>402746.18</v>
      </c>
      <c r="G25" s="295">
        <f t="shared" si="0"/>
        <v>0.13298071125791866</v>
      </c>
      <c r="I25" s="276"/>
      <c r="J25" s="276"/>
    </row>
    <row r="26" spans="1:10" ht="13.15" thickBot="1" x14ac:dyDescent="0.4">
      <c r="A26" s="290" t="s">
        <v>1954</v>
      </c>
      <c r="B26" s="641" t="s">
        <v>1960</v>
      </c>
      <c r="C26" s="642"/>
      <c r="D26" s="291">
        <v>0</v>
      </c>
      <c r="E26" s="292">
        <v>0</v>
      </c>
      <c r="F26" s="292">
        <v>0</v>
      </c>
      <c r="G26" s="296" t="s">
        <v>1951</v>
      </c>
      <c r="I26" s="276"/>
      <c r="J26" s="276"/>
    </row>
    <row r="27" spans="1:10" x14ac:dyDescent="0.35">
      <c r="A27" s="645" t="s">
        <v>1961</v>
      </c>
      <c r="B27" s="646"/>
      <c r="C27" s="647"/>
      <c r="D27" s="277">
        <v>63359150.299999997</v>
      </c>
      <c r="E27" s="278">
        <v>61084531</v>
      </c>
      <c r="F27" s="279">
        <v>-2274619.2999999998</v>
      </c>
      <c r="G27" s="280">
        <f t="shared" si="0"/>
        <v>-3.7237239326598059E-2</v>
      </c>
      <c r="I27" s="276"/>
      <c r="J27" s="276"/>
    </row>
    <row r="28" spans="1:10" ht="13.15" thickBot="1" x14ac:dyDescent="0.4">
      <c r="A28" s="285" t="s">
        <v>1962</v>
      </c>
      <c r="B28" s="643" t="s">
        <v>1963</v>
      </c>
      <c r="C28" s="644"/>
      <c r="D28" s="286">
        <v>12853181.5</v>
      </c>
      <c r="E28" s="287">
        <v>16280470</v>
      </c>
      <c r="F28" s="287">
        <v>3427288.5</v>
      </c>
      <c r="G28" s="295">
        <f t="shared" si="0"/>
        <v>0.21051532910290671</v>
      </c>
      <c r="H28" s="264" t="s">
        <v>1899</v>
      </c>
      <c r="I28" s="276"/>
      <c r="J28" s="276"/>
    </row>
    <row r="29" spans="1:10" ht="13.15" thickBot="1" x14ac:dyDescent="0.4">
      <c r="A29" s="290" t="s">
        <v>1962</v>
      </c>
      <c r="B29" s="641" t="s">
        <v>1964</v>
      </c>
      <c r="C29" s="642"/>
      <c r="D29" s="291">
        <v>1252359.49</v>
      </c>
      <c r="E29" s="292">
        <v>163491</v>
      </c>
      <c r="F29" s="293">
        <v>-1088868.49</v>
      </c>
      <c r="G29" s="294">
        <f t="shared" si="0"/>
        <v>-6.6601127279177446</v>
      </c>
      <c r="H29" s="264" t="s">
        <v>1902</v>
      </c>
      <c r="I29" s="276"/>
      <c r="J29" s="276"/>
    </row>
    <row r="30" spans="1:10" ht="13.15" thickBot="1" x14ac:dyDescent="0.4">
      <c r="A30" s="285" t="s">
        <v>1962</v>
      </c>
      <c r="B30" s="643" t="s">
        <v>1965</v>
      </c>
      <c r="C30" s="644"/>
      <c r="D30" s="286">
        <v>21715853.829999998</v>
      </c>
      <c r="E30" s="287">
        <v>17238002</v>
      </c>
      <c r="F30" s="288">
        <v>-4477851.83</v>
      </c>
      <c r="G30" s="289">
        <f t="shared" si="0"/>
        <v>-0.25976629019998954</v>
      </c>
      <c r="H30" s="264" t="s">
        <v>1905</v>
      </c>
      <c r="I30" s="276"/>
      <c r="J30" s="276"/>
    </row>
    <row r="31" spans="1:10" ht="13.15" thickBot="1" x14ac:dyDescent="0.4">
      <c r="A31" s="290" t="s">
        <v>1962</v>
      </c>
      <c r="B31" s="641" t="s">
        <v>1966</v>
      </c>
      <c r="C31" s="642"/>
      <c r="D31" s="291">
        <v>2026175.1</v>
      </c>
      <c r="E31" s="292">
        <v>2986219</v>
      </c>
      <c r="F31" s="292">
        <v>960043.9</v>
      </c>
      <c r="G31" s="296">
        <f t="shared" si="0"/>
        <v>0.32149145792723166</v>
      </c>
      <c r="H31" s="264" t="s">
        <v>1908</v>
      </c>
      <c r="I31" s="276"/>
      <c r="J31" s="276"/>
    </row>
    <row r="32" spans="1:10" ht="13.15" thickBot="1" x14ac:dyDescent="0.4">
      <c r="A32" s="285" t="s">
        <v>1962</v>
      </c>
      <c r="B32" s="643" t="s">
        <v>1967</v>
      </c>
      <c r="C32" s="644"/>
      <c r="D32" s="286">
        <v>267156.90000000002</v>
      </c>
      <c r="E32" s="287">
        <v>1564000</v>
      </c>
      <c r="F32" s="287">
        <v>1296843.1000000001</v>
      </c>
      <c r="G32" s="295">
        <f t="shared" si="0"/>
        <v>0.82918356777493607</v>
      </c>
      <c r="H32" s="264" t="s">
        <v>1912</v>
      </c>
      <c r="I32" s="276"/>
      <c r="J32" s="276"/>
    </row>
    <row r="33" spans="1:10" ht="13.15" thickBot="1" x14ac:dyDescent="0.4">
      <c r="A33" s="290" t="s">
        <v>1962</v>
      </c>
      <c r="B33" s="641" t="s">
        <v>1968</v>
      </c>
      <c r="C33" s="642"/>
      <c r="D33" s="291">
        <v>971959.75</v>
      </c>
      <c r="E33" s="292">
        <v>2603867</v>
      </c>
      <c r="F33" s="292">
        <v>1631907.25</v>
      </c>
      <c r="G33" s="296">
        <f t="shared" si="0"/>
        <v>0.626724502441945</v>
      </c>
      <c r="H33" s="264" t="s">
        <v>1969</v>
      </c>
      <c r="I33" s="276"/>
      <c r="J33" s="276"/>
    </row>
    <row r="34" spans="1:10" ht="13.15" thickBot="1" x14ac:dyDescent="0.4">
      <c r="A34" s="285" t="s">
        <v>1962</v>
      </c>
      <c r="B34" s="643" t="s">
        <v>1970</v>
      </c>
      <c r="C34" s="644"/>
      <c r="D34" s="286">
        <v>587162.74</v>
      </c>
      <c r="E34" s="287">
        <v>607982</v>
      </c>
      <c r="F34" s="287">
        <v>20819.259999999998</v>
      </c>
      <c r="G34" s="295">
        <f t="shared" si="0"/>
        <v>3.424321772684058E-2</v>
      </c>
      <c r="I34" s="276"/>
      <c r="J34" s="276"/>
    </row>
    <row r="35" spans="1:10" ht="13.15" thickBot="1" x14ac:dyDescent="0.4">
      <c r="A35" s="290" t="s">
        <v>1962</v>
      </c>
      <c r="B35" s="641" t="s">
        <v>1971</v>
      </c>
      <c r="C35" s="642"/>
      <c r="D35" s="291">
        <v>1270141.74</v>
      </c>
      <c r="E35" s="292">
        <v>1313037</v>
      </c>
      <c r="F35" s="292">
        <v>42895.26</v>
      </c>
      <c r="G35" s="296">
        <f t="shared" si="0"/>
        <v>3.2668736676879639E-2</v>
      </c>
      <c r="I35" s="276"/>
      <c r="J35" s="276"/>
    </row>
    <row r="36" spans="1:10" ht="13.15" thickBot="1" x14ac:dyDescent="0.4">
      <c r="A36" s="285" t="s">
        <v>1962</v>
      </c>
      <c r="B36" s="643" t="s">
        <v>1972</v>
      </c>
      <c r="C36" s="644"/>
      <c r="D36" s="286">
        <v>13132486.98</v>
      </c>
      <c r="E36" s="287">
        <v>9208797</v>
      </c>
      <c r="F36" s="288">
        <v>-3923689.98</v>
      </c>
      <c r="G36" s="289">
        <f t="shared" si="0"/>
        <v>-0.42608062486337794</v>
      </c>
      <c r="H36" s="264" t="s">
        <v>1973</v>
      </c>
      <c r="I36" s="276"/>
      <c r="J36" s="276"/>
    </row>
    <row r="37" spans="1:10" ht="13.15" thickBot="1" x14ac:dyDescent="0.4">
      <c r="A37" s="290" t="s">
        <v>1962</v>
      </c>
      <c r="B37" s="641" t="s">
        <v>1974</v>
      </c>
      <c r="C37" s="642"/>
      <c r="D37" s="291">
        <v>9282672.2699999996</v>
      </c>
      <c r="E37" s="292">
        <v>9118666</v>
      </c>
      <c r="F37" s="293">
        <v>-164006.26999999999</v>
      </c>
      <c r="G37" s="294">
        <f t="shared" si="0"/>
        <v>-1.7985774454289727E-2</v>
      </c>
      <c r="I37" s="276"/>
      <c r="J37" s="276"/>
    </row>
    <row r="38" spans="1:10" ht="13.15" thickBot="1" x14ac:dyDescent="0.4">
      <c r="A38" s="285" t="s">
        <v>1962</v>
      </c>
      <c r="B38" s="643" t="s">
        <v>1975</v>
      </c>
      <c r="C38" s="644"/>
      <c r="D38" s="286">
        <v>0</v>
      </c>
      <c r="E38" s="287">
        <v>0</v>
      </c>
      <c r="F38" s="287">
        <v>0</v>
      </c>
      <c r="G38" s="295" t="s">
        <v>1951</v>
      </c>
      <c r="I38" s="276"/>
      <c r="J38" s="276"/>
    </row>
    <row r="39" spans="1:10" ht="13.15" thickBot="1" x14ac:dyDescent="0.4">
      <c r="A39" s="645" t="s">
        <v>1976</v>
      </c>
      <c r="B39" s="646"/>
      <c r="C39" s="647"/>
      <c r="D39" s="277">
        <v>109474.89</v>
      </c>
      <c r="E39" s="278">
        <v>0</v>
      </c>
      <c r="F39" s="279">
        <v>-109474.89</v>
      </c>
      <c r="G39" s="297" t="s">
        <v>1951</v>
      </c>
      <c r="I39" s="276"/>
      <c r="J39" s="276"/>
    </row>
    <row r="40" spans="1:10" ht="13.15" thickBot="1" x14ac:dyDescent="0.4">
      <c r="A40" s="281" t="s">
        <v>1977</v>
      </c>
      <c r="B40" s="648" t="s">
        <v>1977</v>
      </c>
      <c r="C40" s="642"/>
      <c r="D40" s="282">
        <v>109474.89</v>
      </c>
      <c r="E40" s="283">
        <v>0</v>
      </c>
      <c r="F40" s="298">
        <v>-109474.89</v>
      </c>
      <c r="G40" s="284" t="s">
        <v>1951</v>
      </c>
      <c r="I40" s="276"/>
      <c r="J40" s="276"/>
    </row>
    <row r="42" spans="1:10" ht="12.75" customHeight="1" x14ac:dyDescent="0.35">
      <c r="B42" s="299" t="s">
        <v>1930</v>
      </c>
      <c r="D42" s="300"/>
      <c r="E42" s="300"/>
      <c r="F42" s="300"/>
    </row>
    <row r="43" spans="1:10" ht="39" customHeight="1" x14ac:dyDescent="0.35">
      <c r="B43" s="301" t="s">
        <v>1978</v>
      </c>
      <c r="C43" s="638" t="s">
        <v>1979</v>
      </c>
      <c r="D43" s="638"/>
      <c r="E43" s="638"/>
      <c r="F43" s="638"/>
      <c r="G43" s="638"/>
    </row>
    <row r="44" spans="1:10" ht="25.5" customHeight="1" x14ac:dyDescent="0.35">
      <c r="B44" s="301" t="s">
        <v>1980</v>
      </c>
      <c r="C44" s="649" t="s">
        <v>1981</v>
      </c>
      <c r="D44" s="649"/>
      <c r="E44" s="649"/>
      <c r="F44" s="649"/>
      <c r="G44" s="649"/>
    </row>
    <row r="45" spans="1:10" ht="26.25" customHeight="1" x14ac:dyDescent="0.35">
      <c r="B45" s="301" t="s">
        <v>1982</v>
      </c>
      <c r="C45" s="639" t="s">
        <v>1983</v>
      </c>
      <c r="D45" s="639"/>
      <c r="E45" s="639"/>
      <c r="F45" s="639"/>
      <c r="G45" s="639"/>
    </row>
    <row r="46" spans="1:10" ht="25.5" customHeight="1" x14ac:dyDescent="0.35">
      <c r="B46" s="301" t="s">
        <v>1984</v>
      </c>
      <c r="C46" s="638" t="s">
        <v>1985</v>
      </c>
      <c r="D46" s="638"/>
      <c r="E46" s="638"/>
      <c r="F46" s="638"/>
      <c r="G46" s="638"/>
    </row>
    <row r="47" spans="1:10" ht="25.5" customHeight="1" x14ac:dyDescent="0.35">
      <c r="B47" s="301" t="s">
        <v>1986</v>
      </c>
      <c r="C47" s="639" t="s">
        <v>1987</v>
      </c>
      <c r="D47" s="639"/>
      <c r="E47" s="639"/>
      <c r="F47" s="639"/>
      <c r="G47" s="639"/>
    </row>
    <row r="48" spans="1:10" ht="25.5" customHeight="1" x14ac:dyDescent="0.35">
      <c r="B48" s="301" t="s">
        <v>1988</v>
      </c>
      <c r="C48" s="640" t="s">
        <v>1989</v>
      </c>
      <c r="D48" s="640"/>
      <c r="E48" s="640"/>
      <c r="F48" s="640"/>
      <c r="G48" s="640"/>
    </row>
    <row r="49" spans="2:7" ht="26.25" customHeight="1" x14ac:dyDescent="0.35">
      <c r="B49" s="301" t="s">
        <v>1990</v>
      </c>
      <c r="C49" s="638" t="s">
        <v>1991</v>
      </c>
      <c r="D49" s="639"/>
      <c r="E49" s="639"/>
      <c r="F49" s="639"/>
      <c r="G49" s="639"/>
    </row>
    <row r="50" spans="2:7" ht="25.5" customHeight="1" x14ac:dyDescent="0.35">
      <c r="B50" s="301" t="s">
        <v>1992</v>
      </c>
      <c r="C50" s="639" t="s">
        <v>1993</v>
      </c>
      <c r="D50" s="639"/>
      <c r="E50" s="639"/>
      <c r="F50" s="639"/>
      <c r="G50" s="639"/>
    </row>
    <row r="51" spans="2:7" ht="25.5" customHeight="1" x14ac:dyDescent="0.35">
      <c r="B51" s="301" t="s">
        <v>1994</v>
      </c>
      <c r="C51" s="639" t="s">
        <v>1995</v>
      </c>
      <c r="D51" s="639"/>
      <c r="E51" s="639"/>
      <c r="F51" s="639"/>
      <c r="G51" s="639"/>
    </row>
    <row r="52" spans="2:7" ht="25.5" customHeight="1" x14ac:dyDescent="0.35">
      <c r="B52" s="301" t="s">
        <v>1996</v>
      </c>
      <c r="C52" s="639" t="s">
        <v>1995</v>
      </c>
      <c r="D52" s="639"/>
      <c r="E52" s="639"/>
      <c r="F52" s="639"/>
      <c r="G52" s="639"/>
    </row>
    <row r="53" spans="2:7" ht="27" customHeight="1" x14ac:dyDescent="0.35">
      <c r="B53" s="301" t="s">
        <v>1997</v>
      </c>
      <c r="C53" s="638" t="s">
        <v>1998</v>
      </c>
      <c r="D53" s="638"/>
      <c r="E53" s="638"/>
      <c r="F53" s="638"/>
      <c r="G53" s="638"/>
    </row>
  </sheetData>
  <mergeCells count="47">
    <mergeCell ref="A10:C10"/>
    <mergeCell ref="A5:B5"/>
    <mergeCell ref="D5:E5"/>
    <mergeCell ref="A7:G7"/>
    <mergeCell ref="B8:C8"/>
    <mergeCell ref="A9:C9"/>
    <mergeCell ref="B22:C22"/>
    <mergeCell ref="B11:C11"/>
    <mergeCell ref="B12:C12"/>
    <mergeCell ref="B13:C13"/>
    <mergeCell ref="B14:C14"/>
    <mergeCell ref="B15:C15"/>
    <mergeCell ref="B16:C16"/>
    <mergeCell ref="B17:C17"/>
    <mergeCell ref="B18:C18"/>
    <mergeCell ref="B19:C19"/>
    <mergeCell ref="A20:C20"/>
    <mergeCell ref="B21:C21"/>
    <mergeCell ref="B34:C34"/>
    <mergeCell ref="B23:C23"/>
    <mergeCell ref="B24:C24"/>
    <mergeCell ref="B25:C25"/>
    <mergeCell ref="B26:C26"/>
    <mergeCell ref="A27:C27"/>
    <mergeCell ref="B28:C28"/>
    <mergeCell ref="B29:C29"/>
    <mergeCell ref="B30:C30"/>
    <mergeCell ref="B31:C31"/>
    <mergeCell ref="B32:C32"/>
    <mergeCell ref="B33:C33"/>
    <mergeCell ref="C48:G48"/>
    <mergeCell ref="B35:C35"/>
    <mergeCell ref="B36:C36"/>
    <mergeCell ref="B37:C37"/>
    <mergeCell ref="B38:C38"/>
    <mergeCell ref="A39:C39"/>
    <mergeCell ref="B40:C40"/>
    <mergeCell ref="C43:G43"/>
    <mergeCell ref="C44:G44"/>
    <mergeCell ref="C45:G45"/>
    <mergeCell ref="C46:G46"/>
    <mergeCell ref="C47:G47"/>
    <mergeCell ref="C49:G49"/>
    <mergeCell ref="C50:G50"/>
    <mergeCell ref="C51:G51"/>
    <mergeCell ref="C52:G52"/>
    <mergeCell ref="C53:G53"/>
  </mergeCells>
  <conditionalFormatting sqref="D9:G40">
    <cfRule type="cellIs" dxfId="20" priority="1" operator="lessThan">
      <formula>0</formula>
    </cfRule>
  </conditionalFormatting>
  <pageMargins left="0.7" right="0.7" top="0.75" bottom="0.75" header="0.3" footer="0.3"/>
  <pageSetup scale="7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68FC-C803-47CB-80C5-5F767EF87413}">
  <sheetPr>
    <tabColor rgb="FF00B0F0"/>
  </sheetPr>
  <dimension ref="A1:G46"/>
  <sheetViews>
    <sheetView view="pageBreakPreview" topLeftCell="A3" zoomScale="115" zoomScaleNormal="100" zoomScaleSheetLayoutView="115" workbookViewId="0">
      <selection activeCell="B15" sqref="B15:C15"/>
    </sheetView>
  </sheetViews>
  <sheetFormatPr defaultColWidth="8.53125" defaultRowHeight="12.75" customHeight="1" x14ac:dyDescent="0.35"/>
  <cols>
    <col min="1" max="1" width="19.53125" style="264" customWidth="1"/>
    <col min="2" max="2" width="26.53125" style="264" customWidth="1"/>
    <col min="3" max="3" width="21.33203125" style="264" customWidth="1"/>
    <col min="4" max="4" width="14.46484375" style="264" customWidth="1"/>
    <col min="5" max="5" width="11" style="264" customWidth="1"/>
    <col min="6" max="6" width="14.53125" style="264" customWidth="1"/>
    <col min="7" max="16384" width="8.53125" style="264"/>
  </cols>
  <sheetData>
    <row r="1" spans="1:7" ht="24.75" customHeight="1" x14ac:dyDescent="0.35">
      <c r="C1" s="265" t="s">
        <v>1999</v>
      </c>
    </row>
    <row r="2" spans="1:7" ht="12.75" customHeight="1" x14ac:dyDescent="0.35">
      <c r="C2" s="266" t="s">
        <v>1929</v>
      </c>
    </row>
    <row r="3" spans="1:7" ht="12.75" customHeight="1" x14ac:dyDescent="0.35">
      <c r="C3" s="267">
        <v>0</v>
      </c>
    </row>
    <row r="4" spans="1:7" ht="12.75" customHeight="1" x14ac:dyDescent="0.35">
      <c r="C4" s="266" t="s">
        <v>1930</v>
      </c>
    </row>
    <row r="5" spans="1:7" ht="12.75" customHeight="1" x14ac:dyDescent="0.35">
      <c r="A5" s="650" t="s">
        <v>2000</v>
      </c>
      <c r="B5" s="651"/>
      <c r="C5" s="661" t="s">
        <v>2001</v>
      </c>
      <c r="D5" s="662"/>
      <c r="E5" s="661" t="s">
        <v>1932</v>
      </c>
      <c r="F5" s="663"/>
    </row>
    <row r="6" spans="1:7" x14ac:dyDescent="0.35">
      <c r="A6" s="302" t="s">
        <v>2002</v>
      </c>
    </row>
    <row r="7" spans="1:7" ht="13.5" thickBot="1" x14ac:dyDescent="0.4">
      <c r="A7" s="653" t="s">
        <v>1933</v>
      </c>
      <c r="B7" s="654"/>
      <c r="C7" s="654"/>
      <c r="D7" s="654"/>
      <c r="E7" s="654"/>
      <c r="F7" s="654"/>
    </row>
    <row r="8" spans="1:7" ht="23.25" customHeight="1" thickBot="1" x14ac:dyDescent="0.4">
      <c r="A8" s="270" t="s">
        <v>1934</v>
      </c>
      <c r="B8" s="270" t="s">
        <v>1935</v>
      </c>
      <c r="C8" s="271" t="s">
        <v>2003</v>
      </c>
      <c r="D8" s="270" t="s">
        <v>2004</v>
      </c>
      <c r="E8" s="270" t="s">
        <v>1938</v>
      </c>
      <c r="F8" s="270" t="s">
        <v>1939</v>
      </c>
    </row>
    <row r="9" spans="1:7" ht="14.65" thickBot="1" x14ac:dyDescent="0.5">
      <c r="A9" s="657" t="s">
        <v>1940</v>
      </c>
      <c r="B9" s="659"/>
      <c r="C9" s="272">
        <v>241173316.16999999</v>
      </c>
      <c r="D9" s="273">
        <v>211643929.13</v>
      </c>
      <c r="E9" s="274">
        <v>-29529387.039999999</v>
      </c>
      <c r="F9" s="275">
        <f t="shared" ref="F9:F35" si="0">1-(C9/D9)</f>
        <v>-0.13952390300721484</v>
      </c>
      <c r="G9" s="303"/>
    </row>
    <row r="10" spans="1:7" ht="14.65" thickBot="1" x14ac:dyDescent="0.5">
      <c r="A10" s="645" t="s">
        <v>1941</v>
      </c>
      <c r="B10" s="647"/>
      <c r="C10" s="277">
        <v>108584297.8</v>
      </c>
      <c r="D10" s="278">
        <v>95680432</v>
      </c>
      <c r="E10" s="279">
        <v>-12903865.800000001</v>
      </c>
      <c r="F10" s="280">
        <f t="shared" si="0"/>
        <v>-0.1348642092251422</v>
      </c>
      <c r="G10" s="303"/>
    </row>
    <row r="11" spans="1:7" ht="14.65" thickBot="1" x14ac:dyDescent="0.5">
      <c r="A11" s="281" t="s">
        <v>1942</v>
      </c>
      <c r="B11" s="304" t="s">
        <v>1943</v>
      </c>
      <c r="C11" s="282">
        <v>305488.09000000003</v>
      </c>
      <c r="D11" s="283">
        <v>1441616</v>
      </c>
      <c r="E11" s="283">
        <v>1136127.9099999999</v>
      </c>
      <c r="F11" s="284">
        <f t="shared" si="0"/>
        <v>0.78809329946393492</v>
      </c>
      <c r="G11" s="303" t="s">
        <v>1874</v>
      </c>
    </row>
    <row r="12" spans="1:7" ht="14.65" thickBot="1" x14ac:dyDescent="0.5">
      <c r="A12" s="285" t="s">
        <v>1942</v>
      </c>
      <c r="B12" s="305" t="s">
        <v>1944</v>
      </c>
      <c r="C12" s="286">
        <v>24587137.039999999</v>
      </c>
      <c r="D12" s="287">
        <v>21677777</v>
      </c>
      <c r="E12" s="288">
        <v>-2909360.04</v>
      </c>
      <c r="F12" s="289">
        <f t="shared" si="0"/>
        <v>-0.13420933520997091</v>
      </c>
      <c r="G12" s="303"/>
    </row>
    <row r="13" spans="1:7" ht="14.65" thickBot="1" x14ac:dyDescent="0.5">
      <c r="A13" s="290" t="s">
        <v>1942</v>
      </c>
      <c r="B13" s="304" t="s">
        <v>1945</v>
      </c>
      <c r="C13" s="291">
        <v>17695970.350000001</v>
      </c>
      <c r="D13" s="292">
        <v>19798763</v>
      </c>
      <c r="E13" s="292">
        <v>2102792.65</v>
      </c>
      <c r="F13" s="296">
        <f t="shared" si="0"/>
        <v>0.10620828432564189</v>
      </c>
      <c r="G13" s="303"/>
    </row>
    <row r="14" spans="1:7" ht="14.65" thickBot="1" x14ac:dyDescent="0.5">
      <c r="A14" s="285" t="s">
        <v>1942</v>
      </c>
      <c r="B14" s="305" t="s">
        <v>1946</v>
      </c>
      <c r="C14" s="286">
        <v>7862315.6299999999</v>
      </c>
      <c r="D14" s="287">
        <v>6687770</v>
      </c>
      <c r="E14" s="288">
        <v>-1174545.6299999999</v>
      </c>
      <c r="F14" s="289">
        <f t="shared" si="0"/>
        <v>-0.17562590071129836</v>
      </c>
      <c r="G14" s="303"/>
    </row>
    <row r="15" spans="1:7" ht="14.65" thickBot="1" x14ac:dyDescent="0.5">
      <c r="A15" s="290" t="s">
        <v>1942</v>
      </c>
      <c r="B15" s="304" t="s">
        <v>1947</v>
      </c>
      <c r="C15" s="291">
        <v>46057536.219999999</v>
      </c>
      <c r="D15" s="292">
        <v>37492440</v>
      </c>
      <c r="E15" s="293">
        <v>-8565096.2200000007</v>
      </c>
      <c r="F15" s="294">
        <f t="shared" si="0"/>
        <v>-0.22844862110868225</v>
      </c>
      <c r="G15" s="303" t="s">
        <v>1878</v>
      </c>
    </row>
    <row r="16" spans="1:7" ht="14.65" thickBot="1" x14ac:dyDescent="0.5">
      <c r="A16" s="285" t="s">
        <v>1942</v>
      </c>
      <c r="B16" s="305" t="s">
        <v>1948</v>
      </c>
      <c r="C16" s="286">
        <v>7563679.2699999996</v>
      </c>
      <c r="D16" s="287">
        <v>5913576</v>
      </c>
      <c r="E16" s="288">
        <v>-1650103.27</v>
      </c>
      <c r="F16" s="289">
        <f t="shared" si="0"/>
        <v>-0.27903645273181565</v>
      </c>
      <c r="G16" s="303" t="s">
        <v>1884</v>
      </c>
    </row>
    <row r="17" spans="1:7" ht="14.65" thickBot="1" x14ac:dyDescent="0.5">
      <c r="A17" s="290" t="s">
        <v>1942</v>
      </c>
      <c r="B17" s="306" t="s">
        <v>1949</v>
      </c>
      <c r="C17" s="291">
        <v>2764740.47</v>
      </c>
      <c r="D17" s="292">
        <v>2668490</v>
      </c>
      <c r="E17" s="293">
        <v>-96250.47</v>
      </c>
      <c r="F17" s="296">
        <f t="shared" si="0"/>
        <v>-3.6069263890814662E-2</v>
      </c>
      <c r="G17" s="303"/>
    </row>
    <row r="18" spans="1:7" ht="14.65" thickBot="1" x14ac:dyDescent="0.5">
      <c r="A18" s="285" t="s">
        <v>1942</v>
      </c>
      <c r="B18" s="305" t="s">
        <v>1950</v>
      </c>
      <c r="C18" s="286">
        <v>1747430.73</v>
      </c>
      <c r="D18" s="287">
        <v>0</v>
      </c>
      <c r="E18" s="288">
        <v>-1747430.73</v>
      </c>
      <c r="F18" s="289" t="s">
        <v>1951</v>
      </c>
      <c r="G18" s="303"/>
    </row>
    <row r="19" spans="1:7" ht="14.65" thickBot="1" x14ac:dyDescent="0.5">
      <c r="A19" s="645" t="s">
        <v>1953</v>
      </c>
      <c r="B19" s="647"/>
      <c r="C19" s="277">
        <v>67085951.189999998</v>
      </c>
      <c r="D19" s="278">
        <v>55393670</v>
      </c>
      <c r="E19" s="279">
        <v>-11692281.189999999</v>
      </c>
      <c r="F19" s="280">
        <f t="shared" si="0"/>
        <v>-0.21107612458246572</v>
      </c>
      <c r="G19" s="303"/>
    </row>
    <row r="20" spans="1:7" ht="14.65" thickBot="1" x14ac:dyDescent="0.5">
      <c r="A20" s="281" t="s">
        <v>1954</v>
      </c>
      <c r="B20" s="304" t="s">
        <v>1955</v>
      </c>
      <c r="C20" s="282">
        <v>902357.97</v>
      </c>
      <c r="D20" s="283">
        <v>1591308</v>
      </c>
      <c r="E20" s="283">
        <v>688950.03</v>
      </c>
      <c r="F20" s="284">
        <f t="shared" si="0"/>
        <v>0.43294574651795881</v>
      </c>
      <c r="G20" s="303" t="s">
        <v>1890</v>
      </c>
    </row>
    <row r="21" spans="1:7" ht="14.65" thickBot="1" x14ac:dyDescent="0.5">
      <c r="A21" s="285" t="s">
        <v>1954</v>
      </c>
      <c r="B21" s="305" t="s">
        <v>1956</v>
      </c>
      <c r="C21" s="286">
        <v>1713352.7</v>
      </c>
      <c r="D21" s="287">
        <v>2558414</v>
      </c>
      <c r="E21" s="287">
        <v>845061.3</v>
      </c>
      <c r="F21" s="295">
        <f t="shared" si="0"/>
        <v>0.33030670563872777</v>
      </c>
      <c r="G21" s="303" t="s">
        <v>1899</v>
      </c>
    </row>
    <row r="22" spans="1:7" ht="14.65" thickBot="1" x14ac:dyDescent="0.5">
      <c r="A22" s="290" t="s">
        <v>1954</v>
      </c>
      <c r="B22" s="304" t="s">
        <v>1957</v>
      </c>
      <c r="C22" s="291">
        <v>9217786.7599999998</v>
      </c>
      <c r="D22" s="292">
        <v>9788604</v>
      </c>
      <c r="E22" s="292">
        <v>570817.24</v>
      </c>
      <c r="F22" s="296">
        <f t="shared" si="0"/>
        <v>5.8314468539129805E-2</v>
      </c>
      <c r="G22" s="303"/>
    </row>
    <row r="23" spans="1:7" ht="14.65" thickBot="1" x14ac:dyDescent="0.5">
      <c r="A23" s="285" t="s">
        <v>1954</v>
      </c>
      <c r="B23" s="305" t="s">
        <v>1958</v>
      </c>
      <c r="C23" s="286">
        <v>52779731.859999999</v>
      </c>
      <c r="D23" s="287">
        <v>38745920</v>
      </c>
      <c r="E23" s="288">
        <v>-14033811.859999999</v>
      </c>
      <c r="F23" s="295">
        <f t="shared" si="0"/>
        <v>-0.36220102297222523</v>
      </c>
      <c r="G23" s="303" t="s">
        <v>1902</v>
      </c>
    </row>
    <row r="24" spans="1:7" ht="14.65" thickBot="1" x14ac:dyDescent="0.5">
      <c r="A24" s="290" t="s">
        <v>1954</v>
      </c>
      <c r="B24" s="306" t="s">
        <v>1959</v>
      </c>
      <c r="C24" s="291">
        <v>2472721.9</v>
      </c>
      <c r="D24" s="292">
        <v>2709424</v>
      </c>
      <c r="E24" s="292">
        <v>236702.1</v>
      </c>
      <c r="F24" s="296">
        <f t="shared" si="0"/>
        <v>8.7362516903961907E-2</v>
      </c>
      <c r="G24" s="303"/>
    </row>
    <row r="25" spans="1:7" ht="14.25" x14ac:dyDescent="0.45">
      <c r="A25" s="645" t="s">
        <v>1961</v>
      </c>
      <c r="B25" s="647"/>
      <c r="C25" s="277">
        <v>65440705.670000002</v>
      </c>
      <c r="D25" s="278">
        <v>60569827.130000003</v>
      </c>
      <c r="E25" s="279">
        <v>-4870878.54</v>
      </c>
      <c r="F25" s="280">
        <f t="shared" si="0"/>
        <v>-8.0417573745847237E-2</v>
      </c>
      <c r="G25" s="303"/>
    </row>
    <row r="26" spans="1:7" ht="14.65" thickBot="1" x14ac:dyDescent="0.5">
      <c r="A26" s="285" t="s">
        <v>1962</v>
      </c>
      <c r="B26" s="305" t="s">
        <v>1963</v>
      </c>
      <c r="C26" s="286">
        <v>17396539.050000001</v>
      </c>
      <c r="D26" s="287">
        <v>18464708</v>
      </c>
      <c r="E26" s="287">
        <v>1068168.95</v>
      </c>
      <c r="F26" s="295">
        <f>1-(C26/D26)</f>
        <v>5.7849219711462507E-2</v>
      </c>
      <c r="G26" s="303"/>
    </row>
    <row r="27" spans="1:7" ht="14.65" thickBot="1" x14ac:dyDescent="0.5">
      <c r="A27" s="290" t="s">
        <v>1962</v>
      </c>
      <c r="B27" s="304" t="s">
        <v>1964</v>
      </c>
      <c r="C27" s="291">
        <v>225707.25</v>
      </c>
      <c r="D27" s="292">
        <v>306656</v>
      </c>
      <c r="E27" s="292">
        <v>80948.75</v>
      </c>
      <c r="F27" s="296">
        <f t="shared" si="0"/>
        <v>0.26397249686945634</v>
      </c>
      <c r="G27" s="303"/>
    </row>
    <row r="28" spans="1:7" ht="14.65" thickBot="1" x14ac:dyDescent="0.5">
      <c r="A28" s="285" t="s">
        <v>1962</v>
      </c>
      <c r="B28" s="307" t="s">
        <v>1965</v>
      </c>
      <c r="C28" s="286">
        <v>24392729.670000002</v>
      </c>
      <c r="D28" s="287">
        <v>17526228.129999999</v>
      </c>
      <c r="E28" s="288">
        <v>-6866501.54</v>
      </c>
      <c r="F28" s="295">
        <f t="shared" si="0"/>
        <v>-0.39178432969535937</v>
      </c>
      <c r="G28" s="303" t="s">
        <v>1905</v>
      </c>
    </row>
    <row r="29" spans="1:7" ht="14.65" thickBot="1" x14ac:dyDescent="0.5">
      <c r="A29" s="290" t="s">
        <v>1962</v>
      </c>
      <c r="B29" s="306" t="s">
        <v>1966</v>
      </c>
      <c r="C29" s="291">
        <v>2603282.1</v>
      </c>
      <c r="D29" s="292">
        <v>3139384</v>
      </c>
      <c r="E29" s="292">
        <v>536101.9</v>
      </c>
      <c r="F29" s="296">
        <f t="shared" si="0"/>
        <v>0.17076658987877869</v>
      </c>
      <c r="G29" s="303"/>
    </row>
    <row r="30" spans="1:7" ht="14.65" thickBot="1" x14ac:dyDescent="0.5">
      <c r="A30" s="285" t="s">
        <v>1962</v>
      </c>
      <c r="B30" s="305" t="s">
        <v>1967</v>
      </c>
      <c r="C30" s="286">
        <v>94359.95</v>
      </c>
      <c r="D30" s="287">
        <v>204000</v>
      </c>
      <c r="E30" s="287">
        <v>109640.05</v>
      </c>
      <c r="F30" s="295">
        <f t="shared" si="0"/>
        <v>0.53745122549019608</v>
      </c>
      <c r="G30" s="303"/>
    </row>
    <row r="31" spans="1:7" ht="14.65" thickBot="1" x14ac:dyDescent="0.5">
      <c r="A31" s="290" t="s">
        <v>1962</v>
      </c>
      <c r="B31" s="304" t="s">
        <v>1968</v>
      </c>
      <c r="C31" s="291">
        <v>1988434.63</v>
      </c>
      <c r="D31" s="292">
        <v>2044813</v>
      </c>
      <c r="E31" s="292">
        <v>56378.37</v>
      </c>
      <c r="F31" s="296">
        <f t="shared" si="0"/>
        <v>2.7571406285073596E-2</v>
      </c>
      <c r="G31" s="303"/>
    </row>
    <row r="32" spans="1:7" ht="14.65" thickBot="1" x14ac:dyDescent="0.5">
      <c r="A32" s="285" t="s">
        <v>1962</v>
      </c>
      <c r="B32" s="307" t="s">
        <v>1970</v>
      </c>
      <c r="C32" s="286">
        <v>465235.79</v>
      </c>
      <c r="D32" s="287">
        <v>613313</v>
      </c>
      <c r="E32" s="287">
        <v>148077.21</v>
      </c>
      <c r="F32" s="295">
        <f t="shared" si="0"/>
        <v>0.24143823789810426</v>
      </c>
      <c r="G32" s="303"/>
    </row>
    <row r="33" spans="1:7" ht="14.65" thickBot="1" x14ac:dyDescent="0.5">
      <c r="A33" s="290" t="s">
        <v>1962</v>
      </c>
      <c r="B33" s="304" t="s">
        <v>1971</v>
      </c>
      <c r="C33" s="291">
        <v>1413019.5</v>
      </c>
      <c r="D33" s="292">
        <v>1479223</v>
      </c>
      <c r="E33" s="292">
        <v>66203.5</v>
      </c>
      <c r="F33" s="296">
        <f t="shared" si="0"/>
        <v>4.4755591280016604E-2</v>
      </c>
      <c r="G33" s="303"/>
    </row>
    <row r="34" spans="1:7" ht="14.65" thickBot="1" x14ac:dyDescent="0.5">
      <c r="A34" s="285" t="s">
        <v>1962</v>
      </c>
      <c r="B34" s="305" t="s">
        <v>1972</v>
      </c>
      <c r="C34" s="286">
        <v>7083135.1900000004</v>
      </c>
      <c r="D34" s="287">
        <v>7018935</v>
      </c>
      <c r="E34" s="288">
        <v>-64200.19</v>
      </c>
      <c r="F34" s="295">
        <f t="shared" si="0"/>
        <v>-9.1467138533125603E-3</v>
      </c>
      <c r="G34" s="303"/>
    </row>
    <row r="35" spans="1:7" ht="14.65" thickBot="1" x14ac:dyDescent="0.5">
      <c r="A35" s="290" t="s">
        <v>1962</v>
      </c>
      <c r="B35" s="304" t="s">
        <v>1974</v>
      </c>
      <c r="C35" s="291">
        <v>9778262.5399999991</v>
      </c>
      <c r="D35" s="292">
        <v>9772567</v>
      </c>
      <c r="E35" s="293">
        <v>-5695.54</v>
      </c>
      <c r="F35" s="296">
        <f t="shared" si="0"/>
        <v>-5.8280899992801949E-4</v>
      </c>
      <c r="G35" s="303"/>
    </row>
    <row r="36" spans="1:7" ht="14.25" x14ac:dyDescent="0.45">
      <c r="A36" s="645" t="s">
        <v>1976</v>
      </c>
      <c r="B36" s="647"/>
      <c r="C36" s="277">
        <v>62361.51</v>
      </c>
      <c r="D36" s="278">
        <v>0</v>
      </c>
      <c r="E36" s="279">
        <v>-62361.51</v>
      </c>
      <c r="F36" s="280" t="s">
        <v>1951</v>
      </c>
      <c r="G36" s="303"/>
    </row>
    <row r="37" spans="1:7" ht="14.65" thickBot="1" x14ac:dyDescent="0.5">
      <c r="A37" s="285" t="s">
        <v>1977</v>
      </c>
      <c r="B37" s="285" t="s">
        <v>1977</v>
      </c>
      <c r="C37" s="286">
        <v>62361.51</v>
      </c>
      <c r="D37" s="287">
        <v>0</v>
      </c>
      <c r="E37" s="288">
        <v>-62361.51</v>
      </c>
      <c r="F37" s="289" t="s">
        <v>1951</v>
      </c>
      <c r="G37" s="303"/>
    </row>
    <row r="39" spans="1:7" ht="12.75" customHeight="1" x14ac:dyDescent="0.35">
      <c r="B39" s="299" t="s">
        <v>1930</v>
      </c>
    </row>
    <row r="40" spans="1:7" x14ac:dyDescent="0.35">
      <c r="B40" s="301" t="s">
        <v>2005</v>
      </c>
      <c r="C40" s="660" t="s">
        <v>2006</v>
      </c>
      <c r="D40" s="660"/>
      <c r="E40" s="660"/>
      <c r="F40" s="660"/>
    </row>
    <row r="41" spans="1:7" ht="25.5" customHeight="1" x14ac:dyDescent="0.35">
      <c r="B41" s="301" t="s">
        <v>2007</v>
      </c>
      <c r="C41" s="638" t="s">
        <v>2008</v>
      </c>
      <c r="D41" s="639"/>
      <c r="E41" s="639"/>
      <c r="F41" s="639"/>
    </row>
    <row r="42" spans="1:7" ht="27" customHeight="1" x14ac:dyDescent="0.35">
      <c r="B42" s="301" t="s">
        <v>2009</v>
      </c>
      <c r="C42" s="638" t="s">
        <v>2010</v>
      </c>
      <c r="D42" s="639"/>
      <c r="E42" s="639"/>
      <c r="F42" s="639"/>
    </row>
    <row r="43" spans="1:7" ht="26" customHeight="1" x14ac:dyDescent="0.35">
      <c r="B43" s="301" t="s">
        <v>2011</v>
      </c>
      <c r="C43" s="638" t="s">
        <v>2012</v>
      </c>
      <c r="D43" s="639"/>
      <c r="E43" s="639"/>
      <c r="F43" s="639"/>
    </row>
    <row r="44" spans="1:7" ht="25.5" customHeight="1" x14ac:dyDescent="0.35">
      <c r="B44" s="301" t="s">
        <v>2013</v>
      </c>
      <c r="C44" s="638" t="s">
        <v>2014</v>
      </c>
      <c r="D44" s="639"/>
      <c r="E44" s="639"/>
      <c r="F44" s="639"/>
    </row>
    <row r="45" spans="1:7" ht="28.25" customHeight="1" x14ac:dyDescent="0.35">
      <c r="B45" s="301" t="s">
        <v>2015</v>
      </c>
      <c r="C45" s="638" t="s">
        <v>2016</v>
      </c>
      <c r="D45" s="639"/>
      <c r="E45" s="639"/>
      <c r="F45" s="639"/>
    </row>
    <row r="46" spans="1:7" ht="12.75" customHeight="1" x14ac:dyDescent="0.35">
      <c r="B46" s="301" t="s">
        <v>1990</v>
      </c>
      <c r="C46" s="640" t="s">
        <v>2017</v>
      </c>
      <c r="D46" s="640"/>
      <c r="E46" s="640"/>
      <c r="F46" s="640"/>
    </row>
  </sheetData>
  <mergeCells count="16">
    <mergeCell ref="A10:B10"/>
    <mergeCell ref="A5:B5"/>
    <mergeCell ref="C5:D5"/>
    <mergeCell ref="E5:F5"/>
    <mergeCell ref="A7:F7"/>
    <mergeCell ref="A9:B9"/>
    <mergeCell ref="C43:F43"/>
    <mergeCell ref="C44:F44"/>
    <mergeCell ref="C45:F45"/>
    <mergeCell ref="C46:F46"/>
    <mergeCell ref="A19:B19"/>
    <mergeCell ref="A25:B25"/>
    <mergeCell ref="A36:B36"/>
    <mergeCell ref="C40:F40"/>
    <mergeCell ref="C41:F41"/>
    <mergeCell ref="C42:F42"/>
  </mergeCells>
  <conditionalFormatting sqref="F9:F37">
    <cfRule type="cellIs" dxfId="19" priority="2" operator="lessThan">
      <formula>0</formula>
    </cfRule>
  </conditionalFormatting>
  <conditionalFormatting sqref="A9:F37">
    <cfRule type="cellIs" dxfId="18" priority="1" operator="lessThan">
      <formula>0</formula>
    </cfRule>
  </conditionalFormatting>
  <pageMargins left="0.7" right="0.7" top="0.75" bottom="0.75" header="0.3" footer="0.3"/>
  <pageSetup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8341-8BEC-4416-9969-7D794338244E}">
  <sheetPr>
    <tabColor rgb="FF00B0F0"/>
  </sheetPr>
  <dimension ref="A1:G45"/>
  <sheetViews>
    <sheetView view="pageBreakPreview" zoomScale="115" zoomScaleNormal="100" zoomScaleSheetLayoutView="115" workbookViewId="0">
      <selection activeCell="B15" sqref="B15:C15"/>
    </sheetView>
  </sheetViews>
  <sheetFormatPr defaultColWidth="8.53125" defaultRowHeight="12.75" customHeight="1" x14ac:dyDescent="0.35"/>
  <cols>
    <col min="1" max="1" width="21.53125" style="264" customWidth="1"/>
    <col min="2" max="2" width="24.53125" style="264" bestFit="1" customWidth="1"/>
    <col min="3" max="3" width="26.46484375" style="264" customWidth="1"/>
    <col min="4" max="4" width="24.53125" style="264" customWidth="1"/>
    <col min="5" max="5" width="20.53125" style="264" customWidth="1"/>
    <col min="6" max="6" width="20.33203125" style="264" bestFit="1" customWidth="1"/>
    <col min="7" max="16384" width="8.53125" style="264"/>
  </cols>
  <sheetData>
    <row r="1" spans="1:7" ht="23.25" customHeight="1" x14ac:dyDescent="0.35">
      <c r="C1" s="265" t="s">
        <v>2018</v>
      </c>
    </row>
    <row r="2" spans="1:7" ht="12.75" customHeight="1" x14ac:dyDescent="0.35">
      <c r="C2" s="266" t="s">
        <v>1929</v>
      </c>
    </row>
    <row r="3" spans="1:7" x14ac:dyDescent="0.35">
      <c r="C3" s="267">
        <v>0</v>
      </c>
    </row>
    <row r="4" spans="1:7" ht="12.75" customHeight="1" x14ac:dyDescent="0.35">
      <c r="C4" s="266" t="s">
        <v>1930</v>
      </c>
    </row>
    <row r="5" spans="1:7" ht="36.75" customHeight="1" x14ac:dyDescent="0.35">
      <c r="A5" s="650" t="s">
        <v>2019</v>
      </c>
      <c r="B5" s="651"/>
      <c r="C5" s="650" t="s">
        <v>2020</v>
      </c>
      <c r="D5" s="666"/>
      <c r="E5" s="661" t="s">
        <v>2021</v>
      </c>
      <c r="F5" s="667"/>
    </row>
    <row r="7" spans="1:7" ht="13.5" thickBot="1" x14ac:dyDescent="0.4">
      <c r="A7" s="653" t="s">
        <v>1933</v>
      </c>
      <c r="B7" s="654"/>
      <c r="C7" s="654"/>
      <c r="D7" s="654"/>
      <c r="E7" s="654"/>
      <c r="F7" s="654"/>
    </row>
    <row r="8" spans="1:7" ht="17.25" customHeight="1" thickBot="1" x14ac:dyDescent="0.4">
      <c r="A8" s="308" t="s">
        <v>1934</v>
      </c>
      <c r="B8" s="270" t="s">
        <v>1935</v>
      </c>
      <c r="C8" s="309" t="s">
        <v>2022</v>
      </c>
      <c r="D8" s="308" t="s">
        <v>2023</v>
      </c>
      <c r="E8" s="308" t="s">
        <v>1938</v>
      </c>
      <c r="F8" s="308" t="s">
        <v>1939</v>
      </c>
    </row>
    <row r="9" spans="1:7" ht="13.15" thickBot="1" x14ac:dyDescent="0.4">
      <c r="A9" s="657" t="s">
        <v>1940</v>
      </c>
      <c r="B9" s="659"/>
      <c r="C9" s="272">
        <v>225461057.40000001</v>
      </c>
      <c r="D9" s="273">
        <v>227129780.15000001</v>
      </c>
      <c r="E9" s="273">
        <v>1668722.75</v>
      </c>
      <c r="F9" s="310">
        <f t="shared" ref="F9:F35" si="0">1-(C9/D9)</f>
        <v>7.3470011237537491E-3</v>
      </c>
    </row>
    <row r="10" spans="1:7" ht="13.15" thickBot="1" x14ac:dyDescent="0.4">
      <c r="A10" s="645" t="s">
        <v>1941</v>
      </c>
      <c r="B10" s="647"/>
      <c r="C10" s="277">
        <v>97371544.540000007</v>
      </c>
      <c r="D10" s="278">
        <v>95223850.680000007</v>
      </c>
      <c r="E10" s="279">
        <v>-2147693.86</v>
      </c>
      <c r="F10" s="311">
        <f t="shared" si="0"/>
        <v>-2.2554158907281963E-2</v>
      </c>
    </row>
    <row r="11" spans="1:7" ht="15.75" customHeight="1" thickBot="1" x14ac:dyDescent="0.4">
      <c r="A11" s="281" t="s">
        <v>1942</v>
      </c>
      <c r="B11" s="304" t="s">
        <v>1943</v>
      </c>
      <c r="C11" s="282">
        <v>637673.93999999994</v>
      </c>
      <c r="D11" s="283">
        <v>694168.88</v>
      </c>
      <c r="E11" s="283">
        <v>56494.94</v>
      </c>
      <c r="F11" s="312">
        <f t="shared" si="0"/>
        <v>8.1385008212987109E-2</v>
      </c>
    </row>
    <row r="12" spans="1:7" ht="16.25" customHeight="1" thickBot="1" x14ac:dyDescent="0.4">
      <c r="A12" s="285" t="s">
        <v>1942</v>
      </c>
      <c r="B12" s="305" t="s">
        <v>1944</v>
      </c>
      <c r="C12" s="286">
        <v>17206619.690000001</v>
      </c>
      <c r="D12" s="287">
        <v>18581461.899999999</v>
      </c>
      <c r="E12" s="287">
        <v>1374842.21</v>
      </c>
      <c r="F12" s="313">
        <f t="shared" si="0"/>
        <v>7.3989991605558081E-2</v>
      </c>
    </row>
    <row r="13" spans="1:7" ht="16.25" customHeight="1" thickBot="1" x14ac:dyDescent="0.4">
      <c r="A13" s="290" t="s">
        <v>1942</v>
      </c>
      <c r="B13" s="304" t="s">
        <v>1945</v>
      </c>
      <c r="C13" s="291">
        <v>20369358.579999998</v>
      </c>
      <c r="D13" s="292">
        <v>21612063.969999999</v>
      </c>
      <c r="E13" s="292">
        <v>1242705.3899999999</v>
      </c>
      <c r="F13" s="312">
        <f t="shared" si="0"/>
        <v>5.7500541906826519E-2</v>
      </c>
    </row>
    <row r="14" spans="1:7" ht="15.75" customHeight="1" thickBot="1" x14ac:dyDescent="0.4">
      <c r="A14" s="285" t="s">
        <v>1942</v>
      </c>
      <c r="B14" s="305" t="s">
        <v>1946</v>
      </c>
      <c r="C14" s="286">
        <v>9112451.5600000005</v>
      </c>
      <c r="D14" s="287">
        <v>7125276.9500000002</v>
      </c>
      <c r="E14" s="288">
        <v>-1987174.61</v>
      </c>
      <c r="F14" s="313">
        <f t="shared" si="0"/>
        <v>-0.278890859112501</v>
      </c>
      <c r="G14" s="264" t="s">
        <v>1874</v>
      </c>
    </row>
    <row r="15" spans="1:7" ht="16.25" customHeight="1" thickBot="1" x14ac:dyDescent="0.4">
      <c r="A15" s="290" t="s">
        <v>1942</v>
      </c>
      <c r="B15" s="304" t="s">
        <v>1947</v>
      </c>
      <c r="C15" s="291">
        <v>40537825.240000002</v>
      </c>
      <c r="D15" s="292">
        <v>38430742.68</v>
      </c>
      <c r="E15" s="293">
        <v>-2107082.56</v>
      </c>
      <c r="F15" s="312">
        <f t="shared" si="0"/>
        <v>-5.4828046846374434E-2</v>
      </c>
    </row>
    <row r="16" spans="1:7" ht="15.75" customHeight="1" thickBot="1" x14ac:dyDescent="0.4">
      <c r="A16" s="285" t="s">
        <v>1942</v>
      </c>
      <c r="B16" s="305" t="s">
        <v>1948</v>
      </c>
      <c r="C16" s="286">
        <v>5849971.2999999998</v>
      </c>
      <c r="D16" s="287">
        <v>5992944.9100000001</v>
      </c>
      <c r="E16" s="287">
        <v>142973.60999999999</v>
      </c>
      <c r="F16" s="313">
        <f t="shared" si="0"/>
        <v>2.3856987198635937E-2</v>
      </c>
    </row>
    <row r="17" spans="1:7" ht="16.25" customHeight="1" thickBot="1" x14ac:dyDescent="0.4">
      <c r="A17" s="290" t="s">
        <v>1942</v>
      </c>
      <c r="B17" s="306" t="s">
        <v>1949</v>
      </c>
      <c r="C17" s="291">
        <v>2439030.5499999998</v>
      </c>
      <c r="D17" s="292">
        <v>2787191.39</v>
      </c>
      <c r="E17" s="292">
        <v>348160.84</v>
      </c>
      <c r="F17" s="312">
        <f t="shared" si="0"/>
        <v>0.12491457933213557</v>
      </c>
    </row>
    <row r="18" spans="1:7" ht="17.25" customHeight="1" thickBot="1" x14ac:dyDescent="0.4">
      <c r="A18" s="285" t="s">
        <v>1942</v>
      </c>
      <c r="B18" s="305" t="s">
        <v>1950</v>
      </c>
      <c r="C18" s="286">
        <v>1218613.68</v>
      </c>
      <c r="D18" s="287">
        <v>0</v>
      </c>
      <c r="E18" s="288">
        <v>-1218613.68</v>
      </c>
      <c r="F18" s="314" t="s">
        <v>1951</v>
      </c>
    </row>
    <row r="19" spans="1:7" ht="13.15" thickBot="1" x14ac:dyDescent="0.4">
      <c r="A19" s="645" t="s">
        <v>1953</v>
      </c>
      <c r="B19" s="647"/>
      <c r="C19" s="277">
        <v>58212002.380000003</v>
      </c>
      <c r="D19" s="278">
        <v>58103345.310000002</v>
      </c>
      <c r="E19" s="279">
        <v>-108657.07</v>
      </c>
      <c r="F19" s="311">
        <f t="shared" si="0"/>
        <v>-1.8700656463113141E-3</v>
      </c>
    </row>
    <row r="20" spans="1:7" ht="17.25" customHeight="1" thickBot="1" x14ac:dyDescent="0.4">
      <c r="A20" s="281" t="s">
        <v>1954</v>
      </c>
      <c r="B20" s="304" t="s">
        <v>1955</v>
      </c>
      <c r="C20" s="282">
        <v>1520841.93</v>
      </c>
      <c r="D20" s="283">
        <v>1253878.1299999999</v>
      </c>
      <c r="E20" s="298">
        <v>-266963.8</v>
      </c>
      <c r="F20" s="312">
        <f t="shared" si="0"/>
        <v>-0.21291048437059823</v>
      </c>
    </row>
    <row r="21" spans="1:7" ht="17.75" customHeight="1" thickBot="1" x14ac:dyDescent="0.4">
      <c r="A21" s="285" t="s">
        <v>1954</v>
      </c>
      <c r="B21" s="305" t="s">
        <v>1956</v>
      </c>
      <c r="C21" s="286">
        <v>1797012.38</v>
      </c>
      <c r="D21" s="287">
        <v>1837843.57</v>
      </c>
      <c r="E21" s="287">
        <v>40831.19</v>
      </c>
      <c r="F21" s="313">
        <f t="shared" si="0"/>
        <v>2.22169017355488E-2</v>
      </c>
    </row>
    <row r="22" spans="1:7" ht="18.75" customHeight="1" thickBot="1" x14ac:dyDescent="0.4">
      <c r="A22" s="290" t="s">
        <v>1954</v>
      </c>
      <c r="B22" s="304" t="s">
        <v>1957</v>
      </c>
      <c r="C22" s="291">
        <v>11099097.67</v>
      </c>
      <c r="D22" s="292">
        <v>10608380.99</v>
      </c>
      <c r="E22" s="293">
        <v>-490716.68</v>
      </c>
      <c r="F22" s="312">
        <f t="shared" si="0"/>
        <v>-4.6257452523865261E-2</v>
      </c>
    </row>
    <row r="23" spans="1:7" ht="24.75" customHeight="1" thickBot="1" x14ac:dyDescent="0.4">
      <c r="A23" s="285" t="s">
        <v>1954</v>
      </c>
      <c r="B23" s="305" t="s">
        <v>2024</v>
      </c>
      <c r="C23" s="286">
        <v>41610728.729999997</v>
      </c>
      <c r="D23" s="287">
        <v>41396589.380000003</v>
      </c>
      <c r="E23" s="288">
        <v>-214139.35</v>
      </c>
      <c r="F23" s="313">
        <f t="shared" si="0"/>
        <v>-5.1728742200063405E-3</v>
      </c>
    </row>
    <row r="24" spans="1:7" ht="17.75" customHeight="1" thickBot="1" x14ac:dyDescent="0.4">
      <c r="A24" s="290" t="s">
        <v>1954</v>
      </c>
      <c r="B24" s="306" t="s">
        <v>1959</v>
      </c>
      <c r="C24" s="291">
        <v>2184321.67</v>
      </c>
      <c r="D24" s="292">
        <v>3006653.24</v>
      </c>
      <c r="E24" s="292">
        <v>822331.57</v>
      </c>
      <c r="F24" s="312">
        <f t="shared" si="0"/>
        <v>0.27350396083586959</v>
      </c>
      <c r="G24" s="264" t="s">
        <v>1878</v>
      </c>
    </row>
    <row r="25" spans="1:7" x14ac:dyDescent="0.35">
      <c r="A25" s="645" t="s">
        <v>1961</v>
      </c>
      <c r="B25" s="647"/>
      <c r="C25" s="277">
        <v>69682800.510000005</v>
      </c>
      <c r="D25" s="278">
        <v>73802584.159999996</v>
      </c>
      <c r="E25" s="278">
        <v>4119783.65</v>
      </c>
      <c r="F25" s="311">
        <f t="shared" si="0"/>
        <v>5.5821672057830951E-2</v>
      </c>
    </row>
    <row r="26" spans="1:7" ht="16.25" customHeight="1" thickBot="1" x14ac:dyDescent="0.4">
      <c r="A26" s="285" t="s">
        <v>1962</v>
      </c>
      <c r="B26" s="305" t="s">
        <v>1963</v>
      </c>
      <c r="C26" s="286">
        <v>15632960.01</v>
      </c>
      <c r="D26" s="287">
        <v>23691424.23</v>
      </c>
      <c r="E26" s="287">
        <v>8058464.2199999997</v>
      </c>
      <c r="F26" s="313">
        <f t="shared" si="0"/>
        <v>0.34014266688938521</v>
      </c>
      <c r="G26" s="264" t="s">
        <v>1884</v>
      </c>
    </row>
    <row r="27" spans="1:7" ht="15.75" customHeight="1" thickBot="1" x14ac:dyDescent="0.4">
      <c r="A27" s="290" t="s">
        <v>1962</v>
      </c>
      <c r="B27" s="304" t="s">
        <v>1964</v>
      </c>
      <c r="C27" s="291">
        <v>749506.6</v>
      </c>
      <c r="D27" s="292">
        <v>212038.73</v>
      </c>
      <c r="E27" s="293">
        <v>-537467.87</v>
      </c>
      <c r="F27" s="312">
        <f t="shared" si="0"/>
        <v>-2.5347627294315522</v>
      </c>
      <c r="G27" s="264" t="s">
        <v>1890</v>
      </c>
    </row>
    <row r="28" spans="1:7" ht="16.25" customHeight="1" thickBot="1" x14ac:dyDescent="0.4">
      <c r="A28" s="285" t="s">
        <v>1962</v>
      </c>
      <c r="B28" s="307" t="s">
        <v>1965</v>
      </c>
      <c r="C28" s="286">
        <v>37499756.759999998</v>
      </c>
      <c r="D28" s="287">
        <v>32448484.829999998</v>
      </c>
      <c r="E28" s="288">
        <v>-5051271.93</v>
      </c>
      <c r="F28" s="313">
        <f t="shared" si="0"/>
        <v>-0.15567050222726841</v>
      </c>
    </row>
    <row r="29" spans="1:7" ht="15.75" customHeight="1" thickBot="1" x14ac:dyDescent="0.4">
      <c r="A29" s="290" t="s">
        <v>1962</v>
      </c>
      <c r="B29" s="306" t="s">
        <v>1966</v>
      </c>
      <c r="C29" s="291">
        <v>3715366.21</v>
      </c>
      <c r="D29" s="292">
        <v>2968029.14</v>
      </c>
      <c r="E29" s="293">
        <v>-747337.07</v>
      </c>
      <c r="F29" s="312">
        <f t="shared" si="0"/>
        <v>-0.25179573203246908</v>
      </c>
      <c r="G29" s="264" t="s">
        <v>1899</v>
      </c>
    </row>
    <row r="30" spans="1:7" ht="17.25" customHeight="1" thickBot="1" x14ac:dyDescent="0.4">
      <c r="A30" s="285" t="s">
        <v>1962</v>
      </c>
      <c r="B30" s="305" t="s">
        <v>1967</v>
      </c>
      <c r="C30" s="286">
        <v>226038.92</v>
      </c>
      <c r="D30" s="287">
        <v>0</v>
      </c>
      <c r="E30" s="288">
        <v>-226038.92</v>
      </c>
      <c r="F30" s="314" t="s">
        <v>1951</v>
      </c>
    </row>
    <row r="31" spans="1:7" ht="16.25" customHeight="1" thickBot="1" x14ac:dyDescent="0.4">
      <c r="A31" s="290" t="s">
        <v>1962</v>
      </c>
      <c r="B31" s="304" t="s">
        <v>1968</v>
      </c>
      <c r="C31" s="291">
        <v>1781910.62</v>
      </c>
      <c r="D31" s="292">
        <v>1523768.19</v>
      </c>
      <c r="E31" s="293">
        <v>-258142.43</v>
      </c>
      <c r="F31" s="312">
        <f t="shared" si="0"/>
        <v>-0.16941056500201657</v>
      </c>
    </row>
    <row r="32" spans="1:7" ht="17.75" customHeight="1" thickBot="1" x14ac:dyDescent="0.4">
      <c r="A32" s="285" t="s">
        <v>1962</v>
      </c>
      <c r="B32" s="307" t="s">
        <v>1970</v>
      </c>
      <c r="C32" s="286">
        <v>466586.22</v>
      </c>
      <c r="D32" s="287">
        <v>609507.29</v>
      </c>
      <c r="E32" s="287">
        <v>142921.07</v>
      </c>
      <c r="F32" s="313">
        <f t="shared" si="0"/>
        <v>0.23448623559531179</v>
      </c>
    </row>
    <row r="33" spans="1:7" ht="14.75" customHeight="1" thickBot="1" x14ac:dyDescent="0.4">
      <c r="A33" s="290" t="s">
        <v>1962</v>
      </c>
      <c r="B33" s="304" t="s">
        <v>1971</v>
      </c>
      <c r="C33" s="291">
        <v>1294213.6200000001</v>
      </c>
      <c r="D33" s="292">
        <v>1416084.3</v>
      </c>
      <c r="E33" s="292">
        <v>121870.68</v>
      </c>
      <c r="F33" s="312">
        <f t="shared" si="0"/>
        <v>8.6061740815853938E-2</v>
      </c>
    </row>
    <row r="34" spans="1:7" ht="15.75" customHeight="1" thickBot="1" x14ac:dyDescent="0.4">
      <c r="A34" s="285" t="s">
        <v>1962</v>
      </c>
      <c r="B34" s="305" t="s">
        <v>1972</v>
      </c>
      <c r="C34" s="286">
        <v>2118890.38</v>
      </c>
      <c r="D34" s="287">
        <v>2082817.81</v>
      </c>
      <c r="E34" s="288">
        <v>-36072.57</v>
      </c>
      <c r="F34" s="313">
        <f t="shared" si="0"/>
        <v>-1.7319119236838043E-2</v>
      </c>
    </row>
    <row r="35" spans="1:7" ht="15.75" customHeight="1" thickBot="1" x14ac:dyDescent="0.4">
      <c r="A35" s="290" t="s">
        <v>1962</v>
      </c>
      <c r="B35" s="304" t="s">
        <v>1974</v>
      </c>
      <c r="C35" s="291">
        <v>6197571.1699999999</v>
      </c>
      <c r="D35" s="292">
        <v>8850429.6400000006</v>
      </c>
      <c r="E35" s="292">
        <v>2652858.4700000002</v>
      </c>
      <c r="F35" s="312">
        <f t="shared" si="0"/>
        <v>0.29974346759509407</v>
      </c>
      <c r="G35" s="264" t="s">
        <v>1902</v>
      </c>
    </row>
    <row r="36" spans="1:7" x14ac:dyDescent="0.35">
      <c r="A36" s="645" t="s">
        <v>1976</v>
      </c>
      <c r="B36" s="647"/>
      <c r="C36" s="277">
        <v>194709.97</v>
      </c>
      <c r="D36" s="278">
        <v>0</v>
      </c>
      <c r="E36" s="279">
        <v>-194709.97</v>
      </c>
      <c r="F36" s="315" t="s">
        <v>1951</v>
      </c>
    </row>
    <row r="37" spans="1:7" ht="13.15" thickBot="1" x14ac:dyDescent="0.4">
      <c r="A37" s="285" t="s">
        <v>1977</v>
      </c>
      <c r="B37" s="285" t="s">
        <v>1977</v>
      </c>
      <c r="C37" s="286">
        <v>194709.97</v>
      </c>
      <c r="D37" s="287">
        <v>0</v>
      </c>
      <c r="E37" s="288">
        <v>-194709.97</v>
      </c>
      <c r="F37" s="314" t="s">
        <v>1951</v>
      </c>
    </row>
    <row r="39" spans="1:7" ht="12.75" customHeight="1" x14ac:dyDescent="0.35">
      <c r="B39" s="299" t="s">
        <v>1930</v>
      </c>
    </row>
    <row r="40" spans="1:7" ht="12.75" customHeight="1" x14ac:dyDescent="0.35">
      <c r="B40" s="316" t="s">
        <v>2025</v>
      </c>
      <c r="C40" s="665" t="s">
        <v>2026</v>
      </c>
      <c r="D40" s="665"/>
      <c r="E40" s="665"/>
      <c r="F40" s="665"/>
    </row>
    <row r="41" spans="1:7" ht="12.75" customHeight="1" x14ac:dyDescent="0.35">
      <c r="B41" s="316" t="s">
        <v>2027</v>
      </c>
      <c r="C41" s="665" t="s">
        <v>2028</v>
      </c>
      <c r="D41" s="665"/>
      <c r="E41" s="665"/>
      <c r="F41" s="665"/>
    </row>
    <row r="42" spans="1:7" ht="12.75" customHeight="1" x14ac:dyDescent="0.35">
      <c r="B42" s="316" t="s">
        <v>2029</v>
      </c>
      <c r="C42" s="665" t="s">
        <v>2030</v>
      </c>
      <c r="D42" s="665"/>
      <c r="E42" s="665"/>
      <c r="F42" s="665"/>
    </row>
    <row r="43" spans="1:7" ht="12.75" customHeight="1" x14ac:dyDescent="0.35">
      <c r="B43" s="316" t="s">
        <v>2031</v>
      </c>
      <c r="C43" s="664" t="s">
        <v>2032</v>
      </c>
      <c r="D43" s="664"/>
      <c r="E43" s="664"/>
      <c r="F43" s="664"/>
    </row>
    <row r="44" spans="1:7" ht="12.75" customHeight="1" x14ac:dyDescent="0.35">
      <c r="B44" s="316" t="s">
        <v>2033</v>
      </c>
      <c r="C44" s="665" t="s">
        <v>2034</v>
      </c>
      <c r="D44" s="665"/>
      <c r="E44" s="665"/>
      <c r="F44" s="665"/>
    </row>
    <row r="45" spans="1:7" ht="12.75" customHeight="1" x14ac:dyDescent="0.35">
      <c r="B45" s="316" t="s">
        <v>2035</v>
      </c>
      <c r="C45" s="665" t="s">
        <v>2036</v>
      </c>
      <c r="D45" s="665"/>
      <c r="E45" s="665"/>
      <c r="F45" s="665"/>
    </row>
  </sheetData>
  <mergeCells count="15">
    <mergeCell ref="A10:B10"/>
    <mergeCell ref="A5:B5"/>
    <mergeCell ref="C5:D5"/>
    <mergeCell ref="E5:F5"/>
    <mergeCell ref="A7:F7"/>
    <mergeCell ref="A9:B9"/>
    <mergeCell ref="C43:F43"/>
    <mergeCell ref="C44:F44"/>
    <mergeCell ref="C45:F45"/>
    <mergeCell ref="A19:B19"/>
    <mergeCell ref="A25:B25"/>
    <mergeCell ref="A36:B36"/>
    <mergeCell ref="C40:F40"/>
    <mergeCell ref="C41:F41"/>
    <mergeCell ref="C42:F42"/>
  </mergeCells>
  <conditionalFormatting sqref="C1:C4">
    <cfRule type="cellIs" dxfId="17" priority="17" operator="lessThan">
      <formula>0</formula>
    </cfRule>
    <cfRule type="cellIs" dxfId="16" priority="18" operator="lessThan">
      <formula>0</formula>
    </cfRule>
  </conditionalFormatting>
  <conditionalFormatting sqref="C1:C4">
    <cfRule type="cellIs" dxfId="15" priority="16" operator="lessThan">
      <formula>0</formula>
    </cfRule>
  </conditionalFormatting>
  <conditionalFormatting sqref="B39">
    <cfRule type="cellIs" dxfId="14" priority="14" operator="lessThan">
      <formula>0</formula>
    </cfRule>
    <cfRule type="cellIs" dxfId="13" priority="15" operator="lessThan">
      <formula>0</formula>
    </cfRule>
  </conditionalFormatting>
  <conditionalFormatting sqref="B40:B44">
    <cfRule type="cellIs" dxfId="12" priority="12" operator="lessThan">
      <formula>0</formula>
    </cfRule>
    <cfRule type="cellIs" dxfId="11" priority="13" operator="lessThan">
      <formula>0</formula>
    </cfRule>
  </conditionalFormatting>
  <conditionalFormatting sqref="B45">
    <cfRule type="cellIs" dxfId="10" priority="11" operator="lessThan">
      <formula>0</formula>
    </cfRule>
  </conditionalFormatting>
  <conditionalFormatting sqref="C40">
    <cfRule type="cellIs" dxfId="9" priority="9" operator="lessThan">
      <formula>0</formula>
    </cfRule>
    <cfRule type="cellIs" dxfId="8" priority="10" operator="lessThan">
      <formula>0</formula>
    </cfRule>
  </conditionalFormatting>
  <conditionalFormatting sqref="C42:C43">
    <cfRule type="cellIs" dxfId="7" priority="7" operator="lessThan">
      <formula>0</formula>
    </cfRule>
    <cfRule type="cellIs" dxfId="6" priority="8" operator="lessThan">
      <formula>0</formula>
    </cfRule>
  </conditionalFormatting>
  <conditionalFormatting sqref="C44">
    <cfRule type="cellIs" dxfId="5" priority="5" operator="lessThan">
      <formula>0</formula>
    </cfRule>
    <cfRule type="cellIs" dxfId="4" priority="6" operator="lessThan">
      <formula>0</formula>
    </cfRule>
  </conditionalFormatting>
  <conditionalFormatting sqref="C45">
    <cfRule type="cellIs" dxfId="3" priority="3" operator="lessThan">
      <formula>0</formula>
    </cfRule>
    <cfRule type="cellIs" dxfId="2" priority="4" operator="lessThan">
      <formula>0</formula>
    </cfRule>
  </conditionalFormatting>
  <conditionalFormatting sqref="C41">
    <cfRule type="cellIs" dxfId="1" priority="1" operator="lessThan">
      <formula>0</formula>
    </cfRule>
    <cfRule type="cellIs" dxfId="0" priority="2" operator="lessThan">
      <formula>0</formula>
    </cfRule>
  </conditionalFormatting>
  <pageMargins left="0.7" right="0.7" top="0.75" bottom="0.75" header="0.3" footer="0.3"/>
  <pageSetup scale="6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2C5EF-8B80-4D58-B1AE-F4FFA52E84FE}">
  <sheetPr>
    <tabColor rgb="FF00B0F0"/>
  </sheetPr>
  <dimension ref="A2:G52"/>
  <sheetViews>
    <sheetView view="pageBreakPreview" zoomScale="115" zoomScaleNormal="115" zoomScaleSheetLayoutView="115" workbookViewId="0">
      <selection activeCell="B15" sqref="B15:C15"/>
    </sheetView>
  </sheetViews>
  <sheetFormatPr defaultColWidth="8.53125" defaultRowHeight="12.75" customHeight="1" x14ac:dyDescent="0.35"/>
  <cols>
    <col min="1" max="1" width="20.53125" style="264" customWidth="1"/>
    <col min="2" max="2" width="33.33203125" style="264" customWidth="1"/>
    <col min="3" max="3" width="23.53125" style="264" bestFit="1" customWidth="1"/>
    <col min="4" max="4" width="16.33203125" style="264" bestFit="1" customWidth="1"/>
    <col min="5" max="5" width="13.53125" style="264" bestFit="1" customWidth="1"/>
    <col min="6" max="6" width="20.33203125" style="264" bestFit="1" customWidth="1"/>
    <col min="7" max="16384" width="8.53125" style="264"/>
  </cols>
  <sheetData>
    <row r="2" spans="1:7" ht="23.25" customHeight="1" x14ac:dyDescent="0.55000000000000004">
      <c r="C2" s="668" t="s">
        <v>2037</v>
      </c>
      <c r="D2" s="668"/>
      <c r="E2" s="668"/>
    </row>
    <row r="3" spans="1:7" ht="25.5" customHeight="1" x14ac:dyDescent="0.35">
      <c r="C3" s="669" t="s">
        <v>1929</v>
      </c>
      <c r="D3" s="669"/>
      <c r="E3" s="669"/>
    </row>
    <row r="4" spans="1:7" ht="12.75" customHeight="1" x14ac:dyDescent="0.35">
      <c r="C4" s="670" t="s">
        <v>1930</v>
      </c>
      <c r="D4" s="670"/>
      <c r="E4" s="670"/>
    </row>
    <row r="6" spans="1:7" ht="27.75" customHeight="1" x14ac:dyDescent="0.35">
      <c r="A6" s="671" t="s">
        <v>2038</v>
      </c>
      <c r="B6" s="671"/>
      <c r="C6" s="671" t="s">
        <v>2020</v>
      </c>
      <c r="D6" s="671"/>
      <c r="E6" s="672" t="s">
        <v>2021</v>
      </c>
      <c r="F6" s="672"/>
    </row>
    <row r="8" spans="1:7" ht="13.5" thickBot="1" x14ac:dyDescent="0.4">
      <c r="A8" s="653" t="s">
        <v>1933</v>
      </c>
      <c r="B8" s="654"/>
      <c r="C8" s="654"/>
      <c r="D8" s="654"/>
      <c r="E8" s="654"/>
      <c r="F8" s="654"/>
    </row>
    <row r="9" spans="1:7" ht="13.15" thickBot="1" x14ac:dyDescent="0.4">
      <c r="A9" s="308" t="s">
        <v>1934</v>
      </c>
      <c r="B9" s="270" t="s">
        <v>1935</v>
      </c>
      <c r="C9" s="309" t="s">
        <v>2022</v>
      </c>
      <c r="D9" s="308" t="s">
        <v>2023</v>
      </c>
      <c r="E9" s="308" t="s">
        <v>1938</v>
      </c>
      <c r="F9" s="308" t="s">
        <v>1939</v>
      </c>
    </row>
    <row r="10" spans="1:7" ht="13.15" thickBot="1" x14ac:dyDescent="0.4">
      <c r="A10" s="657" t="s">
        <v>1940</v>
      </c>
      <c r="B10" s="659"/>
      <c r="C10" s="272">
        <v>212407301.25</v>
      </c>
      <c r="D10" s="273">
        <v>259191205</v>
      </c>
      <c r="E10" s="273">
        <v>46783903.75</v>
      </c>
      <c r="F10" s="310">
        <f>E10/D10</f>
        <v>0.1804995804159327</v>
      </c>
    </row>
    <row r="11" spans="1:7" ht="13.15" thickBot="1" x14ac:dyDescent="0.4">
      <c r="A11" s="645" t="s">
        <v>1941</v>
      </c>
      <c r="B11" s="647"/>
      <c r="C11" s="277">
        <v>107956593.95</v>
      </c>
      <c r="D11" s="278">
        <v>118241071</v>
      </c>
      <c r="E11" s="278">
        <v>10284477.050000001</v>
      </c>
      <c r="F11" s="311">
        <f t="shared" ref="F11:F37" si="0">E11/D11</f>
        <v>8.6978889509551224E-2</v>
      </c>
    </row>
    <row r="12" spans="1:7" ht="13.15" thickBot="1" x14ac:dyDescent="0.4">
      <c r="A12" s="281" t="s">
        <v>1942</v>
      </c>
      <c r="B12" s="304" t="s">
        <v>1943</v>
      </c>
      <c r="C12" s="282">
        <v>5005559.74</v>
      </c>
      <c r="D12" s="283">
        <v>7084147</v>
      </c>
      <c r="E12" s="283">
        <v>2078587.26</v>
      </c>
      <c r="F12" s="312">
        <f t="shared" si="0"/>
        <v>0.29341390854819926</v>
      </c>
      <c r="G12" s="264" t="s">
        <v>1874</v>
      </c>
    </row>
    <row r="13" spans="1:7" ht="13.15" thickBot="1" x14ac:dyDescent="0.4">
      <c r="A13" s="285" t="s">
        <v>1942</v>
      </c>
      <c r="B13" s="305" t="s">
        <v>1944</v>
      </c>
      <c r="C13" s="286">
        <v>16688831.720000001</v>
      </c>
      <c r="D13" s="287">
        <v>22586343</v>
      </c>
      <c r="E13" s="287">
        <v>5897511.2800000003</v>
      </c>
      <c r="F13" s="313">
        <f t="shared" si="0"/>
        <v>0.26110961300817931</v>
      </c>
      <c r="G13" s="264" t="s">
        <v>1878</v>
      </c>
    </row>
    <row r="14" spans="1:7" ht="13.15" thickBot="1" x14ac:dyDescent="0.4">
      <c r="A14" s="290" t="s">
        <v>1942</v>
      </c>
      <c r="B14" s="304" t="s">
        <v>1945</v>
      </c>
      <c r="C14" s="291">
        <v>19219181.25</v>
      </c>
      <c r="D14" s="292">
        <v>16797476</v>
      </c>
      <c r="E14" s="293">
        <v>-2421705.25</v>
      </c>
      <c r="F14" s="312">
        <f t="shared" si="0"/>
        <v>-0.14417078196748132</v>
      </c>
    </row>
    <row r="15" spans="1:7" ht="13.15" thickBot="1" x14ac:dyDescent="0.4">
      <c r="A15" s="285" t="s">
        <v>1942</v>
      </c>
      <c r="B15" s="305" t="s">
        <v>1946</v>
      </c>
      <c r="C15" s="286">
        <v>14534037.57</v>
      </c>
      <c r="D15" s="287">
        <v>7874854</v>
      </c>
      <c r="E15" s="288">
        <v>-6659183.5700000003</v>
      </c>
      <c r="F15" s="313">
        <f t="shared" si="0"/>
        <v>-0.84562628970645048</v>
      </c>
      <c r="G15" s="264" t="s">
        <v>1884</v>
      </c>
    </row>
    <row r="16" spans="1:7" ht="13.15" thickBot="1" x14ac:dyDescent="0.4">
      <c r="A16" s="290" t="s">
        <v>1942</v>
      </c>
      <c r="B16" s="304" t="s">
        <v>1947</v>
      </c>
      <c r="C16" s="291">
        <v>37653596.329999998</v>
      </c>
      <c r="D16" s="292">
        <v>55558249</v>
      </c>
      <c r="E16" s="292">
        <v>17904652.670000002</v>
      </c>
      <c r="F16" s="312">
        <f t="shared" si="0"/>
        <v>0.32226812385681919</v>
      </c>
      <c r="G16" s="264" t="s">
        <v>1890</v>
      </c>
    </row>
    <row r="17" spans="1:7" ht="13.15" thickBot="1" x14ac:dyDescent="0.4">
      <c r="A17" s="285" t="s">
        <v>1942</v>
      </c>
      <c r="B17" s="305" t="s">
        <v>1948</v>
      </c>
      <c r="C17" s="286">
        <v>10121678.539999999</v>
      </c>
      <c r="D17" s="287">
        <v>5556000</v>
      </c>
      <c r="E17" s="288">
        <v>-4565678.54</v>
      </c>
      <c r="F17" s="313">
        <f t="shared" si="0"/>
        <v>-0.82175639668826495</v>
      </c>
      <c r="G17" s="264" t="s">
        <v>1899</v>
      </c>
    </row>
    <row r="18" spans="1:7" ht="13.15" thickBot="1" x14ac:dyDescent="0.4">
      <c r="A18" s="290" t="s">
        <v>1942</v>
      </c>
      <c r="B18" s="306" t="s">
        <v>1949</v>
      </c>
      <c r="C18" s="291">
        <v>2452712.8199999998</v>
      </c>
      <c r="D18" s="292">
        <v>2784002</v>
      </c>
      <c r="E18" s="292">
        <v>331289.18</v>
      </c>
      <c r="F18" s="312">
        <f t="shared" si="0"/>
        <v>0.11899746480067183</v>
      </c>
    </row>
    <row r="19" spans="1:7" ht="13.15" thickBot="1" x14ac:dyDescent="0.4">
      <c r="A19" s="285" t="s">
        <v>1942</v>
      </c>
      <c r="B19" s="305" t="s">
        <v>1950</v>
      </c>
      <c r="C19" s="286">
        <v>2280995.98</v>
      </c>
      <c r="D19" s="287">
        <v>0</v>
      </c>
      <c r="E19" s="288">
        <v>-2280995.98</v>
      </c>
      <c r="F19" s="314" t="s">
        <v>1951</v>
      </c>
    </row>
    <row r="20" spans="1:7" ht="13.15" thickBot="1" x14ac:dyDescent="0.4">
      <c r="A20" s="645" t="s">
        <v>1953</v>
      </c>
      <c r="B20" s="647"/>
      <c r="C20" s="277">
        <v>53436517.140000001</v>
      </c>
      <c r="D20" s="278">
        <v>57582584</v>
      </c>
      <c r="E20" s="278">
        <v>4146066.86</v>
      </c>
      <c r="F20" s="311">
        <f t="shared" si="0"/>
        <v>7.2002098064928799E-2</v>
      </c>
    </row>
    <row r="21" spans="1:7" ht="13.15" thickBot="1" x14ac:dyDescent="0.4">
      <c r="A21" s="281" t="s">
        <v>1954</v>
      </c>
      <c r="B21" s="304" t="s">
        <v>1955</v>
      </c>
      <c r="C21" s="282">
        <v>1027067.61</v>
      </c>
      <c r="D21" s="283">
        <v>1032509</v>
      </c>
      <c r="E21" s="283">
        <v>5441.39</v>
      </c>
      <c r="F21" s="312">
        <f t="shared" si="0"/>
        <v>5.2700654425288304E-3</v>
      </c>
    </row>
    <row r="22" spans="1:7" ht="13.15" thickBot="1" x14ac:dyDescent="0.4">
      <c r="A22" s="285" t="s">
        <v>1954</v>
      </c>
      <c r="B22" s="305" t="s">
        <v>1956</v>
      </c>
      <c r="C22" s="286">
        <v>2500529.14</v>
      </c>
      <c r="D22" s="287">
        <v>2135108</v>
      </c>
      <c r="E22" s="288">
        <v>-365421.14</v>
      </c>
      <c r="F22" s="313">
        <f t="shared" si="0"/>
        <v>-0.17114878497949518</v>
      </c>
    </row>
    <row r="23" spans="1:7" ht="13.15" thickBot="1" x14ac:dyDescent="0.4">
      <c r="A23" s="290" t="s">
        <v>1954</v>
      </c>
      <c r="B23" s="304" t="s">
        <v>1957</v>
      </c>
      <c r="C23" s="291">
        <v>10453435.84</v>
      </c>
      <c r="D23" s="292">
        <v>8376000</v>
      </c>
      <c r="E23" s="293">
        <v>-2077435.84</v>
      </c>
      <c r="F23" s="312">
        <f t="shared" si="0"/>
        <v>-0.2480224259789876</v>
      </c>
      <c r="G23" s="264" t="s">
        <v>1902</v>
      </c>
    </row>
    <row r="24" spans="1:7" ht="13.15" thickBot="1" x14ac:dyDescent="0.4">
      <c r="A24" s="285" t="s">
        <v>1954</v>
      </c>
      <c r="B24" s="305" t="s">
        <v>2024</v>
      </c>
      <c r="C24" s="286">
        <v>37454395.719999999</v>
      </c>
      <c r="D24" s="287">
        <v>43469969</v>
      </c>
      <c r="E24" s="287">
        <v>6015573.2800000003</v>
      </c>
      <c r="F24" s="313">
        <f t="shared" si="0"/>
        <v>0.13838457717786734</v>
      </c>
    </row>
    <row r="25" spans="1:7" ht="13.15" thickBot="1" x14ac:dyDescent="0.4">
      <c r="A25" s="290" t="s">
        <v>1954</v>
      </c>
      <c r="B25" s="306" t="s">
        <v>1959</v>
      </c>
      <c r="C25" s="291">
        <v>2001088.83</v>
      </c>
      <c r="D25" s="292">
        <v>2568998</v>
      </c>
      <c r="E25" s="292">
        <v>567909.17000000004</v>
      </c>
      <c r="F25" s="312">
        <f t="shared" si="0"/>
        <v>0.22106251931686985</v>
      </c>
      <c r="G25" s="264" t="s">
        <v>1905</v>
      </c>
    </row>
    <row r="26" spans="1:7" x14ac:dyDescent="0.35">
      <c r="A26" s="645" t="s">
        <v>1961</v>
      </c>
      <c r="B26" s="647"/>
      <c r="C26" s="277">
        <v>51020815.670000002</v>
      </c>
      <c r="D26" s="278">
        <v>83367550</v>
      </c>
      <c r="E26" s="278">
        <v>32346734.329999998</v>
      </c>
      <c r="F26" s="311">
        <f t="shared" si="0"/>
        <v>0.38800149854469751</v>
      </c>
    </row>
    <row r="27" spans="1:7" ht="13.15" thickBot="1" x14ac:dyDescent="0.4">
      <c r="A27" s="285" t="s">
        <v>1962</v>
      </c>
      <c r="B27" s="305" t="s">
        <v>1963</v>
      </c>
      <c r="C27" s="286">
        <v>19070345.329999998</v>
      </c>
      <c r="D27" s="287">
        <v>21030915</v>
      </c>
      <c r="E27" s="287">
        <v>1960569.67</v>
      </c>
      <c r="F27" s="313">
        <f t="shared" si="0"/>
        <v>9.322322257495691E-2</v>
      </c>
    </row>
    <row r="28" spans="1:7" ht="13.15" thickBot="1" x14ac:dyDescent="0.4">
      <c r="A28" s="290" t="s">
        <v>1962</v>
      </c>
      <c r="B28" s="304" t="s">
        <v>2039</v>
      </c>
      <c r="C28" s="291">
        <v>155051.17000000001</v>
      </c>
      <c r="D28" s="292">
        <v>0</v>
      </c>
      <c r="E28" s="293">
        <v>-155051.17000000001</v>
      </c>
      <c r="F28" s="312" t="s">
        <v>1951</v>
      </c>
    </row>
    <row r="29" spans="1:7" ht="13.15" thickBot="1" x14ac:dyDescent="0.4">
      <c r="A29" s="285" t="s">
        <v>1962</v>
      </c>
      <c r="B29" s="305" t="s">
        <v>1964</v>
      </c>
      <c r="C29" s="286">
        <v>187167.42</v>
      </c>
      <c r="D29" s="287">
        <v>331002</v>
      </c>
      <c r="E29" s="287">
        <v>143834.57999999999</v>
      </c>
      <c r="F29" s="313">
        <f t="shared" si="0"/>
        <v>0.43454293327532761</v>
      </c>
    </row>
    <row r="30" spans="1:7" ht="13.15" thickBot="1" x14ac:dyDescent="0.4">
      <c r="A30" s="290" t="s">
        <v>1962</v>
      </c>
      <c r="B30" s="306" t="s">
        <v>1965</v>
      </c>
      <c r="C30" s="291">
        <v>13825090.800000001</v>
      </c>
      <c r="D30" s="292">
        <v>42645300</v>
      </c>
      <c r="E30" s="292">
        <v>28820209.199999999</v>
      </c>
      <c r="F30" s="312">
        <f t="shared" si="0"/>
        <v>0.67581208714676644</v>
      </c>
      <c r="G30" s="264" t="s">
        <v>1908</v>
      </c>
    </row>
    <row r="31" spans="1:7" ht="13.15" thickBot="1" x14ac:dyDescent="0.4">
      <c r="A31" s="285" t="s">
        <v>1962</v>
      </c>
      <c r="B31" s="307" t="s">
        <v>1966</v>
      </c>
      <c r="C31" s="286">
        <v>3418857.39</v>
      </c>
      <c r="D31" s="287">
        <v>2462740</v>
      </c>
      <c r="E31" s="288">
        <v>-956117.39</v>
      </c>
      <c r="F31" s="313">
        <f t="shared" si="0"/>
        <v>-0.38823318336487</v>
      </c>
      <c r="G31" s="264" t="s">
        <v>1912</v>
      </c>
    </row>
    <row r="32" spans="1:7" ht="13.15" thickBot="1" x14ac:dyDescent="0.4">
      <c r="A32" s="290" t="s">
        <v>1962</v>
      </c>
      <c r="B32" s="304" t="s">
        <v>1967</v>
      </c>
      <c r="C32" s="291">
        <v>51922.23</v>
      </c>
      <c r="D32" s="292">
        <v>0</v>
      </c>
      <c r="E32" s="293">
        <v>-51922.23</v>
      </c>
      <c r="F32" s="317" t="e">
        <f t="shared" si="0"/>
        <v>#DIV/0!</v>
      </c>
    </row>
    <row r="33" spans="1:7" ht="13.15" thickBot="1" x14ac:dyDescent="0.4">
      <c r="A33" s="285" t="s">
        <v>1962</v>
      </c>
      <c r="B33" s="305" t="s">
        <v>1968</v>
      </c>
      <c r="C33" s="286">
        <v>999017.35</v>
      </c>
      <c r="D33" s="287">
        <v>3626565</v>
      </c>
      <c r="E33" s="287">
        <v>2627547.65</v>
      </c>
      <c r="F33" s="313">
        <f t="shared" si="0"/>
        <v>0.72452793483640854</v>
      </c>
      <c r="G33" s="264" t="s">
        <v>1969</v>
      </c>
    </row>
    <row r="34" spans="1:7" ht="13.15" thickBot="1" x14ac:dyDescent="0.4">
      <c r="A34" s="290" t="s">
        <v>1962</v>
      </c>
      <c r="B34" s="306" t="s">
        <v>1970</v>
      </c>
      <c r="C34" s="291">
        <v>310833.78999999998</v>
      </c>
      <c r="D34" s="292">
        <v>450000</v>
      </c>
      <c r="E34" s="292">
        <v>139166.21</v>
      </c>
      <c r="F34" s="312">
        <f t="shared" si="0"/>
        <v>0.30925824444444444</v>
      </c>
    </row>
    <row r="35" spans="1:7" ht="13.15" thickBot="1" x14ac:dyDescent="0.4">
      <c r="A35" s="285" t="s">
        <v>1962</v>
      </c>
      <c r="B35" s="305" t="s">
        <v>1971</v>
      </c>
      <c r="C35" s="286">
        <v>1461777.57</v>
      </c>
      <c r="D35" s="287">
        <v>1559995</v>
      </c>
      <c r="E35" s="287">
        <v>98217.43</v>
      </c>
      <c r="F35" s="313">
        <f t="shared" si="0"/>
        <v>6.2960092820810318E-2</v>
      </c>
    </row>
    <row r="36" spans="1:7" ht="13.15" thickBot="1" x14ac:dyDescent="0.4">
      <c r="A36" s="290" t="s">
        <v>1962</v>
      </c>
      <c r="B36" s="304" t="s">
        <v>1972</v>
      </c>
      <c r="C36" s="291">
        <v>3663936.14</v>
      </c>
      <c r="D36" s="292">
        <v>2205033</v>
      </c>
      <c r="E36" s="293">
        <v>-1458903.14</v>
      </c>
      <c r="F36" s="312">
        <f t="shared" si="0"/>
        <v>-0.66162417523910066</v>
      </c>
      <c r="G36" s="264" t="s">
        <v>1973</v>
      </c>
    </row>
    <row r="37" spans="1:7" ht="13.15" thickBot="1" x14ac:dyDescent="0.4">
      <c r="A37" s="285" t="s">
        <v>1962</v>
      </c>
      <c r="B37" s="305" t="s">
        <v>1974</v>
      </c>
      <c r="C37" s="286">
        <v>7876816.4800000004</v>
      </c>
      <c r="D37" s="287">
        <v>9056000</v>
      </c>
      <c r="E37" s="287">
        <v>1179183.52</v>
      </c>
      <c r="F37" s="313">
        <f t="shared" si="0"/>
        <v>0.13021019434628975</v>
      </c>
    </row>
    <row r="38" spans="1:7" ht="13.15" thickBot="1" x14ac:dyDescent="0.4">
      <c r="A38" s="645" t="s">
        <v>1976</v>
      </c>
      <c r="B38" s="647"/>
      <c r="C38" s="277">
        <v>-6625.51</v>
      </c>
      <c r="D38" s="278">
        <v>0</v>
      </c>
      <c r="E38" s="278">
        <v>6625.51</v>
      </c>
      <c r="F38" s="315" t="s">
        <v>1951</v>
      </c>
    </row>
    <row r="39" spans="1:7" ht="13.15" thickBot="1" x14ac:dyDescent="0.4">
      <c r="A39" s="281" t="s">
        <v>1977</v>
      </c>
      <c r="B39" s="281" t="s">
        <v>1977</v>
      </c>
      <c r="C39" s="282">
        <v>-6625.51</v>
      </c>
      <c r="D39" s="283">
        <v>0</v>
      </c>
      <c r="E39" s="283">
        <v>6625.51</v>
      </c>
      <c r="F39" s="317" t="s">
        <v>1951</v>
      </c>
    </row>
    <row r="41" spans="1:7" ht="12.75" customHeight="1" x14ac:dyDescent="0.35">
      <c r="B41" s="318" t="s">
        <v>1930</v>
      </c>
      <c r="C41" s="319"/>
    </row>
    <row r="42" spans="1:7" ht="12.75" customHeight="1" x14ac:dyDescent="0.35">
      <c r="B42" s="318" t="s">
        <v>2005</v>
      </c>
      <c r="C42" s="319" t="s">
        <v>2040</v>
      </c>
    </row>
    <row r="43" spans="1:7" ht="12.75" customHeight="1" x14ac:dyDescent="0.35">
      <c r="B43" s="318" t="s">
        <v>2041</v>
      </c>
      <c r="C43" s="319" t="s">
        <v>2040</v>
      </c>
    </row>
    <row r="44" spans="1:7" ht="12.75" customHeight="1" x14ac:dyDescent="0.35">
      <c r="B44" s="318" t="s">
        <v>2042</v>
      </c>
      <c r="C44" s="319" t="s">
        <v>2043</v>
      </c>
    </row>
    <row r="45" spans="1:7" ht="12.75" customHeight="1" x14ac:dyDescent="0.35">
      <c r="B45" s="318" t="s">
        <v>2044</v>
      </c>
      <c r="C45" s="319" t="s">
        <v>2040</v>
      </c>
    </row>
    <row r="46" spans="1:7" ht="12.75" customHeight="1" x14ac:dyDescent="0.35">
      <c r="B46" s="318" t="s">
        <v>2045</v>
      </c>
      <c r="C46" s="319" t="s">
        <v>2046</v>
      </c>
    </row>
    <row r="47" spans="1:7" ht="12.75" customHeight="1" x14ac:dyDescent="0.35">
      <c r="B47" s="318" t="s">
        <v>2047</v>
      </c>
      <c r="C47" s="319" t="s">
        <v>2043</v>
      </c>
    </row>
    <row r="48" spans="1:7" ht="12.75" customHeight="1" x14ac:dyDescent="0.35">
      <c r="B48" s="318" t="s">
        <v>2048</v>
      </c>
      <c r="C48" s="319" t="s">
        <v>2049</v>
      </c>
    </row>
    <row r="49" spans="2:3" ht="12.75" customHeight="1" x14ac:dyDescent="0.35">
      <c r="B49" s="318" t="s">
        <v>2050</v>
      </c>
      <c r="C49" s="319" t="s">
        <v>2040</v>
      </c>
    </row>
    <row r="50" spans="2:3" ht="12.75" customHeight="1" x14ac:dyDescent="0.35">
      <c r="B50" s="318" t="s">
        <v>2051</v>
      </c>
      <c r="C50" s="319" t="s">
        <v>2052</v>
      </c>
    </row>
    <row r="51" spans="2:3" ht="12.75" customHeight="1" x14ac:dyDescent="0.35">
      <c r="B51" s="318" t="s">
        <v>1996</v>
      </c>
      <c r="C51" s="319" t="s">
        <v>2053</v>
      </c>
    </row>
    <row r="52" spans="2:3" ht="12.75" customHeight="1" x14ac:dyDescent="0.35">
      <c r="B52" s="318" t="s">
        <v>1997</v>
      </c>
      <c r="C52" s="319" t="s">
        <v>2054</v>
      </c>
    </row>
  </sheetData>
  <mergeCells count="12">
    <mergeCell ref="A38:B38"/>
    <mergeCell ref="C2:E2"/>
    <mergeCell ref="C3:E3"/>
    <mergeCell ref="C4:E4"/>
    <mergeCell ref="A6:B6"/>
    <mergeCell ref="C6:D6"/>
    <mergeCell ref="E6:F6"/>
    <mergeCell ref="A8:F8"/>
    <mergeCell ref="A10:B10"/>
    <mergeCell ref="A11:B11"/>
    <mergeCell ref="A20:B20"/>
    <mergeCell ref="A26:B26"/>
  </mergeCells>
  <pageMargins left="0.7" right="0.7" top="0.75" bottom="0.75" header="0.3" footer="0.3"/>
  <pageSetup scale="66"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79E1-954C-4956-AC42-BD3447C7B0FE}">
  <sheetPr>
    <tabColor rgb="FF00B0F0"/>
    <pageSetUpPr fitToPage="1"/>
  </sheetPr>
  <dimension ref="A2:G52"/>
  <sheetViews>
    <sheetView view="pageBreakPreview" zoomScale="115" zoomScaleNormal="100" zoomScaleSheetLayoutView="115" workbookViewId="0">
      <selection activeCell="B15" sqref="B15:C15"/>
    </sheetView>
  </sheetViews>
  <sheetFormatPr defaultColWidth="8.53125" defaultRowHeight="12.75" customHeight="1" x14ac:dyDescent="0.35"/>
  <cols>
    <col min="1" max="1" width="21.46484375" style="320" bestFit="1" customWidth="1"/>
    <col min="2" max="2" width="26.53125" style="320" customWidth="1"/>
    <col min="3" max="3" width="26.33203125" style="320" customWidth="1"/>
    <col min="4" max="4" width="19.33203125" style="320" customWidth="1"/>
    <col min="5" max="5" width="16.53125" style="320" customWidth="1"/>
    <col min="6" max="6" width="21.1328125" style="320" customWidth="1"/>
    <col min="7" max="16384" width="8.53125" style="320"/>
  </cols>
  <sheetData>
    <row r="2" spans="1:7" ht="20" customHeight="1" x14ac:dyDescent="0.55000000000000004">
      <c r="B2" s="321"/>
      <c r="C2" s="668" t="s">
        <v>2055</v>
      </c>
      <c r="D2" s="668"/>
      <c r="E2" s="668"/>
    </row>
    <row r="3" spans="1:7" ht="25.5" customHeight="1" x14ac:dyDescent="0.35">
      <c r="B3" s="322"/>
      <c r="C3" s="669" t="s">
        <v>1929</v>
      </c>
      <c r="D3" s="669"/>
      <c r="E3" s="669"/>
    </row>
    <row r="4" spans="1:7" ht="12.75" customHeight="1" x14ac:dyDescent="0.35">
      <c r="B4" s="323"/>
      <c r="C4" s="670" t="s">
        <v>1930</v>
      </c>
      <c r="D4" s="670"/>
      <c r="E4" s="670"/>
    </row>
    <row r="6" spans="1:7" ht="27.75" customHeight="1" x14ac:dyDescent="0.35">
      <c r="A6" s="675" t="s">
        <v>2056</v>
      </c>
      <c r="B6" s="676"/>
      <c r="C6" s="675" t="s">
        <v>2057</v>
      </c>
      <c r="D6" s="677"/>
      <c r="E6" s="678" t="s">
        <v>2021</v>
      </c>
      <c r="F6" s="679"/>
    </row>
    <row r="7" spans="1:7" x14ac:dyDescent="0.35">
      <c r="A7" s="324" t="s">
        <v>2002</v>
      </c>
    </row>
    <row r="8" spans="1:7" ht="13.5" thickBot="1" x14ac:dyDescent="0.4">
      <c r="A8" s="680" t="s">
        <v>1933</v>
      </c>
      <c r="B8" s="681"/>
      <c r="C8" s="681"/>
      <c r="D8" s="681"/>
      <c r="E8" s="681"/>
      <c r="F8" s="681"/>
    </row>
    <row r="9" spans="1:7" ht="13.15" thickBot="1" x14ac:dyDescent="0.4">
      <c r="A9" s="325" t="s">
        <v>1934</v>
      </c>
      <c r="B9" s="326" t="s">
        <v>1935</v>
      </c>
      <c r="C9" s="327" t="s">
        <v>2058</v>
      </c>
      <c r="D9" s="325" t="s">
        <v>2059</v>
      </c>
      <c r="E9" s="325" t="s">
        <v>1938</v>
      </c>
      <c r="F9" s="325" t="s">
        <v>1939</v>
      </c>
    </row>
    <row r="10" spans="1:7" ht="13.15" thickBot="1" x14ac:dyDescent="0.4">
      <c r="A10" s="682" t="s">
        <v>1940</v>
      </c>
      <c r="B10" s="683"/>
      <c r="C10" s="328">
        <v>50139265.170000002</v>
      </c>
      <c r="D10" s="329">
        <v>47841588.159999996</v>
      </c>
      <c r="E10" s="330">
        <f>D10-C10</f>
        <v>-2297677.0100000054</v>
      </c>
      <c r="F10" s="331">
        <f t="shared" ref="F10:F36" si="0">E10/D10</f>
        <v>-4.8026771233340378E-2</v>
      </c>
    </row>
    <row r="11" spans="1:7" ht="13.15" thickBot="1" x14ac:dyDescent="0.4">
      <c r="A11" s="673" t="s">
        <v>1941</v>
      </c>
      <c r="B11" s="674"/>
      <c r="C11" s="332">
        <v>30720114.890000001</v>
      </c>
      <c r="D11" s="333">
        <v>27022012.52</v>
      </c>
      <c r="E11" s="334">
        <f t="shared" ref="E11:E38" si="1">D11-C11</f>
        <v>-3698102.370000001</v>
      </c>
      <c r="F11" s="335">
        <f t="shared" si="0"/>
        <v>-0.13685517935656707</v>
      </c>
    </row>
    <row r="12" spans="1:7" ht="13.15" thickBot="1" x14ac:dyDescent="0.4">
      <c r="A12" s="336" t="s">
        <v>1942</v>
      </c>
      <c r="B12" s="337" t="s">
        <v>1943</v>
      </c>
      <c r="C12" s="338">
        <v>685362.89</v>
      </c>
      <c r="D12" s="339">
        <v>1245420.8899999999</v>
      </c>
      <c r="E12" s="339">
        <f t="shared" si="1"/>
        <v>560057.99999999988</v>
      </c>
      <c r="F12" s="340">
        <f t="shared" si="0"/>
        <v>0.44969375774642734</v>
      </c>
      <c r="G12" s="320" t="s">
        <v>1874</v>
      </c>
    </row>
    <row r="13" spans="1:7" ht="13.15" thickBot="1" x14ac:dyDescent="0.4">
      <c r="A13" s="341" t="s">
        <v>1942</v>
      </c>
      <c r="B13" s="342" t="s">
        <v>1944</v>
      </c>
      <c r="C13" s="343">
        <f>7714763.82-879179</f>
        <v>6835584.8200000003</v>
      </c>
      <c r="D13" s="344">
        <v>5210497.18</v>
      </c>
      <c r="E13" s="345">
        <f t="shared" si="1"/>
        <v>-1625087.6400000006</v>
      </c>
      <c r="F13" s="346">
        <f t="shared" si="0"/>
        <v>-0.31188725065196193</v>
      </c>
      <c r="G13" s="320" t="s">
        <v>1878</v>
      </c>
    </row>
    <row r="14" spans="1:7" ht="13.15" thickBot="1" x14ac:dyDescent="0.4">
      <c r="A14" s="347" t="s">
        <v>1942</v>
      </c>
      <c r="B14" s="337" t="s">
        <v>1945</v>
      </c>
      <c r="C14" s="348">
        <f>7948755.98-758955</f>
        <v>7189800.9800000004</v>
      </c>
      <c r="D14" s="349">
        <v>5673308.04</v>
      </c>
      <c r="E14" s="350">
        <f t="shared" si="1"/>
        <v>-1516492.9400000004</v>
      </c>
      <c r="F14" s="340">
        <f t="shared" si="0"/>
        <v>-0.26730312003294648</v>
      </c>
      <c r="G14" s="320" t="s">
        <v>1884</v>
      </c>
    </row>
    <row r="15" spans="1:7" ht="13.15" thickBot="1" x14ac:dyDescent="0.4">
      <c r="A15" s="341" t="s">
        <v>1942</v>
      </c>
      <c r="B15" s="342" t="s">
        <v>1946</v>
      </c>
      <c r="C15" s="343">
        <v>2708437.02</v>
      </c>
      <c r="D15" s="344">
        <v>1516994.45</v>
      </c>
      <c r="E15" s="345">
        <f t="shared" si="1"/>
        <v>-1191442.57</v>
      </c>
      <c r="F15" s="346">
        <f t="shared" si="0"/>
        <v>-0.78539678902582677</v>
      </c>
      <c r="G15" s="320" t="s">
        <v>1890</v>
      </c>
    </row>
    <row r="16" spans="1:7" ht="13.15" thickBot="1" x14ac:dyDescent="0.4">
      <c r="A16" s="347" t="s">
        <v>1942</v>
      </c>
      <c r="B16" s="337" t="s">
        <v>1947</v>
      </c>
      <c r="C16" s="348">
        <v>9588308.5999999996</v>
      </c>
      <c r="D16" s="349">
        <v>10497749.52</v>
      </c>
      <c r="E16" s="349">
        <f t="shared" si="1"/>
        <v>909440.91999999993</v>
      </c>
      <c r="F16" s="340">
        <f t="shared" si="0"/>
        <v>8.6631988910324087E-2</v>
      </c>
    </row>
    <row r="17" spans="1:7" ht="13.15" thickBot="1" x14ac:dyDescent="0.4">
      <c r="A17" s="341" t="s">
        <v>1942</v>
      </c>
      <c r="B17" s="342" t="s">
        <v>1948</v>
      </c>
      <c r="C17" s="343">
        <v>1615310.96</v>
      </c>
      <c r="D17" s="344">
        <v>1770769.3</v>
      </c>
      <c r="E17" s="344">
        <f t="shared" si="1"/>
        <v>155458.34000000008</v>
      </c>
      <c r="F17" s="346">
        <f t="shared" si="0"/>
        <v>8.7791413596339213E-2</v>
      </c>
    </row>
    <row r="18" spans="1:7" ht="13.15" thickBot="1" x14ac:dyDescent="0.4">
      <c r="A18" s="347" t="s">
        <v>1942</v>
      </c>
      <c r="B18" s="351" t="s">
        <v>1949</v>
      </c>
      <c r="C18" s="348">
        <v>114085.94</v>
      </c>
      <c r="D18" s="349">
        <v>1107273.1399999999</v>
      </c>
      <c r="E18" s="349">
        <f t="shared" si="1"/>
        <v>993187.2</v>
      </c>
      <c r="F18" s="340">
        <f t="shared" si="0"/>
        <v>0.89696675925869573</v>
      </c>
      <c r="G18" s="320" t="s">
        <v>1899</v>
      </c>
    </row>
    <row r="19" spans="1:7" ht="13.15" thickBot="1" x14ac:dyDescent="0.4">
      <c r="A19" s="341" t="s">
        <v>1942</v>
      </c>
      <c r="B19" s="342" t="s">
        <v>1950</v>
      </c>
      <c r="C19" s="343">
        <v>345089.68</v>
      </c>
      <c r="D19" s="344">
        <v>0</v>
      </c>
      <c r="E19" s="345">
        <f t="shared" si="1"/>
        <v>-345089.68</v>
      </c>
      <c r="F19" s="352" t="s">
        <v>1951</v>
      </c>
    </row>
    <row r="20" spans="1:7" ht="13.15" thickBot="1" x14ac:dyDescent="0.4">
      <c r="A20" s="673" t="s">
        <v>1953</v>
      </c>
      <c r="B20" s="674"/>
      <c r="C20" s="332">
        <v>7315782.6799999997</v>
      </c>
      <c r="D20" s="333">
        <v>5671645.8899999997</v>
      </c>
      <c r="E20" s="334">
        <f t="shared" si="1"/>
        <v>-1644136.79</v>
      </c>
      <c r="F20" s="335">
        <f t="shared" si="0"/>
        <v>-0.28988706662714447</v>
      </c>
    </row>
    <row r="21" spans="1:7" ht="13.15" thickBot="1" x14ac:dyDescent="0.4">
      <c r="A21" s="336" t="s">
        <v>1954</v>
      </c>
      <c r="B21" s="337" t="s">
        <v>1955</v>
      </c>
      <c r="C21" s="338">
        <v>244039.12</v>
      </c>
      <c r="D21" s="339">
        <v>110416.77</v>
      </c>
      <c r="E21" s="353">
        <f t="shared" si="1"/>
        <v>-133622.34999999998</v>
      </c>
      <c r="F21" s="340">
        <f t="shared" si="0"/>
        <v>-1.2101635467148693</v>
      </c>
    </row>
    <row r="22" spans="1:7" ht="13.15" thickBot="1" x14ac:dyDescent="0.4">
      <c r="A22" s="341" t="s">
        <v>1954</v>
      </c>
      <c r="B22" s="342" t="s">
        <v>1956</v>
      </c>
      <c r="C22" s="343">
        <v>398594.95</v>
      </c>
      <c r="D22" s="344">
        <v>176694.46</v>
      </c>
      <c r="E22" s="345">
        <f t="shared" si="1"/>
        <v>-221900.49000000002</v>
      </c>
      <c r="F22" s="346">
        <f t="shared" si="0"/>
        <v>-1.2558429392749497</v>
      </c>
    </row>
    <row r="23" spans="1:7" ht="13.15" thickBot="1" x14ac:dyDescent="0.4">
      <c r="A23" s="347" t="s">
        <v>1954</v>
      </c>
      <c r="B23" s="337" t="s">
        <v>1957</v>
      </c>
      <c r="C23" s="348">
        <v>1381118.13</v>
      </c>
      <c r="D23" s="349">
        <v>1752314.1</v>
      </c>
      <c r="E23" s="349">
        <f t="shared" si="1"/>
        <v>371195.9700000002</v>
      </c>
      <c r="F23" s="340">
        <f t="shared" si="0"/>
        <v>0.21183186849891819</v>
      </c>
    </row>
    <row r="24" spans="1:7" ht="13.15" thickBot="1" x14ac:dyDescent="0.4">
      <c r="A24" s="341" t="s">
        <v>1954</v>
      </c>
      <c r="B24" s="342" t="s">
        <v>1958</v>
      </c>
      <c r="C24" s="343">
        <v>4997423.63</v>
      </c>
      <c r="D24" s="344">
        <v>3422563.96</v>
      </c>
      <c r="E24" s="345">
        <f t="shared" si="1"/>
        <v>-1574859.67</v>
      </c>
      <c r="F24" s="346">
        <f t="shared" si="0"/>
        <v>-0.4601403183127073</v>
      </c>
      <c r="G24" s="320" t="s">
        <v>1902</v>
      </c>
    </row>
    <row r="25" spans="1:7" ht="13.15" thickBot="1" x14ac:dyDescent="0.4">
      <c r="A25" s="347" t="s">
        <v>1954</v>
      </c>
      <c r="B25" s="351" t="s">
        <v>1959</v>
      </c>
      <c r="C25" s="348">
        <v>294606.84999999998</v>
      </c>
      <c r="D25" s="349">
        <v>209656.6</v>
      </c>
      <c r="E25" s="350">
        <f t="shared" si="1"/>
        <v>-84950.249999999971</v>
      </c>
      <c r="F25" s="340">
        <f t="shared" si="0"/>
        <v>-0.40518757816353013</v>
      </c>
    </row>
    <row r="26" spans="1:7" x14ac:dyDescent="0.35">
      <c r="A26" s="673" t="s">
        <v>1961</v>
      </c>
      <c r="B26" s="674"/>
      <c r="C26" s="332">
        <v>11568746.060000001</v>
      </c>
      <c r="D26" s="333">
        <v>15147929.75</v>
      </c>
      <c r="E26" s="333">
        <f t="shared" si="1"/>
        <v>3579183.6899999995</v>
      </c>
      <c r="F26" s="335">
        <f t="shared" si="0"/>
        <v>0.23628203649412882</v>
      </c>
    </row>
    <row r="27" spans="1:7" ht="13.15" thickBot="1" x14ac:dyDescent="0.4">
      <c r="A27" s="341" t="s">
        <v>1962</v>
      </c>
      <c r="B27" s="342" t="s">
        <v>1963</v>
      </c>
      <c r="C27" s="343">
        <v>4604438.9000000004</v>
      </c>
      <c r="D27" s="344">
        <v>3554267.97</v>
      </c>
      <c r="E27" s="345">
        <f t="shared" si="1"/>
        <v>-1050170.9300000002</v>
      </c>
      <c r="F27" s="346">
        <f t="shared" si="0"/>
        <v>-0.2954675727502899</v>
      </c>
      <c r="G27" s="320" t="s">
        <v>1905</v>
      </c>
    </row>
    <row r="28" spans="1:7" ht="13.15" thickBot="1" x14ac:dyDescent="0.4">
      <c r="A28" s="347" t="s">
        <v>1962</v>
      </c>
      <c r="B28" s="337" t="s">
        <v>1964</v>
      </c>
      <c r="C28" s="348">
        <v>9806.9599999999991</v>
      </c>
      <c r="D28" s="349">
        <v>89889.84</v>
      </c>
      <c r="E28" s="349">
        <f t="shared" si="1"/>
        <v>80082.880000000005</v>
      </c>
      <c r="F28" s="340">
        <f t="shared" si="0"/>
        <v>0.8909002396711353</v>
      </c>
    </row>
    <row r="29" spans="1:7" ht="13.15" thickBot="1" x14ac:dyDescent="0.4">
      <c r="A29" s="341" t="s">
        <v>1962</v>
      </c>
      <c r="B29" s="354" t="s">
        <v>1965</v>
      </c>
      <c r="C29" s="343">
        <v>4322922.04</v>
      </c>
      <c r="D29" s="344">
        <v>6383199.7300000004</v>
      </c>
      <c r="E29" s="344">
        <f t="shared" si="1"/>
        <v>2060277.6900000004</v>
      </c>
      <c r="F29" s="346">
        <f t="shared" si="0"/>
        <v>0.3227656625433527</v>
      </c>
      <c r="G29" s="320" t="s">
        <v>1908</v>
      </c>
    </row>
    <row r="30" spans="1:7" ht="13.15" thickBot="1" x14ac:dyDescent="0.4">
      <c r="A30" s="347" t="s">
        <v>1962</v>
      </c>
      <c r="B30" s="351" t="s">
        <v>1966</v>
      </c>
      <c r="C30" s="348">
        <v>411410.39</v>
      </c>
      <c r="D30" s="349">
        <v>435986.95</v>
      </c>
      <c r="E30" s="349">
        <f t="shared" si="1"/>
        <v>24576.559999999998</v>
      </c>
      <c r="F30" s="340">
        <f t="shared" si="0"/>
        <v>5.6369944100391069E-2</v>
      </c>
    </row>
    <row r="31" spans="1:7" ht="13.15" thickBot="1" x14ac:dyDescent="0.4">
      <c r="A31" s="341" t="s">
        <v>1962</v>
      </c>
      <c r="B31" s="342" t="s">
        <v>1967</v>
      </c>
      <c r="C31" s="343">
        <v>57726.43</v>
      </c>
      <c r="D31" s="344">
        <v>1566227.71</v>
      </c>
      <c r="E31" s="344">
        <f t="shared" si="1"/>
        <v>1508501.28</v>
      </c>
      <c r="F31" s="346">
        <f t="shared" si="0"/>
        <v>0.96314301577514549</v>
      </c>
      <c r="G31" s="320" t="s">
        <v>1912</v>
      </c>
    </row>
    <row r="32" spans="1:7" ht="13.15" thickBot="1" x14ac:dyDescent="0.4">
      <c r="A32" s="347" t="s">
        <v>1962</v>
      </c>
      <c r="B32" s="337" t="s">
        <v>1968</v>
      </c>
      <c r="C32" s="348">
        <v>197448.03</v>
      </c>
      <c r="D32" s="349">
        <v>1066817.94</v>
      </c>
      <c r="E32" s="349">
        <f t="shared" si="1"/>
        <v>869369.90999999992</v>
      </c>
      <c r="F32" s="340">
        <f t="shared" si="0"/>
        <v>0.81491871987079634</v>
      </c>
      <c r="G32" s="320" t="s">
        <v>1969</v>
      </c>
    </row>
    <row r="33" spans="1:7" ht="13.15" thickBot="1" x14ac:dyDescent="0.4">
      <c r="A33" s="341" t="s">
        <v>1962</v>
      </c>
      <c r="B33" s="354" t="s">
        <v>1970</v>
      </c>
      <c r="C33" s="343">
        <v>142872.37</v>
      </c>
      <c r="D33" s="344">
        <v>92737.02</v>
      </c>
      <c r="E33" s="345">
        <f t="shared" si="1"/>
        <v>-50135.349999999991</v>
      </c>
      <c r="F33" s="346">
        <f t="shared" si="0"/>
        <v>-0.54061851459104449</v>
      </c>
    </row>
    <row r="34" spans="1:7" ht="13.15" thickBot="1" x14ac:dyDescent="0.4">
      <c r="A34" s="347" t="s">
        <v>1962</v>
      </c>
      <c r="B34" s="337" t="s">
        <v>1971</v>
      </c>
      <c r="C34" s="348">
        <v>450949.07</v>
      </c>
      <c r="D34" s="349">
        <v>215450.98</v>
      </c>
      <c r="E34" s="350">
        <f t="shared" si="1"/>
        <v>-235498.09</v>
      </c>
      <c r="F34" s="340">
        <f t="shared" si="0"/>
        <v>-1.0930471980215639</v>
      </c>
    </row>
    <row r="35" spans="1:7" ht="13.15" thickBot="1" x14ac:dyDescent="0.4">
      <c r="A35" s="341" t="s">
        <v>1962</v>
      </c>
      <c r="B35" s="342" t="s">
        <v>1972</v>
      </c>
      <c r="C35" s="343">
        <v>935216.04</v>
      </c>
      <c r="D35" s="344">
        <v>203996.93</v>
      </c>
      <c r="E35" s="345">
        <f t="shared" si="1"/>
        <v>-731219.1100000001</v>
      </c>
      <c r="F35" s="346">
        <f t="shared" si="0"/>
        <v>-3.5844613445898434</v>
      </c>
      <c r="G35" s="320" t="s">
        <v>1973</v>
      </c>
    </row>
    <row r="36" spans="1:7" ht="13.15" thickBot="1" x14ac:dyDescent="0.4">
      <c r="A36" s="347" t="s">
        <v>1962</v>
      </c>
      <c r="B36" s="337" t="s">
        <v>1974</v>
      </c>
      <c r="C36" s="348">
        <v>435955.83</v>
      </c>
      <c r="D36" s="349">
        <v>1539354.68</v>
      </c>
      <c r="E36" s="349">
        <f t="shared" si="1"/>
        <v>1103398.8499999999</v>
      </c>
      <c r="F36" s="340">
        <f t="shared" si="0"/>
        <v>0.71679312398621475</v>
      </c>
      <c r="G36" s="320" t="s">
        <v>2060</v>
      </c>
    </row>
    <row r="37" spans="1:7" x14ac:dyDescent="0.35">
      <c r="A37" s="673" t="s">
        <v>1976</v>
      </c>
      <c r="B37" s="674"/>
      <c r="C37" s="332">
        <v>534621.54</v>
      </c>
      <c r="D37" s="333">
        <v>0</v>
      </c>
      <c r="E37" s="334">
        <f t="shared" si="1"/>
        <v>-534621.54</v>
      </c>
      <c r="F37" s="355" t="s">
        <v>1951</v>
      </c>
    </row>
    <row r="38" spans="1:7" ht="13.15" thickBot="1" x14ac:dyDescent="0.4">
      <c r="A38" s="341" t="s">
        <v>1977</v>
      </c>
      <c r="B38" s="341" t="s">
        <v>1977</v>
      </c>
      <c r="C38" s="343">
        <v>534621.54</v>
      </c>
      <c r="D38" s="344">
        <v>0</v>
      </c>
      <c r="E38" s="345">
        <f t="shared" si="1"/>
        <v>-534621.54</v>
      </c>
      <c r="F38" s="352" t="s">
        <v>1951</v>
      </c>
    </row>
    <row r="40" spans="1:7" ht="12.75" customHeight="1" x14ac:dyDescent="0.35">
      <c r="B40" s="356" t="s">
        <v>1930</v>
      </c>
    </row>
    <row r="41" spans="1:7" ht="12.75" customHeight="1" x14ac:dyDescent="0.35">
      <c r="B41" s="356" t="s">
        <v>2005</v>
      </c>
      <c r="C41" s="357" t="s">
        <v>2061</v>
      </c>
    </row>
    <row r="42" spans="1:7" ht="12.75" customHeight="1" x14ac:dyDescent="0.35">
      <c r="B42" s="356" t="s">
        <v>2041</v>
      </c>
      <c r="C42" s="357" t="s">
        <v>2062</v>
      </c>
    </row>
    <row r="43" spans="1:7" ht="12.75" customHeight="1" x14ac:dyDescent="0.35">
      <c r="B43" s="356" t="s">
        <v>2063</v>
      </c>
      <c r="C43" s="357" t="s">
        <v>2064</v>
      </c>
    </row>
    <row r="44" spans="1:7" ht="12.75" customHeight="1" x14ac:dyDescent="0.35">
      <c r="B44" s="356" t="s">
        <v>2065</v>
      </c>
      <c r="C44" s="357" t="s">
        <v>2066</v>
      </c>
    </row>
    <row r="45" spans="1:7" ht="12.75" customHeight="1" x14ac:dyDescent="0.35">
      <c r="B45" s="356" t="s">
        <v>2067</v>
      </c>
      <c r="C45" s="357" t="s">
        <v>2068</v>
      </c>
    </row>
    <row r="46" spans="1:7" ht="12.75" customHeight="1" x14ac:dyDescent="0.35">
      <c r="B46" s="356" t="s">
        <v>2015</v>
      </c>
      <c r="C46" s="357" t="s">
        <v>2069</v>
      </c>
    </row>
    <row r="47" spans="1:7" ht="12.75" customHeight="1" x14ac:dyDescent="0.35">
      <c r="B47" s="356" t="s">
        <v>2070</v>
      </c>
      <c r="C47" s="357" t="s">
        <v>2071</v>
      </c>
    </row>
    <row r="48" spans="1:7" ht="12.75" customHeight="1" x14ac:dyDescent="0.35">
      <c r="B48" s="356" t="s">
        <v>2050</v>
      </c>
      <c r="C48" s="357" t="s">
        <v>2061</v>
      </c>
    </row>
    <row r="49" spans="2:3" ht="12.75" customHeight="1" x14ac:dyDescent="0.35">
      <c r="B49" s="356" t="s">
        <v>1994</v>
      </c>
      <c r="C49" s="357" t="s">
        <v>2061</v>
      </c>
    </row>
    <row r="50" spans="2:3" ht="12.75" customHeight="1" x14ac:dyDescent="0.35">
      <c r="B50" s="356" t="s">
        <v>1996</v>
      </c>
      <c r="C50" s="357" t="s">
        <v>2061</v>
      </c>
    </row>
    <row r="51" spans="2:3" ht="12.75" customHeight="1" x14ac:dyDescent="0.35">
      <c r="B51" s="356" t="s">
        <v>1997</v>
      </c>
      <c r="C51" s="357" t="s">
        <v>2072</v>
      </c>
    </row>
    <row r="52" spans="2:3" ht="12.75" customHeight="1" x14ac:dyDescent="0.35">
      <c r="B52" s="356" t="s">
        <v>2073</v>
      </c>
      <c r="C52" s="357" t="s">
        <v>2074</v>
      </c>
    </row>
  </sheetData>
  <mergeCells count="12">
    <mergeCell ref="A37:B37"/>
    <mergeCell ref="C2:E2"/>
    <mergeCell ref="C3:E3"/>
    <mergeCell ref="C4:E4"/>
    <mergeCell ref="A6:B6"/>
    <mergeCell ref="C6:D6"/>
    <mergeCell ref="E6:F6"/>
    <mergeCell ref="A8:F8"/>
    <mergeCell ref="A10:B10"/>
    <mergeCell ref="A11:B11"/>
    <mergeCell ref="A20:B20"/>
    <mergeCell ref="A26:B26"/>
  </mergeCells>
  <pageMargins left="0.7" right="0.7" top="0.75" bottom="0.75" header="0.3" footer="0.3"/>
  <pageSetup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AD79-84E1-42F6-A219-1E579E607828}">
  <sheetPr>
    <tabColor theme="5" tint="-0.249977111117893"/>
    <pageSetUpPr fitToPage="1"/>
  </sheetPr>
  <dimension ref="A3:P233"/>
  <sheetViews>
    <sheetView view="pageBreakPreview" topLeftCell="A3" zoomScaleNormal="100" zoomScaleSheetLayoutView="100" workbookViewId="0">
      <pane xSplit="3" ySplit="3" topLeftCell="E6" activePane="bottomRight" state="frozen"/>
      <selection pane="topRight" activeCell="G6" sqref="G6"/>
      <selection pane="bottomLeft" activeCell="G6" sqref="G6"/>
      <selection pane="bottomRight" activeCell="H178" sqref="H178"/>
    </sheetView>
  </sheetViews>
  <sheetFormatPr defaultColWidth="9.33203125" defaultRowHeight="12.75" x14ac:dyDescent="0.35"/>
  <cols>
    <col min="1" max="1" width="9.33203125" style="1"/>
    <col min="2" max="2" width="9.33203125" style="2"/>
    <col min="3" max="3" width="89.33203125" style="2" bestFit="1" customWidth="1"/>
    <col min="4" max="4" width="40.53125" style="2" bestFit="1" customWidth="1"/>
    <col min="5" max="5" width="25" style="371" customWidth="1"/>
    <col min="6" max="6" width="11.53125" style="371" customWidth="1"/>
    <col min="7" max="7" width="12.46484375" style="371" customWidth="1"/>
    <col min="8" max="11" width="10.53125" style="2" customWidth="1"/>
    <col min="12" max="12" width="11" style="2" customWidth="1"/>
    <col min="13" max="15" width="10.53125" style="2" customWidth="1"/>
    <col min="16" max="16384" width="9.33203125" style="2"/>
  </cols>
  <sheetData>
    <row r="3" spans="1:15" x14ac:dyDescent="0.35">
      <c r="C3" s="3"/>
      <c r="D3" s="3"/>
      <c r="E3" s="3"/>
      <c r="F3" s="3"/>
      <c r="G3" s="3"/>
      <c r="H3" s="3"/>
      <c r="I3" s="3"/>
      <c r="J3" s="3"/>
      <c r="K3" s="3"/>
      <c r="L3" s="3"/>
      <c r="M3" s="3"/>
      <c r="N3" s="3"/>
      <c r="O3" s="3"/>
    </row>
    <row r="4" spans="1:15" ht="14.75" customHeight="1" x14ac:dyDescent="0.4">
      <c r="B4" s="4"/>
      <c r="C4" s="4"/>
      <c r="D4" s="388"/>
      <c r="E4" s="388"/>
      <c r="F4" s="502" t="s">
        <v>60</v>
      </c>
      <c r="G4" s="503"/>
      <c r="H4" s="503"/>
      <c r="I4" s="503"/>
      <c r="J4" s="503"/>
      <c r="K4" s="503"/>
      <c r="L4" s="503"/>
      <c r="M4" s="503"/>
      <c r="N4" s="503"/>
      <c r="O4" s="504"/>
    </row>
    <row r="5" spans="1:15" s="11" customFormat="1" ht="52.5" x14ac:dyDescent="0.4">
      <c r="A5" s="6"/>
      <c r="B5" s="7" t="s">
        <v>61</v>
      </c>
      <c r="C5" s="8" t="s">
        <v>62</v>
      </c>
      <c r="D5" s="359" t="s">
        <v>63</v>
      </c>
      <c r="E5" s="7" t="s">
        <v>64</v>
      </c>
      <c r="F5" s="7" t="s">
        <v>53</v>
      </c>
      <c r="G5" s="7" t="s">
        <v>54</v>
      </c>
      <c r="H5" s="360">
        <v>2024</v>
      </c>
      <c r="I5" s="7" t="s">
        <v>55</v>
      </c>
      <c r="J5" s="7" t="s">
        <v>56</v>
      </c>
      <c r="K5" s="360">
        <f>H5+1</f>
        <v>2025</v>
      </c>
      <c r="L5" s="360">
        <f t="shared" ref="L5:N5" si="0">K5+1</f>
        <v>2026</v>
      </c>
      <c r="M5" s="360">
        <f t="shared" si="0"/>
        <v>2027</v>
      </c>
      <c r="N5" s="360">
        <f t="shared" si="0"/>
        <v>2028</v>
      </c>
      <c r="O5" s="359" t="s">
        <v>65</v>
      </c>
    </row>
    <row r="6" spans="1:15" s="11" customFormat="1" x14ac:dyDescent="0.35">
      <c r="A6" s="6"/>
      <c r="B6" s="389" t="s">
        <v>66</v>
      </c>
      <c r="C6" s="390" t="s">
        <v>67</v>
      </c>
      <c r="D6" s="362" t="s">
        <v>68</v>
      </c>
      <c r="E6" s="362" t="s">
        <v>69</v>
      </c>
      <c r="F6" s="18">
        <v>964.60282116935127</v>
      </c>
      <c r="G6" s="18">
        <v>938.74597200413621</v>
      </c>
      <c r="H6" s="18">
        <v>1903.3487931734874</v>
      </c>
      <c r="I6" s="18">
        <f>K6*0.25</f>
        <v>0</v>
      </c>
      <c r="J6" s="18">
        <f>K6*0.75</f>
        <v>0</v>
      </c>
      <c r="K6" s="18">
        <v>0</v>
      </c>
      <c r="L6" s="18">
        <v>0</v>
      </c>
      <c r="M6" s="18">
        <v>0</v>
      </c>
      <c r="N6" s="18">
        <v>0</v>
      </c>
      <c r="O6" s="18">
        <v>1903.3487931734874</v>
      </c>
    </row>
    <row r="7" spans="1:15" x14ac:dyDescent="0.35">
      <c r="A7" s="6"/>
      <c r="B7" s="389" t="s">
        <v>66</v>
      </c>
      <c r="C7" s="390" t="s">
        <v>70</v>
      </c>
      <c r="D7" s="362" t="s">
        <v>68</v>
      </c>
      <c r="E7" s="362" t="s">
        <v>69</v>
      </c>
      <c r="F7" s="18">
        <v>50.966958993310655</v>
      </c>
      <c r="G7" s="18">
        <v>357.80632047895159</v>
      </c>
      <c r="H7" s="18">
        <v>408.77327947226217</v>
      </c>
      <c r="I7" s="18">
        <f t="shared" ref="I7:I32" si="1">K7*0.25</f>
        <v>0</v>
      </c>
      <c r="J7" s="18">
        <f t="shared" ref="J7:J32" si="2">K7*0.75</f>
        <v>0</v>
      </c>
      <c r="K7" s="18">
        <v>0</v>
      </c>
      <c r="L7" s="18">
        <v>0</v>
      </c>
      <c r="M7" s="18">
        <v>0</v>
      </c>
      <c r="N7" s="18">
        <v>0</v>
      </c>
      <c r="O7" s="18">
        <v>408.77327947226217</v>
      </c>
    </row>
    <row r="8" spans="1:15" x14ac:dyDescent="0.35">
      <c r="A8" s="6"/>
      <c r="B8" s="389" t="s">
        <v>66</v>
      </c>
      <c r="C8" s="390" t="s">
        <v>71</v>
      </c>
      <c r="D8" s="362" t="s">
        <v>72</v>
      </c>
      <c r="E8" s="362" t="s">
        <v>73</v>
      </c>
      <c r="F8" s="18">
        <v>104.01769066402449</v>
      </c>
      <c r="G8" s="18">
        <v>0</v>
      </c>
      <c r="H8" s="18">
        <v>104.01769066402449</v>
      </c>
      <c r="I8" s="18">
        <f t="shared" si="1"/>
        <v>0</v>
      </c>
      <c r="J8" s="18">
        <f t="shared" si="2"/>
        <v>0</v>
      </c>
      <c r="K8" s="18">
        <v>0</v>
      </c>
      <c r="L8" s="18">
        <v>0</v>
      </c>
      <c r="M8" s="18">
        <v>0</v>
      </c>
      <c r="N8" s="18">
        <v>0</v>
      </c>
      <c r="O8" s="18">
        <v>104.01769066402449</v>
      </c>
    </row>
    <row r="9" spans="1:15" x14ac:dyDescent="0.35">
      <c r="A9" s="6"/>
      <c r="B9" s="389" t="s">
        <v>66</v>
      </c>
      <c r="C9" s="390" t="s">
        <v>74</v>
      </c>
      <c r="D9" s="362" t="s">
        <v>72</v>
      </c>
      <c r="E9" s="362" t="s">
        <v>73</v>
      </c>
      <c r="F9" s="18">
        <v>0</v>
      </c>
      <c r="G9" s="18">
        <v>0</v>
      </c>
      <c r="H9" s="18">
        <v>0</v>
      </c>
      <c r="I9" s="18">
        <f t="shared" si="1"/>
        <v>0</v>
      </c>
      <c r="J9" s="18">
        <f t="shared" si="2"/>
        <v>0</v>
      </c>
      <c r="K9" s="18">
        <v>0</v>
      </c>
      <c r="L9" s="18">
        <v>108.29042260114169</v>
      </c>
      <c r="M9" s="18">
        <v>0</v>
      </c>
      <c r="N9" s="18">
        <v>0</v>
      </c>
      <c r="O9" s="18">
        <v>108.29042260114169</v>
      </c>
    </row>
    <row r="10" spans="1:15" x14ac:dyDescent="0.35">
      <c r="A10" s="6"/>
      <c r="B10" s="389" t="s">
        <v>66</v>
      </c>
      <c r="C10" s="390" t="s">
        <v>75</v>
      </c>
      <c r="D10" s="362" t="s">
        <v>72</v>
      </c>
      <c r="E10" s="362" t="s">
        <v>73</v>
      </c>
      <c r="F10" s="18">
        <v>0</v>
      </c>
      <c r="G10" s="18">
        <v>0</v>
      </c>
      <c r="H10" s="18">
        <v>0</v>
      </c>
      <c r="I10" s="18">
        <f t="shared" si="1"/>
        <v>0</v>
      </c>
      <c r="J10" s="18">
        <f t="shared" si="2"/>
        <v>0</v>
      </c>
      <c r="K10" s="18">
        <v>0</v>
      </c>
      <c r="L10" s="18">
        <v>163.50256834657802</v>
      </c>
      <c r="M10" s="18">
        <v>0</v>
      </c>
      <c r="N10" s="18">
        <v>0</v>
      </c>
      <c r="O10" s="18">
        <v>163.50256834657802</v>
      </c>
    </row>
    <row r="11" spans="1:15" x14ac:dyDescent="0.35">
      <c r="A11" s="6"/>
      <c r="B11" s="389" t="s">
        <v>66</v>
      </c>
      <c r="C11" s="390" t="s">
        <v>76</v>
      </c>
      <c r="D11" s="362" t="s">
        <v>68</v>
      </c>
      <c r="E11" s="362" t="s">
        <v>69</v>
      </c>
      <c r="F11" s="18">
        <v>0</v>
      </c>
      <c r="G11" s="18">
        <v>0</v>
      </c>
      <c r="H11" s="18">
        <v>0</v>
      </c>
      <c r="I11" s="18">
        <f t="shared" si="1"/>
        <v>0</v>
      </c>
      <c r="J11" s="18">
        <f t="shared" si="2"/>
        <v>0</v>
      </c>
      <c r="K11" s="18">
        <v>0</v>
      </c>
      <c r="L11" s="18">
        <v>0</v>
      </c>
      <c r="M11" s="18">
        <v>0</v>
      </c>
      <c r="N11" s="18">
        <v>0</v>
      </c>
      <c r="O11" s="18">
        <v>0</v>
      </c>
    </row>
    <row r="12" spans="1:15" x14ac:dyDescent="0.35">
      <c r="A12" s="6"/>
      <c r="B12" s="389" t="s">
        <v>66</v>
      </c>
      <c r="C12" s="390" t="s">
        <v>77</v>
      </c>
      <c r="D12" s="362" t="s">
        <v>68</v>
      </c>
      <c r="E12" s="362" t="s">
        <v>73</v>
      </c>
      <c r="F12" s="18">
        <v>355.74521920554292</v>
      </c>
      <c r="G12" s="18">
        <v>0</v>
      </c>
      <c r="H12" s="18">
        <v>355.74521920554292</v>
      </c>
      <c r="I12" s="18">
        <f t="shared" si="1"/>
        <v>0</v>
      </c>
      <c r="J12" s="18">
        <f t="shared" si="2"/>
        <v>0</v>
      </c>
      <c r="K12" s="18">
        <v>0</v>
      </c>
      <c r="L12" s="18">
        <v>0</v>
      </c>
      <c r="M12" s="18">
        <v>0</v>
      </c>
      <c r="N12" s="18">
        <v>0</v>
      </c>
      <c r="O12" s="18">
        <v>355.74521920554292</v>
      </c>
    </row>
    <row r="13" spans="1:15" x14ac:dyDescent="0.35">
      <c r="A13" s="6"/>
      <c r="B13" s="389" t="s">
        <v>66</v>
      </c>
      <c r="C13" s="390" t="s">
        <v>78</v>
      </c>
      <c r="D13" s="362" t="s">
        <v>72</v>
      </c>
      <c r="E13" s="362" t="s">
        <v>73</v>
      </c>
      <c r="F13" s="18">
        <v>106.02789297714804</v>
      </c>
      <c r="G13" s="18">
        <v>557.80107237417417</v>
      </c>
      <c r="H13" s="18">
        <v>663.82896535132227</v>
      </c>
      <c r="I13" s="18">
        <f t="shared" si="1"/>
        <v>0</v>
      </c>
      <c r="J13" s="18">
        <f t="shared" si="2"/>
        <v>0</v>
      </c>
      <c r="K13" s="18">
        <v>0</v>
      </c>
      <c r="L13" s="18">
        <v>0</v>
      </c>
      <c r="M13" s="18">
        <v>0</v>
      </c>
      <c r="N13" s="18">
        <v>0</v>
      </c>
      <c r="O13" s="18">
        <v>663.82896535132227</v>
      </c>
    </row>
    <row r="14" spans="1:15" x14ac:dyDescent="0.35">
      <c r="A14" s="6"/>
      <c r="B14" s="389" t="s">
        <v>66</v>
      </c>
      <c r="C14" s="390" t="s">
        <v>79</v>
      </c>
      <c r="D14" s="362" t="s">
        <v>68</v>
      </c>
      <c r="E14" s="362" t="s">
        <v>69</v>
      </c>
      <c r="F14" s="18">
        <v>42.411157190859214</v>
      </c>
      <c r="G14" s="18">
        <v>481.02104117600652</v>
      </c>
      <c r="H14" s="18">
        <v>523.43219836686569</v>
      </c>
      <c r="I14" s="18">
        <f t="shared" si="1"/>
        <v>1145.7118336382989</v>
      </c>
      <c r="J14" s="18">
        <f t="shared" si="2"/>
        <v>3437.1355009148965</v>
      </c>
      <c r="K14" s="18">
        <v>4582.8473345531957</v>
      </c>
      <c r="L14" s="18">
        <v>0</v>
      </c>
      <c r="M14" s="18">
        <v>0</v>
      </c>
      <c r="N14" s="18">
        <v>0</v>
      </c>
      <c r="O14" s="18">
        <v>5106.2795329200617</v>
      </c>
    </row>
    <row r="15" spans="1:15" x14ac:dyDescent="0.35">
      <c r="A15" s="6"/>
      <c r="B15" s="389" t="s">
        <v>66</v>
      </c>
      <c r="C15" s="390" t="s">
        <v>80</v>
      </c>
      <c r="D15" s="362" t="s">
        <v>68</v>
      </c>
      <c r="E15" s="362" t="s">
        <v>69</v>
      </c>
      <c r="F15" s="18">
        <v>0</v>
      </c>
      <c r="G15" s="18">
        <v>26.142447890000359</v>
      </c>
      <c r="H15" s="18">
        <v>26.142447890000359</v>
      </c>
      <c r="I15" s="18">
        <f t="shared" si="1"/>
        <v>134.26076215906829</v>
      </c>
      <c r="J15" s="18">
        <f t="shared" si="2"/>
        <v>402.78228647720488</v>
      </c>
      <c r="K15" s="18">
        <v>537.04304863627317</v>
      </c>
      <c r="L15" s="18">
        <v>4712.8122855985594</v>
      </c>
      <c r="M15" s="18">
        <v>0</v>
      </c>
      <c r="N15" s="18">
        <v>0</v>
      </c>
      <c r="O15" s="18">
        <v>5275.9977821248331</v>
      </c>
    </row>
    <row r="16" spans="1:15" x14ac:dyDescent="0.35">
      <c r="A16" s="6"/>
      <c r="B16" s="389" t="s">
        <v>66</v>
      </c>
      <c r="C16" s="390" t="s">
        <v>81</v>
      </c>
      <c r="D16" s="362" t="s">
        <v>72</v>
      </c>
      <c r="E16" s="362" t="s">
        <v>73</v>
      </c>
      <c r="F16" s="18">
        <v>0</v>
      </c>
      <c r="G16" s="18">
        <v>0</v>
      </c>
      <c r="H16" s="18">
        <v>0</v>
      </c>
      <c r="I16" s="18">
        <f t="shared" si="1"/>
        <v>130.34206189381629</v>
      </c>
      <c r="J16" s="18">
        <f t="shared" si="2"/>
        <v>391.02618568144885</v>
      </c>
      <c r="K16" s="18">
        <v>521.36824757526517</v>
      </c>
      <c r="L16" s="18">
        <v>0</v>
      </c>
      <c r="M16" s="18">
        <v>0</v>
      </c>
      <c r="N16" s="18">
        <v>0</v>
      </c>
      <c r="O16" s="18">
        <v>521.36824757526517</v>
      </c>
    </row>
    <row r="17" spans="1:15" x14ac:dyDescent="0.35">
      <c r="A17" s="6"/>
      <c r="B17" s="389" t="s">
        <v>66</v>
      </c>
      <c r="C17" s="390" t="s">
        <v>82</v>
      </c>
      <c r="D17" s="362" t="s">
        <v>68</v>
      </c>
      <c r="E17" s="362" t="s">
        <v>69</v>
      </c>
      <c r="F17" s="18">
        <v>0</v>
      </c>
      <c r="G17" s="18">
        <v>0</v>
      </c>
      <c r="H17" s="18">
        <v>0</v>
      </c>
      <c r="I17" s="18">
        <f t="shared" si="1"/>
        <v>38.69619886168369</v>
      </c>
      <c r="J17" s="18">
        <f t="shared" si="2"/>
        <v>116.08859658505108</v>
      </c>
      <c r="K17" s="18">
        <v>154.78479544673476</v>
      </c>
      <c r="L17" s="18">
        <v>0</v>
      </c>
      <c r="M17" s="18">
        <v>0</v>
      </c>
      <c r="N17" s="18">
        <v>0</v>
      </c>
      <c r="O17" s="18">
        <v>154.78479544673476</v>
      </c>
    </row>
    <row r="18" spans="1:15" x14ac:dyDescent="0.35">
      <c r="A18" s="6"/>
      <c r="B18" s="389" t="s">
        <v>66</v>
      </c>
      <c r="C18" s="390" t="s">
        <v>83</v>
      </c>
      <c r="D18" s="362" t="s">
        <v>72</v>
      </c>
      <c r="E18" s="362" t="s">
        <v>73</v>
      </c>
      <c r="F18" s="18">
        <v>0</v>
      </c>
      <c r="G18" s="18">
        <v>0</v>
      </c>
      <c r="H18" s="18">
        <v>0</v>
      </c>
      <c r="I18" s="18">
        <f t="shared" si="1"/>
        <v>9.6667748754529175</v>
      </c>
      <c r="J18" s="18">
        <f t="shared" si="2"/>
        <v>29.000324626358754</v>
      </c>
      <c r="K18" s="18">
        <v>38.66709950181167</v>
      </c>
      <c r="L18" s="18">
        <v>30.918801617444338</v>
      </c>
      <c r="M18" s="18">
        <v>1144.7443620421702</v>
      </c>
      <c r="N18" s="18">
        <v>0</v>
      </c>
      <c r="O18" s="18">
        <v>1214.3302631614263</v>
      </c>
    </row>
    <row r="19" spans="1:15" x14ac:dyDescent="0.35">
      <c r="A19" s="6"/>
      <c r="B19" s="389" t="s">
        <v>66</v>
      </c>
      <c r="C19" s="390" t="s">
        <v>84</v>
      </c>
      <c r="D19" s="362" t="s">
        <v>72</v>
      </c>
      <c r="E19" s="362" t="s">
        <v>69</v>
      </c>
      <c r="F19" s="18">
        <v>0</v>
      </c>
      <c r="G19" s="18">
        <v>0</v>
      </c>
      <c r="H19" s="18">
        <v>0</v>
      </c>
      <c r="I19" s="18">
        <f t="shared" si="1"/>
        <v>0</v>
      </c>
      <c r="J19" s="18">
        <f t="shared" si="2"/>
        <v>0</v>
      </c>
      <c r="K19" s="18">
        <v>0</v>
      </c>
      <c r="L19" s="18">
        <v>0</v>
      </c>
      <c r="M19" s="18">
        <v>0</v>
      </c>
      <c r="N19" s="18">
        <v>0</v>
      </c>
      <c r="O19" s="18">
        <v>0</v>
      </c>
    </row>
    <row r="20" spans="1:15" x14ac:dyDescent="0.35">
      <c r="A20" s="6"/>
      <c r="B20" s="389" t="s">
        <v>66</v>
      </c>
      <c r="C20" s="390" t="s">
        <v>85</v>
      </c>
      <c r="D20" s="362" t="s">
        <v>72</v>
      </c>
      <c r="E20" s="362" t="s">
        <v>73</v>
      </c>
      <c r="F20" s="18">
        <v>0</v>
      </c>
      <c r="G20" s="18">
        <v>0</v>
      </c>
      <c r="H20" s="18">
        <v>0</v>
      </c>
      <c r="I20" s="18">
        <f t="shared" si="1"/>
        <v>0</v>
      </c>
      <c r="J20" s="18">
        <f t="shared" si="2"/>
        <v>0</v>
      </c>
      <c r="K20" s="18">
        <v>0</v>
      </c>
      <c r="L20" s="18">
        <v>0</v>
      </c>
      <c r="M20" s="18">
        <v>84.714366544551666</v>
      </c>
      <c r="N20" s="18">
        <v>470.5189134257464</v>
      </c>
      <c r="O20" s="18">
        <v>555.2332799702981</v>
      </c>
    </row>
    <row r="21" spans="1:15" x14ac:dyDescent="0.35">
      <c r="A21" s="6"/>
      <c r="B21" s="389" t="s">
        <v>66</v>
      </c>
      <c r="C21" s="390" t="s">
        <v>86</v>
      </c>
      <c r="D21" s="362" t="s">
        <v>72</v>
      </c>
      <c r="E21" s="362" t="s">
        <v>73</v>
      </c>
      <c r="F21" s="18">
        <v>0</v>
      </c>
      <c r="G21" s="18">
        <v>0</v>
      </c>
      <c r="H21" s="18">
        <v>0</v>
      </c>
      <c r="I21" s="18">
        <f t="shared" si="1"/>
        <v>0</v>
      </c>
      <c r="J21" s="18">
        <f t="shared" si="2"/>
        <v>0</v>
      </c>
      <c r="K21" s="18">
        <v>0</v>
      </c>
      <c r="L21" s="18">
        <v>0</v>
      </c>
      <c r="M21" s="18">
        <v>0</v>
      </c>
      <c r="N21" s="18">
        <v>0</v>
      </c>
      <c r="O21" s="18">
        <v>0</v>
      </c>
    </row>
    <row r="22" spans="1:15" x14ac:dyDescent="0.35">
      <c r="A22" s="6"/>
      <c r="B22" s="389" t="s">
        <v>66</v>
      </c>
      <c r="C22" s="390" t="s">
        <v>87</v>
      </c>
      <c r="D22" s="362" t="s">
        <v>68</v>
      </c>
      <c r="E22" s="362" t="s">
        <v>69</v>
      </c>
      <c r="F22" s="18">
        <v>0</v>
      </c>
      <c r="G22" s="18">
        <v>0</v>
      </c>
      <c r="H22" s="18">
        <v>0</v>
      </c>
      <c r="I22" s="18">
        <f t="shared" si="1"/>
        <v>0</v>
      </c>
      <c r="J22" s="18">
        <f t="shared" si="2"/>
        <v>0</v>
      </c>
      <c r="K22" s="18">
        <v>0</v>
      </c>
      <c r="L22" s="18">
        <v>0</v>
      </c>
      <c r="M22" s="18">
        <v>1104.9224477581738</v>
      </c>
      <c r="N22" s="18">
        <v>0</v>
      </c>
      <c r="O22" s="18">
        <v>1104.9224477581738</v>
      </c>
    </row>
    <row r="23" spans="1:15" x14ac:dyDescent="0.35">
      <c r="A23" s="6"/>
      <c r="B23" s="389" t="s">
        <v>66</v>
      </c>
      <c r="C23" s="390" t="s">
        <v>88</v>
      </c>
      <c r="D23" s="362" t="s">
        <v>68</v>
      </c>
      <c r="E23" s="362" t="s">
        <v>69</v>
      </c>
      <c r="F23" s="18">
        <v>0</v>
      </c>
      <c r="G23" s="18">
        <v>0</v>
      </c>
      <c r="H23" s="18">
        <v>0</v>
      </c>
      <c r="I23" s="18">
        <f t="shared" si="1"/>
        <v>0</v>
      </c>
      <c r="J23" s="18">
        <f t="shared" si="2"/>
        <v>0</v>
      </c>
      <c r="K23" s="18">
        <v>0</v>
      </c>
      <c r="L23" s="18">
        <v>0</v>
      </c>
      <c r="M23" s="18">
        <v>0</v>
      </c>
      <c r="N23" s="18">
        <v>1149.6970666796726</v>
      </c>
      <c r="O23" s="18">
        <v>1149.6970666796726</v>
      </c>
    </row>
    <row r="24" spans="1:15" x14ac:dyDescent="0.35">
      <c r="A24" s="6"/>
      <c r="B24" s="389" t="s">
        <v>66</v>
      </c>
      <c r="C24" s="390" t="s">
        <v>89</v>
      </c>
      <c r="D24" s="362" t="s">
        <v>68</v>
      </c>
      <c r="E24" s="362" t="s">
        <v>69</v>
      </c>
      <c r="F24" s="18">
        <v>0</v>
      </c>
      <c r="G24" s="18">
        <v>0</v>
      </c>
      <c r="H24" s="18">
        <v>0</v>
      </c>
      <c r="I24" s="18">
        <f t="shared" si="1"/>
        <v>0</v>
      </c>
      <c r="J24" s="18">
        <f t="shared" si="2"/>
        <v>0</v>
      </c>
      <c r="K24" s="18">
        <v>0</v>
      </c>
      <c r="L24" s="18">
        <v>0</v>
      </c>
      <c r="M24" s="18">
        <v>980.51394985617242</v>
      </c>
      <c r="N24" s="18">
        <v>689.81824000780352</v>
      </c>
      <c r="O24" s="18">
        <v>1670.3321898639761</v>
      </c>
    </row>
    <row r="25" spans="1:15" x14ac:dyDescent="0.35">
      <c r="A25" s="6"/>
      <c r="B25" s="389" t="s">
        <v>66</v>
      </c>
      <c r="C25" s="390" t="s">
        <v>90</v>
      </c>
      <c r="D25" s="362" t="s">
        <v>72</v>
      </c>
      <c r="E25" s="362" t="s">
        <v>73</v>
      </c>
      <c r="F25" s="18">
        <v>0</v>
      </c>
      <c r="G25" s="18">
        <v>0</v>
      </c>
      <c r="H25" s="18">
        <v>0</v>
      </c>
      <c r="I25" s="18">
        <f t="shared" si="1"/>
        <v>0</v>
      </c>
      <c r="J25" s="18">
        <f t="shared" si="2"/>
        <v>0</v>
      </c>
      <c r="K25" s="18">
        <v>0</v>
      </c>
      <c r="L25" s="18">
        <v>0</v>
      </c>
      <c r="M25" s="18">
        <v>0</v>
      </c>
      <c r="N25" s="18">
        <v>999.06647604246007</v>
      </c>
      <c r="O25" s="18">
        <v>999.06647604246007</v>
      </c>
    </row>
    <row r="26" spans="1:15" x14ac:dyDescent="0.35">
      <c r="A26" s="6"/>
      <c r="B26" s="389" t="s">
        <v>66</v>
      </c>
      <c r="C26" s="390" t="s">
        <v>91</v>
      </c>
      <c r="D26" s="362" t="s">
        <v>68</v>
      </c>
      <c r="E26" s="362" t="s">
        <v>69</v>
      </c>
      <c r="F26" s="18">
        <v>0</v>
      </c>
      <c r="G26" s="18">
        <v>0</v>
      </c>
      <c r="H26" s="18">
        <v>0</v>
      </c>
      <c r="I26" s="18">
        <f t="shared" si="1"/>
        <v>0</v>
      </c>
      <c r="J26" s="18">
        <f t="shared" si="2"/>
        <v>0</v>
      </c>
      <c r="K26" s="18">
        <v>0</v>
      </c>
      <c r="L26" s="18">
        <v>0</v>
      </c>
      <c r="M26" s="18">
        <v>0</v>
      </c>
      <c r="N26" s="18">
        <v>0</v>
      </c>
      <c r="O26" s="18">
        <v>0</v>
      </c>
    </row>
    <row r="27" spans="1:15" x14ac:dyDescent="0.35">
      <c r="A27" s="6"/>
      <c r="B27" s="389" t="s">
        <v>66</v>
      </c>
      <c r="C27" s="390" t="s">
        <v>92</v>
      </c>
      <c r="D27" s="362" t="s">
        <v>72</v>
      </c>
      <c r="E27" s="362" t="s">
        <v>69</v>
      </c>
      <c r="F27" s="18">
        <v>0</v>
      </c>
      <c r="G27" s="18">
        <v>0</v>
      </c>
      <c r="H27" s="18">
        <v>0</v>
      </c>
      <c r="I27" s="18">
        <f t="shared" si="1"/>
        <v>0</v>
      </c>
      <c r="J27" s="18">
        <f t="shared" si="2"/>
        <v>0</v>
      </c>
      <c r="K27" s="18">
        <v>0</v>
      </c>
      <c r="L27" s="18">
        <v>0</v>
      </c>
      <c r="M27" s="18">
        <v>0</v>
      </c>
      <c r="N27" s="18">
        <v>1691.3096015352346</v>
      </c>
      <c r="O27" s="18">
        <v>1691.3096015352346</v>
      </c>
    </row>
    <row r="28" spans="1:15" x14ac:dyDescent="0.35">
      <c r="A28" s="6"/>
      <c r="B28" s="389" t="s">
        <v>66</v>
      </c>
      <c r="C28" s="390" t="s">
        <v>93</v>
      </c>
      <c r="D28" s="362" t="s">
        <v>68</v>
      </c>
      <c r="E28" s="362" t="s">
        <v>69</v>
      </c>
      <c r="F28" s="18">
        <v>0</v>
      </c>
      <c r="G28" s="18">
        <v>0</v>
      </c>
      <c r="H28" s="18">
        <v>0</v>
      </c>
      <c r="I28" s="18">
        <f t="shared" si="1"/>
        <v>0</v>
      </c>
      <c r="J28" s="18">
        <f t="shared" si="2"/>
        <v>0</v>
      </c>
      <c r="K28" s="18">
        <v>0</v>
      </c>
      <c r="L28" s="18">
        <v>0</v>
      </c>
      <c r="M28" s="18">
        <v>0</v>
      </c>
      <c r="N28" s="18">
        <v>333.83045384247697</v>
      </c>
      <c r="O28" s="18">
        <v>333.83045384247697</v>
      </c>
    </row>
    <row r="29" spans="1:15" x14ac:dyDescent="0.35">
      <c r="A29" s="6"/>
      <c r="B29" s="389" t="s">
        <v>66</v>
      </c>
      <c r="C29" s="390" t="s">
        <v>94</v>
      </c>
      <c r="D29" s="362" t="s">
        <v>95</v>
      </c>
      <c r="E29" s="362" t="s">
        <v>69</v>
      </c>
      <c r="F29" s="18">
        <v>31.80836789314441</v>
      </c>
      <c r="G29" s="18">
        <v>31.370937468000424</v>
      </c>
      <c r="H29" s="18">
        <v>63.179305361144834</v>
      </c>
      <c r="I29" s="18">
        <f t="shared" si="1"/>
        <v>40.278228647720496</v>
      </c>
      <c r="J29" s="18">
        <f t="shared" si="2"/>
        <v>120.83468594316149</v>
      </c>
      <c r="K29" s="18">
        <v>161.11291459088199</v>
      </c>
      <c r="L29" s="18">
        <v>162.43563390171252</v>
      </c>
      <c r="M29" s="18">
        <v>218.37519209047528</v>
      </c>
      <c r="N29" s="18">
        <v>225.50794687136462</v>
      </c>
      <c r="O29" s="18">
        <v>830.61099281557927</v>
      </c>
    </row>
    <row r="30" spans="1:15" x14ac:dyDescent="0.35">
      <c r="A30" s="6"/>
      <c r="B30" s="389" t="s">
        <v>66</v>
      </c>
      <c r="C30" s="390" t="s">
        <v>96</v>
      </c>
      <c r="D30" s="362" t="s">
        <v>95</v>
      </c>
      <c r="E30" s="362" t="s">
        <v>69</v>
      </c>
      <c r="F30" s="18">
        <v>0</v>
      </c>
      <c r="G30" s="18">
        <v>318.93786425800437</v>
      </c>
      <c r="H30" s="18">
        <v>318.93786425800437</v>
      </c>
      <c r="I30" s="18">
        <f t="shared" si="1"/>
        <v>0</v>
      </c>
      <c r="J30" s="18">
        <f t="shared" si="2"/>
        <v>0</v>
      </c>
      <c r="K30" s="18">
        <v>0</v>
      </c>
      <c r="L30" s="18">
        <v>0</v>
      </c>
      <c r="M30" s="18">
        <v>0</v>
      </c>
      <c r="N30" s="18">
        <v>0</v>
      </c>
      <c r="O30" s="18">
        <v>318.93786425800437</v>
      </c>
    </row>
    <row r="31" spans="1:15" x14ac:dyDescent="0.35">
      <c r="A31" s="6"/>
      <c r="B31" s="389" t="s">
        <v>66</v>
      </c>
      <c r="C31" s="390" t="s">
        <v>97</v>
      </c>
      <c r="D31" s="362" t="s">
        <v>95</v>
      </c>
      <c r="E31" s="362" t="s">
        <v>98</v>
      </c>
      <c r="F31" s="18">
        <v>0</v>
      </c>
      <c r="G31" s="18">
        <v>0</v>
      </c>
      <c r="H31" s="18">
        <v>0</v>
      </c>
      <c r="I31" s="18">
        <f t="shared" si="1"/>
        <v>52.659318126226786</v>
      </c>
      <c r="J31" s="18">
        <f t="shared" si="2"/>
        <v>157.97795437868035</v>
      </c>
      <c r="K31" s="18">
        <v>210.63727250490714</v>
      </c>
      <c r="L31" s="18">
        <v>0</v>
      </c>
      <c r="M31" s="18">
        <v>0</v>
      </c>
      <c r="N31" s="18">
        <v>0</v>
      </c>
      <c r="O31" s="18">
        <v>210.63727250490714</v>
      </c>
    </row>
    <row r="32" spans="1:15" x14ac:dyDescent="0.35">
      <c r="A32" s="6"/>
      <c r="B32" s="389" t="s">
        <v>66</v>
      </c>
      <c r="C32" s="390" t="s">
        <v>99</v>
      </c>
      <c r="D32" s="362" t="s">
        <v>95</v>
      </c>
      <c r="E32" s="362" t="s">
        <v>98</v>
      </c>
      <c r="F32" s="18">
        <v>0</v>
      </c>
      <c r="G32" s="18">
        <v>0</v>
      </c>
      <c r="H32" s="18">
        <v>0</v>
      </c>
      <c r="I32" s="18">
        <f t="shared" si="1"/>
        <v>52.659318126226786</v>
      </c>
      <c r="J32" s="18">
        <f t="shared" si="2"/>
        <v>157.97795437868035</v>
      </c>
      <c r="K32" s="18">
        <v>210.63727250490714</v>
      </c>
      <c r="L32" s="18">
        <v>0</v>
      </c>
      <c r="M32" s="18">
        <v>0</v>
      </c>
      <c r="N32" s="18">
        <v>0</v>
      </c>
      <c r="O32" s="18">
        <v>210.63727250490714</v>
      </c>
    </row>
    <row r="33" spans="1:15" x14ac:dyDescent="0.35">
      <c r="A33" s="6"/>
      <c r="B33" s="391"/>
      <c r="C33" s="392"/>
      <c r="D33" s="392"/>
      <c r="E33" s="393"/>
      <c r="F33" s="393"/>
      <c r="G33" s="393"/>
      <c r="H33" s="27"/>
      <c r="I33" s="27"/>
      <c r="J33" s="27"/>
      <c r="K33" s="27"/>
      <c r="L33" s="27"/>
      <c r="M33" s="27"/>
      <c r="N33" s="27"/>
      <c r="O33" s="27"/>
    </row>
    <row r="34" spans="1:15" ht="13.15" thickBot="1" x14ac:dyDescent="0.4">
      <c r="B34" s="394">
        <v>11</v>
      </c>
      <c r="C34" s="367" t="s">
        <v>100</v>
      </c>
      <c r="D34" s="367"/>
      <c r="E34" s="395"/>
      <c r="F34" s="16">
        <f t="shared" ref="F34:H34" si="3">SUM(F6:F32)</f>
        <v>1655.5801080933811</v>
      </c>
      <c r="G34" s="16">
        <f t="shared" si="3"/>
        <v>2711.8256556492738</v>
      </c>
      <c r="H34" s="16">
        <f t="shared" si="3"/>
        <v>4367.4057637426549</v>
      </c>
      <c r="I34" s="16">
        <f>SUM(I6:I32)</f>
        <v>1604.274496328494</v>
      </c>
      <c r="J34" s="16">
        <f>SUM(J6:J32)</f>
        <v>4812.823488985483</v>
      </c>
      <c r="K34" s="16">
        <f t="shared" ref="K34:O34" si="4">SUM(K6:K32)</f>
        <v>6417.0979853139761</v>
      </c>
      <c r="L34" s="16">
        <f t="shared" si="4"/>
        <v>5177.9597120654353</v>
      </c>
      <c r="M34" s="16">
        <f t="shared" si="4"/>
        <v>3533.2703182915434</v>
      </c>
      <c r="N34" s="16">
        <f t="shared" si="4"/>
        <v>5559.7486984047591</v>
      </c>
      <c r="O34" s="16">
        <f t="shared" si="4"/>
        <v>25055.482477818368</v>
      </c>
    </row>
    <row r="35" spans="1:15" x14ac:dyDescent="0.35">
      <c r="B35" s="17">
        <v>12</v>
      </c>
      <c r="C35" s="4" t="s">
        <v>101</v>
      </c>
      <c r="D35" s="388" t="s">
        <v>68</v>
      </c>
      <c r="E35" s="365" t="s">
        <v>98</v>
      </c>
      <c r="F35" s="18">
        <v>2462.7726769121682</v>
      </c>
      <c r="G35" s="18">
        <v>2839.1661202843015</v>
      </c>
      <c r="H35" s="18">
        <v>5301.9387971964697</v>
      </c>
      <c r="I35" s="18">
        <f t="shared" ref="I35" si="5">K35*0.25</f>
        <v>1373.2983915764942</v>
      </c>
      <c r="J35" s="18">
        <f t="shared" ref="J35:J60" si="6">K35*0.75</f>
        <v>4119.8951747294823</v>
      </c>
      <c r="K35" s="18">
        <v>5493.1935663059767</v>
      </c>
      <c r="L35" s="18">
        <v>5747.9064285011</v>
      </c>
      <c r="M35" s="18">
        <v>5836.2146578332049</v>
      </c>
      <c r="N35" s="19">
        <v>6111.8917502351678</v>
      </c>
      <c r="O35" s="20">
        <v>28491.145200071922</v>
      </c>
    </row>
    <row r="36" spans="1:15" x14ac:dyDescent="0.35">
      <c r="B36" s="17">
        <v>12</v>
      </c>
      <c r="C36" s="4" t="s">
        <v>102</v>
      </c>
      <c r="D36" s="388" t="s">
        <v>68</v>
      </c>
      <c r="E36" s="365" t="s">
        <v>98</v>
      </c>
      <c r="F36" s="18">
        <v>50.097084558831739</v>
      </c>
      <c r="G36" s="18">
        <v>49.950142862144631</v>
      </c>
      <c r="H36" s="18">
        <v>100.04722742097638</v>
      </c>
      <c r="I36" s="18">
        <f t="shared" ref="I36:I60" si="7">K36*0.25</f>
        <v>636.86940362718349</v>
      </c>
      <c r="J36" s="18">
        <f t="shared" si="6"/>
        <v>1910.6082108815503</v>
      </c>
      <c r="K36" s="18">
        <v>2547.477614508734</v>
      </c>
      <c r="L36" s="18">
        <v>0</v>
      </c>
      <c r="M36" s="18">
        <v>0</v>
      </c>
      <c r="N36" s="19">
        <v>0</v>
      </c>
      <c r="O36" s="20">
        <v>2647.5248419297104</v>
      </c>
    </row>
    <row r="37" spans="1:15" x14ac:dyDescent="0.35">
      <c r="B37" s="17">
        <v>12</v>
      </c>
      <c r="C37" s="4" t="s">
        <v>103</v>
      </c>
      <c r="D37" s="388" t="s">
        <v>68</v>
      </c>
      <c r="E37" s="365" t="s">
        <v>98</v>
      </c>
      <c r="F37" s="18">
        <v>0</v>
      </c>
      <c r="G37" s="18">
        <v>0</v>
      </c>
      <c r="H37" s="18">
        <v>0</v>
      </c>
      <c r="I37" s="18">
        <f t="shared" si="7"/>
        <v>16.116695112198116</v>
      </c>
      <c r="J37" s="18">
        <f t="shared" si="6"/>
        <v>48.350085336594347</v>
      </c>
      <c r="K37" s="18">
        <v>64.466780448792463</v>
      </c>
      <c r="L37" s="18">
        <v>1740.8007354915312</v>
      </c>
      <c r="M37" s="18">
        <v>0</v>
      </c>
      <c r="N37" s="19">
        <v>0</v>
      </c>
      <c r="O37" s="20">
        <v>1805.2675159403236</v>
      </c>
    </row>
    <row r="38" spans="1:15" x14ac:dyDescent="0.35">
      <c r="B38" s="17">
        <v>12</v>
      </c>
      <c r="C38" s="4" t="s">
        <v>104</v>
      </c>
      <c r="D38" s="388" t="s">
        <v>68</v>
      </c>
      <c r="E38" s="365" t="s">
        <v>98</v>
      </c>
      <c r="F38" s="18">
        <v>98.190285735310226</v>
      </c>
      <c r="G38" s="18">
        <v>97.902280009803476</v>
      </c>
      <c r="H38" s="18">
        <v>196.09256574511372</v>
      </c>
      <c r="I38" s="18">
        <f t="shared" si="7"/>
        <v>50.949552290174687</v>
      </c>
      <c r="J38" s="18">
        <f t="shared" si="6"/>
        <v>152.84865687052405</v>
      </c>
      <c r="K38" s="18">
        <v>203.79820916069875</v>
      </c>
      <c r="L38" s="18">
        <v>213.24809009771261</v>
      </c>
      <c r="M38" s="18">
        <v>216.52433710681584</v>
      </c>
      <c r="N38" s="19">
        <v>226.75199376227388</v>
      </c>
      <c r="O38" s="20">
        <v>1056.415195872615</v>
      </c>
    </row>
    <row r="39" spans="1:15" x14ac:dyDescent="0.35">
      <c r="B39" s="17">
        <v>12</v>
      </c>
      <c r="C39" s="4" t="s">
        <v>105</v>
      </c>
      <c r="D39" s="388" t="s">
        <v>68</v>
      </c>
      <c r="E39" s="365" t="s">
        <v>69</v>
      </c>
      <c r="F39" s="18">
        <v>0</v>
      </c>
      <c r="G39" s="18">
        <v>1500.502291578825</v>
      </c>
      <c r="H39" s="18">
        <v>1500.502291578825</v>
      </c>
      <c r="I39" s="18">
        <f t="shared" si="7"/>
        <v>390.17998973240918</v>
      </c>
      <c r="J39" s="18">
        <f t="shared" si="6"/>
        <v>1170.5399691972275</v>
      </c>
      <c r="K39" s="18">
        <v>1560.7199589296367</v>
      </c>
      <c r="L39" s="18">
        <v>1635.2646909023576</v>
      </c>
      <c r="M39" s="18">
        <v>2124.368878859219</v>
      </c>
      <c r="N39" s="19">
        <v>1432.2396340698729</v>
      </c>
      <c r="O39" s="20">
        <v>8253.0954543399112</v>
      </c>
    </row>
    <row r="40" spans="1:15" x14ac:dyDescent="0.35">
      <c r="B40" s="17">
        <v>12</v>
      </c>
      <c r="C40" s="4" t="s">
        <v>106</v>
      </c>
      <c r="D40" s="388" t="s">
        <v>68</v>
      </c>
      <c r="E40" s="365" t="s">
        <v>69</v>
      </c>
      <c r="F40" s="18">
        <v>420.81551029418671</v>
      </c>
      <c r="G40" s="18">
        <v>0</v>
      </c>
      <c r="H40" s="18">
        <v>420.81551029418671</v>
      </c>
      <c r="I40" s="18">
        <f t="shared" si="7"/>
        <v>0</v>
      </c>
      <c r="J40" s="18">
        <f t="shared" si="6"/>
        <v>0</v>
      </c>
      <c r="K40" s="18">
        <v>0</v>
      </c>
      <c r="L40" s="18">
        <v>0</v>
      </c>
      <c r="M40" s="18">
        <v>0</v>
      </c>
      <c r="N40" s="19">
        <v>0</v>
      </c>
      <c r="O40" s="20">
        <v>420.81551029418671</v>
      </c>
    </row>
    <row r="41" spans="1:15" x14ac:dyDescent="0.35">
      <c r="B41" s="17">
        <v>12</v>
      </c>
      <c r="C41" s="4" t="s">
        <v>107</v>
      </c>
      <c r="D41" s="388" t="s">
        <v>68</v>
      </c>
      <c r="E41" s="365" t="s">
        <v>69</v>
      </c>
      <c r="F41" s="18">
        <v>0</v>
      </c>
      <c r="G41" s="18">
        <v>963.03875438214857</v>
      </c>
      <c r="H41" s="18">
        <v>963.03875438214857</v>
      </c>
      <c r="I41" s="18">
        <f t="shared" si="7"/>
        <v>0</v>
      </c>
      <c r="J41" s="18">
        <f t="shared" si="6"/>
        <v>0</v>
      </c>
      <c r="K41" s="18">
        <v>0</v>
      </c>
      <c r="L41" s="18">
        <v>0</v>
      </c>
      <c r="M41" s="18">
        <v>0</v>
      </c>
      <c r="N41" s="19">
        <v>0</v>
      </c>
      <c r="O41" s="20">
        <v>963.03875438214857</v>
      </c>
    </row>
    <row r="42" spans="1:15" x14ac:dyDescent="0.35">
      <c r="B42" s="17">
        <v>12</v>
      </c>
      <c r="C42" s="4" t="s">
        <v>108</v>
      </c>
      <c r="D42" s="388" t="s">
        <v>68</v>
      </c>
      <c r="E42" s="365" t="s">
        <v>69</v>
      </c>
      <c r="F42" s="18">
        <v>240.46600588239238</v>
      </c>
      <c r="G42" s="18">
        <v>149.85042858643391</v>
      </c>
      <c r="H42" s="18">
        <v>390.31643446882634</v>
      </c>
      <c r="I42" s="18">
        <f t="shared" si="7"/>
        <v>0</v>
      </c>
      <c r="J42" s="18">
        <f t="shared" si="6"/>
        <v>0</v>
      </c>
      <c r="K42" s="18">
        <v>0</v>
      </c>
      <c r="L42" s="18">
        <v>0</v>
      </c>
      <c r="M42" s="18">
        <v>0</v>
      </c>
      <c r="N42" s="19">
        <v>0</v>
      </c>
      <c r="O42" s="20">
        <v>390.31643446882634</v>
      </c>
    </row>
    <row r="43" spans="1:15" x14ac:dyDescent="0.35">
      <c r="B43" s="17">
        <v>12</v>
      </c>
      <c r="C43" s="4" t="s">
        <v>109</v>
      </c>
      <c r="D43" s="388" t="s">
        <v>68</v>
      </c>
      <c r="E43" s="365" t="s">
        <v>69</v>
      </c>
      <c r="F43" s="18">
        <v>200.38833823532696</v>
      </c>
      <c r="G43" s="18">
        <v>199.80057144857852</v>
      </c>
      <c r="H43" s="18">
        <v>400.18890968390554</v>
      </c>
      <c r="I43" s="18">
        <f t="shared" si="7"/>
        <v>103.97867814321364</v>
      </c>
      <c r="J43" s="18">
        <f t="shared" si="6"/>
        <v>311.93603442964093</v>
      </c>
      <c r="K43" s="18">
        <v>415.91471257285457</v>
      </c>
      <c r="L43" s="18">
        <v>435.2001838728828</v>
      </c>
      <c r="M43" s="18">
        <v>441.88640225880778</v>
      </c>
      <c r="N43" s="19">
        <v>462.75917094341605</v>
      </c>
      <c r="O43" s="20">
        <v>2155.9493793318666</v>
      </c>
    </row>
    <row r="44" spans="1:15" x14ac:dyDescent="0.35">
      <c r="B44" s="17">
        <v>12</v>
      </c>
      <c r="C44" s="4" t="s">
        <v>110</v>
      </c>
      <c r="D44" s="388" t="s">
        <v>68</v>
      </c>
      <c r="E44" s="365" t="s">
        <v>69</v>
      </c>
      <c r="F44" s="18">
        <v>0</v>
      </c>
      <c r="G44" s="18">
        <v>0</v>
      </c>
      <c r="H44" s="18">
        <v>0</v>
      </c>
      <c r="I44" s="18">
        <f t="shared" si="7"/>
        <v>0</v>
      </c>
      <c r="J44" s="18">
        <f t="shared" si="6"/>
        <v>0</v>
      </c>
      <c r="K44" s="18">
        <v>0</v>
      </c>
      <c r="L44" s="18">
        <v>0</v>
      </c>
      <c r="M44" s="18">
        <v>0</v>
      </c>
      <c r="N44" s="19">
        <v>0</v>
      </c>
      <c r="O44" s="20">
        <v>0</v>
      </c>
    </row>
    <row r="45" spans="1:15" x14ac:dyDescent="0.35">
      <c r="B45" s="17">
        <v>12</v>
      </c>
      <c r="C45" s="4" t="s">
        <v>111</v>
      </c>
      <c r="D45" s="388" t="s">
        <v>68</v>
      </c>
      <c r="E45" s="365" t="s">
        <v>69</v>
      </c>
      <c r="F45" s="18">
        <v>0</v>
      </c>
      <c r="G45" s="18">
        <v>0</v>
      </c>
      <c r="H45" s="18">
        <v>0</v>
      </c>
      <c r="I45" s="18">
        <f t="shared" si="7"/>
        <v>0</v>
      </c>
      <c r="J45" s="18">
        <f t="shared" si="6"/>
        <v>0</v>
      </c>
      <c r="K45" s="18">
        <v>0</v>
      </c>
      <c r="L45" s="18">
        <v>0</v>
      </c>
      <c r="M45" s="18">
        <v>0</v>
      </c>
      <c r="N45" s="19">
        <v>0</v>
      </c>
      <c r="O45" s="20">
        <v>0</v>
      </c>
    </row>
    <row r="46" spans="1:15" x14ac:dyDescent="0.35">
      <c r="B46" s="17">
        <v>12</v>
      </c>
      <c r="C46" s="4" t="s">
        <v>112</v>
      </c>
      <c r="D46" s="388" t="s">
        <v>68</v>
      </c>
      <c r="E46" s="365" t="s">
        <v>69</v>
      </c>
      <c r="F46" s="18">
        <v>0</v>
      </c>
      <c r="G46" s="18">
        <v>0</v>
      </c>
      <c r="H46" s="18">
        <v>0</v>
      </c>
      <c r="I46" s="18">
        <f t="shared" si="7"/>
        <v>0</v>
      </c>
      <c r="J46" s="18">
        <f t="shared" si="6"/>
        <v>0</v>
      </c>
      <c r="K46" s="18">
        <v>0</v>
      </c>
      <c r="L46" s="18">
        <v>0</v>
      </c>
      <c r="M46" s="18">
        <v>0</v>
      </c>
      <c r="N46" s="19">
        <v>0</v>
      </c>
      <c r="O46" s="20">
        <v>0</v>
      </c>
    </row>
    <row r="47" spans="1:15" x14ac:dyDescent="0.35">
      <c r="B47" s="17">
        <v>12</v>
      </c>
      <c r="C47" s="4" t="s">
        <v>113</v>
      </c>
      <c r="D47" s="388" t="s">
        <v>68</v>
      </c>
      <c r="E47" s="365" t="s">
        <v>69</v>
      </c>
      <c r="F47" s="18">
        <v>0</v>
      </c>
      <c r="G47" s="18">
        <v>0</v>
      </c>
      <c r="H47" s="18">
        <v>0</v>
      </c>
      <c r="I47" s="18">
        <f t="shared" si="7"/>
        <v>0</v>
      </c>
      <c r="J47" s="18">
        <f t="shared" si="6"/>
        <v>0</v>
      </c>
      <c r="K47" s="18">
        <v>0</v>
      </c>
      <c r="L47" s="18">
        <v>0</v>
      </c>
      <c r="M47" s="18">
        <v>958.89349290161294</v>
      </c>
      <c r="N47" s="19">
        <v>0</v>
      </c>
      <c r="O47" s="20">
        <v>958.89349290161294</v>
      </c>
    </row>
    <row r="48" spans="1:15" x14ac:dyDescent="0.35">
      <c r="B48" s="17">
        <v>12</v>
      </c>
      <c r="C48" s="4" t="s">
        <v>114</v>
      </c>
      <c r="D48" s="388" t="s">
        <v>68</v>
      </c>
      <c r="E48" s="365" t="s">
        <v>69</v>
      </c>
      <c r="F48" s="18">
        <v>2878.5784787504722</v>
      </c>
      <c r="G48" s="18">
        <v>0</v>
      </c>
      <c r="H48" s="18">
        <v>2878.5784787504722</v>
      </c>
      <c r="I48" s="18">
        <f t="shared" si="7"/>
        <v>0</v>
      </c>
      <c r="J48" s="18">
        <f t="shared" si="6"/>
        <v>0</v>
      </c>
      <c r="K48" s="18">
        <v>0</v>
      </c>
      <c r="L48" s="18">
        <v>0</v>
      </c>
      <c r="M48" s="18">
        <v>0</v>
      </c>
      <c r="N48" s="19">
        <v>0</v>
      </c>
      <c r="O48" s="20">
        <v>2878.5784787504722</v>
      </c>
    </row>
    <row r="49" spans="2:15" x14ac:dyDescent="0.35">
      <c r="B49" s="17">
        <v>12</v>
      </c>
      <c r="C49" s="4" t="s">
        <v>115</v>
      </c>
      <c r="D49" s="388" t="s">
        <v>68</v>
      </c>
      <c r="E49" s="365" t="s">
        <v>69</v>
      </c>
      <c r="F49" s="18">
        <v>6011.6501470598096</v>
      </c>
      <c r="G49" s="18">
        <v>3248.7572917538869</v>
      </c>
      <c r="H49" s="18">
        <v>9260.4074388136978</v>
      </c>
      <c r="I49" s="18">
        <f t="shared" si="7"/>
        <v>0</v>
      </c>
      <c r="J49" s="18">
        <f t="shared" si="6"/>
        <v>0</v>
      </c>
      <c r="K49" s="18">
        <v>0</v>
      </c>
      <c r="L49" s="18">
        <v>0</v>
      </c>
      <c r="M49" s="18">
        <v>0</v>
      </c>
      <c r="N49" s="19">
        <v>0</v>
      </c>
      <c r="O49" s="20">
        <v>9260.4074388136978</v>
      </c>
    </row>
    <row r="50" spans="2:15" x14ac:dyDescent="0.35">
      <c r="B50" s="17">
        <v>12</v>
      </c>
      <c r="C50" s="4" t="s">
        <v>116</v>
      </c>
      <c r="D50" s="388" t="s">
        <v>68</v>
      </c>
      <c r="E50" s="365" t="s">
        <v>69</v>
      </c>
      <c r="F50" s="18">
        <v>2003.8833823532696</v>
      </c>
      <c r="G50" s="18">
        <v>6493.5185720788031</v>
      </c>
      <c r="H50" s="18">
        <v>8497.4019544320727</v>
      </c>
      <c r="I50" s="18">
        <f t="shared" si="7"/>
        <v>3119.3603442964095</v>
      </c>
      <c r="J50" s="18">
        <f t="shared" si="6"/>
        <v>9358.0810328892294</v>
      </c>
      <c r="K50" s="18">
        <v>12477.441377185638</v>
      </c>
      <c r="L50" s="18">
        <v>3587.1375155722371</v>
      </c>
      <c r="M50" s="18">
        <v>0</v>
      </c>
      <c r="N50" s="19">
        <v>0</v>
      </c>
      <c r="O50" s="20">
        <v>24561.980847189949</v>
      </c>
    </row>
    <row r="51" spans="2:15" x14ac:dyDescent="0.35">
      <c r="B51" s="17">
        <v>12</v>
      </c>
      <c r="C51" s="4" t="s">
        <v>117</v>
      </c>
      <c r="D51" s="388" t="s">
        <v>68</v>
      </c>
      <c r="E51" s="365" t="s">
        <v>69</v>
      </c>
      <c r="F51" s="18">
        <v>125.24271139707935</v>
      </c>
      <c r="G51" s="18">
        <v>124.8753571553616</v>
      </c>
      <c r="H51" s="18">
        <v>250.11806855244095</v>
      </c>
      <c r="I51" s="18">
        <f t="shared" si="7"/>
        <v>1247.7441377185639</v>
      </c>
      <c r="J51" s="18">
        <f t="shared" si="6"/>
        <v>3743.2324131556916</v>
      </c>
      <c r="K51" s="18">
        <v>4990.9765508742557</v>
      </c>
      <c r="L51" s="18">
        <v>11968.005056504278</v>
      </c>
      <c r="M51" s="18">
        <v>12151.876062117215</v>
      </c>
      <c r="N51" s="19">
        <v>7016.585929429546</v>
      </c>
      <c r="O51" s="20">
        <v>36377.561667477734</v>
      </c>
    </row>
    <row r="52" spans="2:15" x14ac:dyDescent="0.35">
      <c r="B52" s="17">
        <v>12</v>
      </c>
      <c r="C52" s="4" t="s">
        <v>118</v>
      </c>
      <c r="D52" s="388" t="s">
        <v>68</v>
      </c>
      <c r="E52" s="365" t="s">
        <v>69</v>
      </c>
      <c r="F52" s="18">
        <v>0</v>
      </c>
      <c r="G52" s="18">
        <v>0</v>
      </c>
      <c r="H52" s="18">
        <v>0</v>
      </c>
      <c r="I52" s="18">
        <f t="shared" si="7"/>
        <v>0</v>
      </c>
      <c r="J52" s="18">
        <f t="shared" si="6"/>
        <v>0</v>
      </c>
      <c r="K52" s="18">
        <v>0</v>
      </c>
      <c r="L52" s="18">
        <v>0</v>
      </c>
      <c r="M52" s="18">
        <v>0</v>
      </c>
      <c r="N52" s="19">
        <v>0</v>
      </c>
      <c r="O52" s="20">
        <v>0</v>
      </c>
    </row>
    <row r="53" spans="2:15" x14ac:dyDescent="0.35">
      <c r="B53" s="17">
        <v>12</v>
      </c>
      <c r="C53" s="4" t="s">
        <v>119</v>
      </c>
      <c r="D53" s="388" t="s">
        <v>68</v>
      </c>
      <c r="E53" s="365" t="s">
        <v>69</v>
      </c>
      <c r="F53" s="18">
        <v>300.58250735299049</v>
      </c>
      <c r="G53" s="18">
        <v>299.70085717286781</v>
      </c>
      <c r="H53" s="18">
        <v>600.28336452585825</v>
      </c>
      <c r="I53" s="18">
        <f t="shared" si="7"/>
        <v>155.96801721482049</v>
      </c>
      <c r="J53" s="18">
        <f t="shared" si="6"/>
        <v>467.90405164446145</v>
      </c>
      <c r="K53" s="18">
        <v>623.87206885928197</v>
      </c>
      <c r="L53" s="18">
        <v>1088.0004596822071</v>
      </c>
      <c r="M53" s="18">
        <v>8837.728045176158</v>
      </c>
      <c r="N53" s="19">
        <v>17353.468910378102</v>
      </c>
      <c r="O53" s="20">
        <v>28503.352848621609</v>
      </c>
    </row>
    <row r="54" spans="2:15" x14ac:dyDescent="0.35">
      <c r="B54" s="17">
        <v>12</v>
      </c>
      <c r="C54" s="4" t="s">
        <v>120</v>
      </c>
      <c r="D54" s="388" t="s">
        <v>68</v>
      </c>
      <c r="E54" s="365" t="s">
        <v>69</v>
      </c>
      <c r="F54" s="18">
        <v>0</v>
      </c>
      <c r="G54" s="18">
        <v>0</v>
      </c>
      <c r="H54" s="18">
        <v>0</v>
      </c>
      <c r="I54" s="18">
        <f t="shared" si="7"/>
        <v>0</v>
      </c>
      <c r="J54" s="18">
        <f t="shared" si="6"/>
        <v>0</v>
      </c>
      <c r="K54" s="18">
        <v>0</v>
      </c>
      <c r="L54" s="18">
        <v>0</v>
      </c>
      <c r="M54" s="18">
        <v>0</v>
      </c>
      <c r="N54" s="19">
        <v>0</v>
      </c>
      <c r="O54" s="20">
        <v>0</v>
      </c>
    </row>
    <row r="55" spans="2:15" x14ac:dyDescent="0.35">
      <c r="B55" s="17">
        <v>12</v>
      </c>
      <c r="C55" s="4" t="s">
        <v>121</v>
      </c>
      <c r="D55" s="388" t="s">
        <v>68</v>
      </c>
      <c r="E55" s="365" t="s">
        <v>69</v>
      </c>
      <c r="F55" s="18">
        <v>0</v>
      </c>
      <c r="G55" s="18">
        <v>0</v>
      </c>
      <c r="H55" s="18">
        <v>0</v>
      </c>
      <c r="I55" s="18">
        <f t="shared" si="7"/>
        <v>0</v>
      </c>
      <c r="J55" s="18">
        <f t="shared" si="6"/>
        <v>0</v>
      </c>
      <c r="K55" s="18">
        <v>0</v>
      </c>
      <c r="L55" s="18">
        <v>0</v>
      </c>
      <c r="M55" s="18">
        <v>0</v>
      </c>
      <c r="N55" s="19">
        <v>0</v>
      </c>
      <c r="O55" s="20">
        <v>0</v>
      </c>
    </row>
    <row r="56" spans="2:15" x14ac:dyDescent="0.35">
      <c r="B56" s="17">
        <v>12</v>
      </c>
      <c r="C56" s="4" t="s">
        <v>122</v>
      </c>
      <c r="D56" s="388" t="s">
        <v>68</v>
      </c>
      <c r="E56" s="365" t="s">
        <v>69</v>
      </c>
      <c r="F56" s="18">
        <v>0</v>
      </c>
      <c r="G56" s="18">
        <v>0</v>
      </c>
      <c r="H56" s="18">
        <v>0</v>
      </c>
      <c r="I56" s="18">
        <f t="shared" si="7"/>
        <v>0</v>
      </c>
      <c r="J56" s="18">
        <f t="shared" si="6"/>
        <v>0</v>
      </c>
      <c r="K56" s="18">
        <v>0</v>
      </c>
      <c r="L56" s="18">
        <v>108.8000459682207</v>
      </c>
      <c r="M56" s="18">
        <v>220.94320112940389</v>
      </c>
      <c r="N56" s="19">
        <v>231.37958547170803</v>
      </c>
      <c r="O56" s="20">
        <v>561.12283256933256</v>
      </c>
    </row>
    <row r="57" spans="2:15" x14ac:dyDescent="0.35">
      <c r="B57" s="17">
        <v>12</v>
      </c>
      <c r="C57" s="4" t="s">
        <v>123</v>
      </c>
      <c r="D57" s="388" t="s">
        <v>68</v>
      </c>
      <c r="E57" s="365" t="s">
        <v>69</v>
      </c>
      <c r="F57" s="18">
        <v>125.24271139707935</v>
      </c>
      <c r="G57" s="18">
        <v>124.8753571553616</v>
      </c>
      <c r="H57" s="18">
        <v>250.11806855244095</v>
      </c>
      <c r="I57" s="18">
        <f t="shared" si="7"/>
        <v>103.97867814321364</v>
      </c>
      <c r="J57" s="18">
        <f t="shared" si="6"/>
        <v>311.93603442964093</v>
      </c>
      <c r="K57" s="18">
        <v>415.91471257285457</v>
      </c>
      <c r="L57" s="18">
        <v>2538.3050724385894</v>
      </c>
      <c r="M57" s="18">
        <v>5523.5800282350974</v>
      </c>
      <c r="N57" s="19">
        <v>0</v>
      </c>
      <c r="O57" s="20">
        <v>8727.9178817989814</v>
      </c>
    </row>
    <row r="58" spans="2:15" x14ac:dyDescent="0.35">
      <c r="B58" s="17">
        <v>12</v>
      </c>
      <c r="C58" s="107" t="s">
        <v>124</v>
      </c>
      <c r="D58" s="358" t="s">
        <v>68</v>
      </c>
      <c r="E58" s="108" t="s">
        <v>73</v>
      </c>
      <c r="F58" s="109">
        <v>0</v>
      </c>
      <c r="G58" s="109">
        <v>0</v>
      </c>
      <c r="H58" s="109">
        <v>0</v>
      </c>
      <c r="I58" s="18">
        <f t="shared" si="7"/>
        <v>0</v>
      </c>
      <c r="J58" s="18">
        <f t="shared" si="6"/>
        <v>0</v>
      </c>
      <c r="K58" s="109">
        <v>0</v>
      </c>
      <c r="L58" s="109">
        <v>0</v>
      </c>
      <c r="M58" s="109">
        <v>0</v>
      </c>
      <c r="N58" s="110">
        <v>0</v>
      </c>
      <c r="O58" s="111">
        <v>0</v>
      </c>
    </row>
    <row r="59" spans="2:15" x14ac:dyDescent="0.35">
      <c r="B59" s="17">
        <v>12</v>
      </c>
      <c r="C59" s="4" t="s">
        <v>125</v>
      </c>
      <c r="D59" s="388" t="s">
        <v>68</v>
      </c>
      <c r="E59" s="365" t="s">
        <v>73</v>
      </c>
      <c r="F59" s="18">
        <v>0</v>
      </c>
      <c r="G59" s="18">
        <v>0</v>
      </c>
      <c r="H59" s="18">
        <v>0</v>
      </c>
      <c r="I59" s="18">
        <f t="shared" si="7"/>
        <v>0</v>
      </c>
      <c r="J59" s="18">
        <f t="shared" si="6"/>
        <v>0</v>
      </c>
      <c r="K59" s="18">
        <v>0</v>
      </c>
      <c r="L59" s="18">
        <v>0</v>
      </c>
      <c r="M59" s="18">
        <v>0</v>
      </c>
      <c r="N59" s="19">
        <v>0</v>
      </c>
      <c r="O59" s="20">
        <v>0</v>
      </c>
    </row>
    <row r="60" spans="2:15" x14ac:dyDescent="0.35">
      <c r="B60" s="17">
        <v>12</v>
      </c>
      <c r="C60" s="4" t="s">
        <v>126</v>
      </c>
      <c r="D60" s="388" t="s">
        <v>68</v>
      </c>
      <c r="E60" s="365" t="s">
        <v>73</v>
      </c>
      <c r="F60" s="18">
        <v>0</v>
      </c>
      <c r="G60" s="18">
        <v>0</v>
      </c>
      <c r="H60" s="18">
        <v>0</v>
      </c>
      <c r="I60" s="18">
        <f t="shared" si="7"/>
        <v>0</v>
      </c>
      <c r="J60" s="18">
        <f t="shared" si="6"/>
        <v>0</v>
      </c>
      <c r="K60" s="18">
        <v>0</v>
      </c>
      <c r="L60" s="18">
        <v>0</v>
      </c>
      <c r="M60" s="18">
        <v>0</v>
      </c>
      <c r="N60" s="19">
        <v>0</v>
      </c>
      <c r="O60" s="20">
        <v>0</v>
      </c>
    </row>
    <row r="61" spans="2:15" x14ac:dyDescent="0.35">
      <c r="B61" s="396"/>
      <c r="C61" s="388"/>
      <c r="D61" s="388"/>
      <c r="E61" s="365"/>
      <c r="F61" s="15"/>
      <c r="G61" s="15"/>
      <c r="H61" s="15"/>
      <c r="I61" s="15"/>
      <c r="J61" s="15"/>
      <c r="K61" s="15"/>
      <c r="L61" s="15"/>
      <c r="M61" s="15"/>
      <c r="N61" s="15"/>
      <c r="O61" s="20"/>
    </row>
    <row r="62" spans="2:15" ht="13.15" thickBot="1" x14ac:dyDescent="0.4">
      <c r="B62" s="397">
        <v>12</v>
      </c>
      <c r="C62" s="370" t="s">
        <v>127</v>
      </c>
      <c r="D62" s="370"/>
      <c r="E62" s="395"/>
      <c r="F62" s="21">
        <f t="shared" ref="F62:H62" si="8">SUM(F35:F60)</f>
        <v>14917.909839928916</v>
      </c>
      <c r="G62" s="21">
        <f t="shared" si="8"/>
        <v>16091.938024468516</v>
      </c>
      <c r="H62" s="21">
        <f t="shared" si="8"/>
        <v>31009.847864397434</v>
      </c>
      <c r="I62" s="21">
        <f>SUM(I35:I60)</f>
        <v>7198.4438878546807</v>
      </c>
      <c r="J62" s="21">
        <f>SUM(J35:J60)</f>
        <v>21595.331663564044</v>
      </c>
      <c r="K62" s="21">
        <f t="shared" ref="K62:O62" si="9">SUM(K35:K60)</f>
        <v>28793.775551418723</v>
      </c>
      <c r="L62" s="21">
        <f t="shared" si="9"/>
        <v>29062.668279031117</v>
      </c>
      <c r="M62" s="21">
        <f t="shared" si="9"/>
        <v>36312.015105617538</v>
      </c>
      <c r="N62" s="21">
        <f t="shared" si="9"/>
        <v>32835.076974290088</v>
      </c>
      <c r="O62" s="21">
        <f t="shared" si="9"/>
        <v>158013.38377475491</v>
      </c>
    </row>
    <row r="63" spans="2:15" x14ac:dyDescent="0.35">
      <c r="B63" s="398">
        <v>13</v>
      </c>
      <c r="C63" s="4" t="s">
        <v>128</v>
      </c>
      <c r="D63" s="388" t="s">
        <v>68</v>
      </c>
      <c r="E63" s="365" t="s">
        <v>98</v>
      </c>
      <c r="F63" s="18">
        <v>211.35593994564766</v>
      </c>
      <c r="G63" s="18">
        <v>348.90467609018549</v>
      </c>
      <c r="H63" s="18">
        <v>560.2606160358331</v>
      </c>
      <c r="I63" s="18">
        <f t="shared" ref="I63" si="10">K63*0.25</f>
        <v>139.62970228197281</v>
      </c>
      <c r="J63" s="18">
        <f t="shared" ref="J63:J126" si="11">K63*0.75</f>
        <v>418.88910684591843</v>
      </c>
      <c r="K63" s="18">
        <v>558.51880912789125</v>
      </c>
      <c r="L63" s="18">
        <v>575.16616291271794</v>
      </c>
      <c r="M63" s="18">
        <v>595.51228065794805</v>
      </c>
      <c r="N63" s="18">
        <v>595.20038741032204</v>
      </c>
      <c r="O63" s="18">
        <v>2884.6582561447121</v>
      </c>
    </row>
    <row r="64" spans="2:15" x14ac:dyDescent="0.35">
      <c r="B64" s="398">
        <v>13</v>
      </c>
      <c r="C64" s="4" t="s">
        <v>129</v>
      </c>
      <c r="D64" s="388" t="s">
        <v>68</v>
      </c>
      <c r="E64" s="365" t="s">
        <v>69</v>
      </c>
      <c r="F64" s="18">
        <v>0</v>
      </c>
      <c r="G64" s="18">
        <v>99.687050311481556</v>
      </c>
      <c r="H64" s="18">
        <v>99.687050311481556</v>
      </c>
      <c r="I64" s="18">
        <f t="shared" ref="I64:I127" si="12">K64*0.25</f>
        <v>50.774437193444662</v>
      </c>
      <c r="J64" s="18">
        <f t="shared" si="11"/>
        <v>152.32331158033398</v>
      </c>
      <c r="K64" s="18">
        <v>203.09774877377865</v>
      </c>
      <c r="L64" s="18">
        <v>104.57566598413054</v>
      </c>
      <c r="M64" s="18">
        <v>216.54992023925382</v>
      </c>
      <c r="N64" s="18">
        <v>108.21825225642219</v>
      </c>
      <c r="O64" s="18">
        <v>732.1286375650667</v>
      </c>
    </row>
    <row r="65" spans="2:15" x14ac:dyDescent="0.35">
      <c r="B65" s="398">
        <v>13</v>
      </c>
      <c r="C65" s="4" t="s">
        <v>130</v>
      </c>
      <c r="D65" s="388" t="s">
        <v>68</v>
      </c>
      <c r="E65" s="365" t="s">
        <v>69</v>
      </c>
      <c r="F65" s="18">
        <v>211.35593994564766</v>
      </c>
      <c r="G65" s="18">
        <v>797.49640249185245</v>
      </c>
      <c r="H65" s="18">
        <v>1008.8523424375002</v>
      </c>
      <c r="I65" s="18">
        <f t="shared" si="12"/>
        <v>0</v>
      </c>
      <c r="J65" s="18">
        <f t="shared" si="11"/>
        <v>0</v>
      </c>
      <c r="K65" s="18">
        <v>0</v>
      </c>
      <c r="L65" s="18">
        <v>0</v>
      </c>
      <c r="M65" s="18">
        <v>0</v>
      </c>
      <c r="N65" s="18">
        <v>0</v>
      </c>
      <c r="O65" s="18">
        <v>1008.8523424375002</v>
      </c>
    </row>
    <row r="66" spans="2:15" x14ac:dyDescent="0.35">
      <c r="B66" s="398">
        <v>13</v>
      </c>
      <c r="C66" s="4" t="s">
        <v>131</v>
      </c>
      <c r="D66" s="388" t="s">
        <v>68</v>
      </c>
      <c r="E66" s="365" t="s">
        <v>69</v>
      </c>
      <c r="F66" s="18">
        <v>211.35593994564766</v>
      </c>
      <c r="G66" s="18">
        <v>598.12230186888928</v>
      </c>
      <c r="H66" s="18">
        <v>809.47824181453689</v>
      </c>
      <c r="I66" s="18">
        <f t="shared" si="12"/>
        <v>0</v>
      </c>
      <c r="J66" s="18">
        <f t="shared" si="11"/>
        <v>0</v>
      </c>
      <c r="K66" s="18">
        <v>0</v>
      </c>
      <c r="L66" s="18">
        <v>0</v>
      </c>
      <c r="M66" s="18">
        <v>0</v>
      </c>
      <c r="N66" s="18">
        <v>0</v>
      </c>
      <c r="O66" s="18">
        <v>809.47824181453689</v>
      </c>
    </row>
    <row r="67" spans="2:15" x14ac:dyDescent="0.35">
      <c r="B67" s="398">
        <v>13</v>
      </c>
      <c r="C67" s="4" t="s">
        <v>132</v>
      </c>
      <c r="D67" s="388" t="s">
        <v>68</v>
      </c>
      <c r="E67" s="365" t="s">
        <v>69</v>
      </c>
      <c r="F67" s="18">
        <v>26.419492493205958</v>
      </c>
      <c r="G67" s="18">
        <v>124.60881288935192</v>
      </c>
      <c r="H67" s="18">
        <v>151.02830538255787</v>
      </c>
      <c r="I67" s="18">
        <f t="shared" si="12"/>
        <v>0</v>
      </c>
      <c r="J67" s="18">
        <f t="shared" si="11"/>
        <v>0</v>
      </c>
      <c r="K67" s="18">
        <v>0</v>
      </c>
      <c r="L67" s="18">
        <v>0</v>
      </c>
      <c r="M67" s="18">
        <v>0</v>
      </c>
      <c r="N67" s="18">
        <v>0</v>
      </c>
      <c r="O67" s="18">
        <v>151.02830538255787</v>
      </c>
    </row>
    <row r="68" spans="2:15" x14ac:dyDescent="0.35">
      <c r="B68" s="398">
        <v>13</v>
      </c>
      <c r="C68" s="4" t="s">
        <v>133</v>
      </c>
      <c r="D68" s="388" t="s">
        <v>68</v>
      </c>
      <c r="E68" s="365" t="s">
        <v>69</v>
      </c>
      <c r="F68" s="18">
        <v>0</v>
      </c>
      <c r="G68" s="18">
        <v>199.37410062296311</v>
      </c>
      <c r="H68" s="18">
        <v>199.37410062296311</v>
      </c>
      <c r="I68" s="18">
        <f t="shared" si="12"/>
        <v>0</v>
      </c>
      <c r="J68" s="18">
        <f t="shared" si="11"/>
        <v>0</v>
      </c>
      <c r="K68" s="18">
        <v>0</v>
      </c>
      <c r="L68" s="18">
        <v>0</v>
      </c>
      <c r="M68" s="18">
        <v>0</v>
      </c>
      <c r="N68" s="18">
        <v>0</v>
      </c>
      <c r="O68" s="18">
        <v>199.37410062296311</v>
      </c>
    </row>
    <row r="69" spans="2:15" x14ac:dyDescent="0.35">
      <c r="B69" s="398">
        <v>13</v>
      </c>
      <c r="C69" s="4" t="s">
        <v>134</v>
      </c>
      <c r="D69" s="388" t="s">
        <v>72</v>
      </c>
      <c r="E69" s="365" t="s">
        <v>69</v>
      </c>
      <c r="F69" s="18">
        <v>1056.7796997282385</v>
      </c>
      <c r="G69" s="18">
        <v>1993.7410062296308</v>
      </c>
      <c r="H69" s="18">
        <v>3050.5207059578693</v>
      </c>
      <c r="I69" s="18">
        <f t="shared" si="12"/>
        <v>0</v>
      </c>
      <c r="J69" s="18">
        <f t="shared" si="11"/>
        <v>0</v>
      </c>
      <c r="K69" s="18">
        <v>0</v>
      </c>
      <c r="L69" s="18">
        <v>0</v>
      </c>
      <c r="M69" s="18">
        <v>0</v>
      </c>
      <c r="N69" s="18">
        <v>0</v>
      </c>
      <c r="O69" s="18">
        <v>3050.5207059578693</v>
      </c>
    </row>
    <row r="70" spans="2:15" x14ac:dyDescent="0.35">
      <c r="B70" s="398">
        <v>13</v>
      </c>
      <c r="C70" s="4" t="s">
        <v>135</v>
      </c>
      <c r="D70" s="388" t="s">
        <v>68</v>
      </c>
      <c r="E70" s="365" t="s">
        <v>69</v>
      </c>
      <c r="F70" s="18">
        <v>105.67796997282383</v>
      </c>
      <c r="G70" s="18">
        <v>498.4352515574077</v>
      </c>
      <c r="H70" s="18">
        <v>604.1132215302315</v>
      </c>
      <c r="I70" s="18">
        <f t="shared" si="12"/>
        <v>0</v>
      </c>
      <c r="J70" s="18">
        <f t="shared" si="11"/>
        <v>0</v>
      </c>
      <c r="K70" s="18">
        <v>0</v>
      </c>
      <c r="L70" s="18">
        <v>0</v>
      </c>
      <c r="M70" s="18">
        <v>0</v>
      </c>
      <c r="N70" s="18">
        <v>0</v>
      </c>
      <c r="O70" s="18">
        <v>604.1132215302315</v>
      </c>
    </row>
    <row r="71" spans="2:15" x14ac:dyDescent="0.35">
      <c r="B71" s="398">
        <v>13</v>
      </c>
      <c r="C71" s="4" t="s">
        <v>136</v>
      </c>
      <c r="D71" s="388" t="s">
        <v>68</v>
      </c>
      <c r="E71" s="365" t="s">
        <v>69</v>
      </c>
      <c r="F71" s="18">
        <v>52.838984986411916</v>
      </c>
      <c r="G71" s="18">
        <v>149.53057546722232</v>
      </c>
      <c r="H71" s="18">
        <v>202.36956045363422</v>
      </c>
      <c r="I71" s="18">
        <f t="shared" si="12"/>
        <v>0</v>
      </c>
      <c r="J71" s="18">
        <f t="shared" si="11"/>
        <v>0</v>
      </c>
      <c r="K71" s="18">
        <v>0</v>
      </c>
      <c r="L71" s="18">
        <v>0</v>
      </c>
      <c r="M71" s="18">
        <v>0</v>
      </c>
      <c r="N71" s="18">
        <v>0</v>
      </c>
      <c r="O71" s="18">
        <v>202.36956045363422</v>
      </c>
    </row>
    <row r="72" spans="2:15" x14ac:dyDescent="0.35">
      <c r="B72" s="398">
        <v>13</v>
      </c>
      <c r="C72" s="4" t="s">
        <v>137</v>
      </c>
      <c r="D72" s="388" t="s">
        <v>68</v>
      </c>
      <c r="E72" s="365" t="s">
        <v>69</v>
      </c>
      <c r="F72" s="18">
        <v>52.838984986411916</v>
      </c>
      <c r="G72" s="18">
        <v>169.46798552951861</v>
      </c>
      <c r="H72" s="18">
        <v>222.30697051593057</v>
      </c>
      <c r="I72" s="18">
        <f t="shared" si="12"/>
        <v>0</v>
      </c>
      <c r="J72" s="18">
        <f t="shared" si="11"/>
        <v>0</v>
      </c>
      <c r="K72" s="18">
        <v>0</v>
      </c>
      <c r="L72" s="18">
        <v>0</v>
      </c>
      <c r="M72" s="18">
        <v>0</v>
      </c>
      <c r="N72" s="18">
        <v>0</v>
      </c>
      <c r="O72" s="18">
        <v>222.30697051593057</v>
      </c>
    </row>
    <row r="73" spans="2:15" x14ac:dyDescent="0.35">
      <c r="B73" s="398">
        <v>13</v>
      </c>
      <c r="C73" s="4" t="s">
        <v>138</v>
      </c>
      <c r="D73" s="388" t="s">
        <v>68</v>
      </c>
      <c r="E73" s="365" t="s">
        <v>69</v>
      </c>
      <c r="F73" s="18">
        <v>26.419492493205958</v>
      </c>
      <c r="G73" s="18">
        <v>99.687050311481556</v>
      </c>
      <c r="H73" s="18">
        <v>126.10654280468752</v>
      </c>
      <c r="I73" s="18">
        <f t="shared" si="12"/>
        <v>0</v>
      </c>
      <c r="J73" s="18">
        <f t="shared" si="11"/>
        <v>0</v>
      </c>
      <c r="K73" s="18">
        <v>0</v>
      </c>
      <c r="L73" s="18">
        <v>0</v>
      </c>
      <c r="M73" s="18">
        <v>0</v>
      </c>
      <c r="N73" s="18">
        <v>0</v>
      </c>
      <c r="O73" s="18">
        <v>126.10654280468752</v>
      </c>
    </row>
    <row r="74" spans="2:15" x14ac:dyDescent="0.35">
      <c r="B74" s="398">
        <v>13</v>
      </c>
      <c r="C74" s="4" t="s">
        <v>139</v>
      </c>
      <c r="D74" s="388" t="s">
        <v>68</v>
      </c>
      <c r="E74" s="365" t="s">
        <v>69</v>
      </c>
      <c r="F74" s="18">
        <v>26.419492493205958</v>
      </c>
      <c r="G74" s="18">
        <v>99.687050311481556</v>
      </c>
      <c r="H74" s="18">
        <v>126.10654280468752</v>
      </c>
      <c r="I74" s="18">
        <f t="shared" si="12"/>
        <v>0</v>
      </c>
      <c r="J74" s="18">
        <f t="shared" si="11"/>
        <v>0</v>
      </c>
      <c r="K74" s="18">
        <v>0</v>
      </c>
      <c r="L74" s="18">
        <v>0</v>
      </c>
      <c r="M74" s="18">
        <v>0</v>
      </c>
      <c r="N74" s="18">
        <v>0</v>
      </c>
      <c r="O74" s="18">
        <v>126.10654280468752</v>
      </c>
    </row>
    <row r="75" spans="2:15" x14ac:dyDescent="0.35">
      <c r="B75" s="398">
        <v>13</v>
      </c>
      <c r="C75" s="4" t="s">
        <v>140</v>
      </c>
      <c r="D75" s="388" t="s">
        <v>72</v>
      </c>
      <c r="E75" s="365" t="s">
        <v>69</v>
      </c>
      <c r="F75" s="18">
        <v>528.38984986411924</v>
      </c>
      <c r="G75" s="18">
        <v>1495.3057546722232</v>
      </c>
      <c r="H75" s="18">
        <v>2023.6956045363424</v>
      </c>
      <c r="I75" s="18">
        <f t="shared" si="12"/>
        <v>0</v>
      </c>
      <c r="J75" s="18">
        <f t="shared" si="11"/>
        <v>0</v>
      </c>
      <c r="K75" s="18">
        <v>0</v>
      </c>
      <c r="L75" s="18">
        <v>0</v>
      </c>
      <c r="M75" s="18">
        <v>0</v>
      </c>
      <c r="N75" s="18">
        <v>0</v>
      </c>
      <c r="O75" s="18">
        <v>2023.6956045363424</v>
      </c>
    </row>
    <row r="76" spans="2:15" x14ac:dyDescent="0.35">
      <c r="B76" s="398">
        <v>13</v>
      </c>
      <c r="C76" s="4" t="s">
        <v>141</v>
      </c>
      <c r="D76" s="388" t="s">
        <v>72</v>
      </c>
      <c r="E76" s="365" t="s">
        <v>69</v>
      </c>
      <c r="F76" s="18">
        <v>528.38984986411924</v>
      </c>
      <c r="G76" s="18">
        <v>6579.3453205577825</v>
      </c>
      <c r="H76" s="18">
        <v>7107.7351704219009</v>
      </c>
      <c r="I76" s="18">
        <f t="shared" si="12"/>
        <v>0</v>
      </c>
      <c r="J76" s="18">
        <f t="shared" si="11"/>
        <v>0</v>
      </c>
      <c r="K76" s="18">
        <v>0</v>
      </c>
      <c r="L76" s="18">
        <v>0</v>
      </c>
      <c r="M76" s="18">
        <v>0</v>
      </c>
      <c r="N76" s="18">
        <v>0</v>
      </c>
      <c r="O76" s="18">
        <v>7107.7351704219009</v>
      </c>
    </row>
    <row r="77" spans="2:15" x14ac:dyDescent="0.35">
      <c r="B77" s="398">
        <v>13</v>
      </c>
      <c r="C77" s="4" t="s">
        <v>142</v>
      </c>
      <c r="D77" s="388" t="s">
        <v>72</v>
      </c>
      <c r="E77" s="365" t="s">
        <v>69</v>
      </c>
      <c r="F77" s="18">
        <v>1027.1898681358477</v>
      </c>
      <c r="G77" s="18">
        <v>1089.5794599044932</v>
      </c>
      <c r="H77" s="18">
        <v>2116.769328040341</v>
      </c>
      <c r="I77" s="18">
        <f t="shared" si="12"/>
        <v>0</v>
      </c>
      <c r="J77" s="18">
        <f t="shared" si="11"/>
        <v>0</v>
      </c>
      <c r="K77" s="18">
        <v>0</v>
      </c>
      <c r="L77" s="18">
        <v>0</v>
      </c>
      <c r="M77" s="18">
        <v>0</v>
      </c>
      <c r="N77" s="18">
        <v>0</v>
      </c>
      <c r="O77" s="18">
        <v>2116.769328040341</v>
      </c>
    </row>
    <row r="78" spans="2:15" x14ac:dyDescent="0.35">
      <c r="B78" s="398">
        <v>13</v>
      </c>
      <c r="C78" s="4" t="s">
        <v>143</v>
      </c>
      <c r="D78" s="388" t="s">
        <v>68</v>
      </c>
      <c r="E78" s="365" t="s">
        <v>69</v>
      </c>
      <c r="F78" s="18">
        <v>871.84325227579666</v>
      </c>
      <c r="G78" s="18">
        <v>777.55899242955604</v>
      </c>
      <c r="H78" s="18">
        <v>1649.402244705353</v>
      </c>
      <c r="I78" s="18">
        <f t="shared" si="12"/>
        <v>0</v>
      </c>
      <c r="J78" s="18">
        <f t="shared" si="11"/>
        <v>0</v>
      </c>
      <c r="K78" s="18">
        <v>0</v>
      </c>
      <c r="L78" s="18">
        <v>156.86349897619581</v>
      </c>
      <c r="M78" s="18">
        <v>0</v>
      </c>
      <c r="N78" s="18">
        <v>0</v>
      </c>
      <c r="O78" s="18">
        <v>1806.2657436815489</v>
      </c>
    </row>
    <row r="79" spans="2:15" x14ac:dyDescent="0.35">
      <c r="B79" s="398">
        <v>13</v>
      </c>
      <c r="C79" s="4" t="s">
        <v>144</v>
      </c>
      <c r="D79" s="388" t="s">
        <v>68</v>
      </c>
      <c r="E79" s="365" t="s">
        <v>69</v>
      </c>
      <c r="F79" s="18">
        <v>52.838984986411916</v>
      </c>
      <c r="G79" s="18">
        <v>947.02697795907477</v>
      </c>
      <c r="H79" s="18">
        <v>999.86596294548667</v>
      </c>
      <c r="I79" s="18">
        <f t="shared" si="12"/>
        <v>1269.3609298361164</v>
      </c>
      <c r="J79" s="18">
        <f t="shared" si="11"/>
        <v>3808.0827895083494</v>
      </c>
      <c r="K79" s="18">
        <v>5077.4437193444655</v>
      </c>
      <c r="L79" s="18">
        <v>0</v>
      </c>
      <c r="M79" s="18">
        <v>0</v>
      </c>
      <c r="N79" s="18">
        <v>0</v>
      </c>
      <c r="O79" s="18">
        <v>6077.3096822899524</v>
      </c>
    </row>
    <row r="80" spans="2:15" x14ac:dyDescent="0.35">
      <c r="B80" s="398">
        <v>13</v>
      </c>
      <c r="C80" s="4" t="s">
        <v>145</v>
      </c>
      <c r="D80" s="388" t="s">
        <v>68</v>
      </c>
      <c r="E80" s="365" t="s">
        <v>69</v>
      </c>
      <c r="F80" s="18">
        <v>0</v>
      </c>
      <c r="G80" s="18">
        <v>0</v>
      </c>
      <c r="H80" s="18">
        <v>0</v>
      </c>
      <c r="I80" s="18">
        <f t="shared" si="12"/>
        <v>228.48496737050098</v>
      </c>
      <c r="J80" s="18">
        <f t="shared" si="11"/>
        <v>685.45490211150297</v>
      </c>
      <c r="K80" s="18">
        <v>913.93986948200393</v>
      </c>
      <c r="L80" s="18">
        <v>0</v>
      </c>
      <c r="M80" s="18">
        <v>0</v>
      </c>
      <c r="N80" s="18">
        <v>0</v>
      </c>
      <c r="O80" s="18">
        <v>913.93986948200393</v>
      </c>
    </row>
    <row r="81" spans="2:15" x14ac:dyDescent="0.35">
      <c r="B81" s="398">
        <v>13</v>
      </c>
      <c r="C81" s="4" t="s">
        <v>146</v>
      </c>
      <c r="D81" s="388" t="s">
        <v>68</v>
      </c>
      <c r="E81" s="365" t="s">
        <v>69</v>
      </c>
      <c r="F81" s="18">
        <v>0</v>
      </c>
      <c r="G81" s="18">
        <v>0</v>
      </c>
      <c r="H81" s="18">
        <v>0</v>
      </c>
      <c r="I81" s="18">
        <f t="shared" si="12"/>
        <v>152.32331158033401</v>
      </c>
      <c r="J81" s="18">
        <f t="shared" si="11"/>
        <v>456.96993474100202</v>
      </c>
      <c r="K81" s="18">
        <v>609.29324632133603</v>
      </c>
      <c r="L81" s="18">
        <v>0</v>
      </c>
      <c r="M81" s="18">
        <v>0</v>
      </c>
      <c r="N81" s="18">
        <v>0</v>
      </c>
      <c r="O81" s="18">
        <v>609.29324632133603</v>
      </c>
    </row>
    <row r="82" spans="2:15" x14ac:dyDescent="0.35">
      <c r="B82" s="398">
        <v>13</v>
      </c>
      <c r="C82" s="4" t="s">
        <v>147</v>
      </c>
      <c r="D82" s="388" t="s">
        <v>68</v>
      </c>
      <c r="E82" s="365" t="s">
        <v>69</v>
      </c>
      <c r="F82" s="18">
        <v>10.567796997282384</v>
      </c>
      <c r="G82" s="18">
        <v>9.968705031148156</v>
      </c>
      <c r="H82" s="18">
        <v>20.53650202843054</v>
      </c>
      <c r="I82" s="18">
        <f t="shared" si="12"/>
        <v>203.09774877377865</v>
      </c>
      <c r="J82" s="18">
        <f t="shared" si="11"/>
        <v>609.29324632133591</v>
      </c>
      <c r="K82" s="18">
        <v>812.39099509511459</v>
      </c>
      <c r="L82" s="18">
        <v>0</v>
      </c>
      <c r="M82" s="18">
        <v>0</v>
      </c>
      <c r="N82" s="18">
        <v>0</v>
      </c>
      <c r="O82" s="18">
        <v>832.92749712354509</v>
      </c>
    </row>
    <row r="83" spans="2:15" x14ac:dyDescent="0.35">
      <c r="B83" s="398">
        <v>13</v>
      </c>
      <c r="C83" s="4" t="s">
        <v>148</v>
      </c>
      <c r="D83" s="388" t="s">
        <v>68</v>
      </c>
      <c r="E83" s="365" t="s">
        <v>69</v>
      </c>
      <c r="F83" s="18">
        <v>0</v>
      </c>
      <c r="G83" s="18">
        <v>0</v>
      </c>
      <c r="H83" s="18">
        <v>0</v>
      </c>
      <c r="I83" s="18">
        <f t="shared" si="12"/>
        <v>45.696993474100189</v>
      </c>
      <c r="J83" s="18">
        <f t="shared" si="11"/>
        <v>137.09098042230056</v>
      </c>
      <c r="K83" s="18">
        <v>182.78797389640076</v>
      </c>
      <c r="L83" s="18">
        <v>0</v>
      </c>
      <c r="M83" s="18">
        <v>0</v>
      </c>
      <c r="N83" s="18">
        <v>0</v>
      </c>
      <c r="O83" s="18">
        <v>182.78797389640076</v>
      </c>
    </row>
    <row r="84" spans="2:15" x14ac:dyDescent="0.35">
      <c r="B84" s="398">
        <v>13</v>
      </c>
      <c r="C84" s="4" t="s">
        <v>149</v>
      </c>
      <c r="D84" s="388" t="s">
        <v>68</v>
      </c>
      <c r="E84" s="365" t="s">
        <v>69</v>
      </c>
      <c r="F84" s="18">
        <v>0</v>
      </c>
      <c r="G84" s="18">
        <v>0</v>
      </c>
      <c r="H84" s="18">
        <v>0</v>
      </c>
      <c r="I84" s="18">
        <f t="shared" si="12"/>
        <v>40.619549754755731</v>
      </c>
      <c r="J84" s="18">
        <f t="shared" si="11"/>
        <v>121.8586492642672</v>
      </c>
      <c r="K84" s="18">
        <v>162.47819901902292</v>
      </c>
      <c r="L84" s="18">
        <v>0</v>
      </c>
      <c r="M84" s="18">
        <v>0</v>
      </c>
      <c r="N84" s="18">
        <v>0</v>
      </c>
      <c r="O84" s="18">
        <v>162.47819901902292</v>
      </c>
    </row>
    <row r="85" spans="2:15" x14ac:dyDescent="0.35">
      <c r="B85" s="398">
        <v>13</v>
      </c>
      <c r="C85" s="4" t="s">
        <v>150</v>
      </c>
      <c r="D85" s="388" t="s">
        <v>68</v>
      </c>
      <c r="E85" s="365" t="s">
        <v>69</v>
      </c>
      <c r="F85" s="18">
        <v>0</v>
      </c>
      <c r="G85" s="18">
        <v>0</v>
      </c>
      <c r="H85" s="18">
        <v>0</v>
      </c>
      <c r="I85" s="18">
        <f t="shared" si="12"/>
        <v>66.006768351478058</v>
      </c>
      <c r="J85" s="18">
        <f t="shared" si="11"/>
        <v>198.02030505443417</v>
      </c>
      <c r="K85" s="18">
        <v>264.02707340591223</v>
      </c>
      <c r="L85" s="18">
        <v>0</v>
      </c>
      <c r="M85" s="18">
        <v>0</v>
      </c>
      <c r="N85" s="18">
        <v>0</v>
      </c>
      <c r="O85" s="18">
        <v>264.02707340591223</v>
      </c>
    </row>
    <row r="86" spans="2:15" x14ac:dyDescent="0.35">
      <c r="B86" s="398">
        <v>13</v>
      </c>
      <c r="C86" s="4" t="s">
        <v>151</v>
      </c>
      <c r="D86" s="388" t="s">
        <v>68</v>
      </c>
      <c r="E86" s="365" t="s">
        <v>69</v>
      </c>
      <c r="F86" s="18">
        <v>0</v>
      </c>
      <c r="G86" s="18">
        <v>0</v>
      </c>
      <c r="H86" s="18">
        <v>0</v>
      </c>
      <c r="I86" s="18">
        <f t="shared" si="12"/>
        <v>76.161655790167003</v>
      </c>
      <c r="J86" s="18">
        <f t="shared" si="11"/>
        <v>228.48496737050101</v>
      </c>
      <c r="K86" s="18">
        <v>304.64662316066801</v>
      </c>
      <c r="L86" s="18">
        <v>0</v>
      </c>
      <c r="M86" s="18">
        <v>0</v>
      </c>
      <c r="N86" s="18">
        <v>0</v>
      </c>
      <c r="O86" s="18">
        <v>304.64662316066801</v>
      </c>
    </row>
    <row r="87" spans="2:15" x14ac:dyDescent="0.35">
      <c r="B87" s="398">
        <v>13</v>
      </c>
      <c r="C87" s="4" t="s">
        <v>152</v>
      </c>
      <c r="D87" s="388" t="s">
        <v>68</v>
      </c>
      <c r="E87" s="365" t="s">
        <v>69</v>
      </c>
      <c r="F87" s="18">
        <v>0</v>
      </c>
      <c r="G87" s="18">
        <v>0</v>
      </c>
      <c r="H87" s="18">
        <v>0</v>
      </c>
      <c r="I87" s="18">
        <f t="shared" si="12"/>
        <v>91.393986948200379</v>
      </c>
      <c r="J87" s="18">
        <f t="shared" si="11"/>
        <v>274.18196084460112</v>
      </c>
      <c r="K87" s="18">
        <v>365.57594779280151</v>
      </c>
      <c r="L87" s="18">
        <v>0</v>
      </c>
      <c r="M87" s="18">
        <v>0</v>
      </c>
      <c r="N87" s="18">
        <v>0</v>
      </c>
      <c r="O87" s="18">
        <v>365.57594779280151</v>
      </c>
    </row>
    <row r="88" spans="2:15" x14ac:dyDescent="0.35">
      <c r="B88" s="398">
        <v>13</v>
      </c>
      <c r="C88" s="4" t="s">
        <v>153</v>
      </c>
      <c r="D88" s="388" t="s">
        <v>68</v>
      </c>
      <c r="E88" s="365" t="s">
        <v>69</v>
      </c>
      <c r="F88" s="18">
        <v>52.838984986411916</v>
      </c>
      <c r="G88" s="18">
        <v>49.843525155740778</v>
      </c>
      <c r="H88" s="18">
        <v>102.68251014215269</v>
      </c>
      <c r="I88" s="18">
        <f t="shared" si="12"/>
        <v>482.3571533377243</v>
      </c>
      <c r="J88" s="18">
        <f t="shared" si="11"/>
        <v>1447.0714600131728</v>
      </c>
      <c r="K88" s="18">
        <v>1929.4286133508972</v>
      </c>
      <c r="L88" s="18">
        <v>0</v>
      </c>
      <c r="M88" s="18">
        <v>0</v>
      </c>
      <c r="N88" s="18">
        <v>0</v>
      </c>
      <c r="O88" s="18">
        <v>2032.1111234930499</v>
      </c>
    </row>
    <row r="89" spans="2:15" x14ac:dyDescent="0.35">
      <c r="B89" s="398">
        <v>13</v>
      </c>
      <c r="C89" s="4" t="s">
        <v>154</v>
      </c>
      <c r="D89" s="388" t="s">
        <v>68</v>
      </c>
      <c r="E89" s="365" t="s">
        <v>69</v>
      </c>
      <c r="F89" s="18">
        <v>0</v>
      </c>
      <c r="G89" s="18">
        <v>0</v>
      </c>
      <c r="H89" s="18">
        <v>0</v>
      </c>
      <c r="I89" s="18">
        <f t="shared" si="12"/>
        <v>55.851880912789134</v>
      </c>
      <c r="J89" s="18">
        <f t="shared" si="11"/>
        <v>167.5556427383674</v>
      </c>
      <c r="K89" s="18">
        <v>223.40752365115654</v>
      </c>
      <c r="L89" s="18">
        <v>0</v>
      </c>
      <c r="M89" s="18">
        <v>0</v>
      </c>
      <c r="N89" s="18">
        <v>0</v>
      </c>
      <c r="O89" s="18">
        <v>223.40752365115654</v>
      </c>
    </row>
    <row r="90" spans="2:15" x14ac:dyDescent="0.35">
      <c r="B90" s="398">
        <v>13</v>
      </c>
      <c r="C90" s="4" t="s">
        <v>155</v>
      </c>
      <c r="D90" s="388" t="s">
        <v>68</v>
      </c>
      <c r="E90" s="365" t="s">
        <v>69</v>
      </c>
      <c r="F90" s="18">
        <v>0</v>
      </c>
      <c r="G90" s="18">
        <v>0</v>
      </c>
      <c r="H90" s="18">
        <v>0</v>
      </c>
      <c r="I90" s="18">
        <f t="shared" si="12"/>
        <v>50.774437193444662</v>
      </c>
      <c r="J90" s="18">
        <f t="shared" si="11"/>
        <v>152.32331158033398</v>
      </c>
      <c r="K90" s="18">
        <v>203.09774877377865</v>
      </c>
      <c r="L90" s="18">
        <v>0</v>
      </c>
      <c r="M90" s="18">
        <v>0</v>
      </c>
      <c r="N90" s="18">
        <v>0</v>
      </c>
      <c r="O90" s="18">
        <v>203.09774877377865</v>
      </c>
    </row>
    <row r="91" spans="2:15" x14ac:dyDescent="0.35">
      <c r="B91" s="398">
        <v>13</v>
      </c>
      <c r="C91" s="4" t="s">
        <v>156</v>
      </c>
      <c r="D91" s="388" t="s">
        <v>68</v>
      </c>
      <c r="E91" s="365" t="s">
        <v>69</v>
      </c>
      <c r="F91" s="18">
        <v>0</v>
      </c>
      <c r="G91" s="18">
        <v>0</v>
      </c>
      <c r="H91" s="18">
        <v>0</v>
      </c>
      <c r="I91" s="18">
        <f t="shared" si="12"/>
        <v>50.774437193444662</v>
      </c>
      <c r="J91" s="18">
        <f t="shared" si="11"/>
        <v>152.32331158033398</v>
      </c>
      <c r="K91" s="18">
        <v>203.09774877377865</v>
      </c>
      <c r="L91" s="18">
        <v>0</v>
      </c>
      <c r="M91" s="18">
        <v>0</v>
      </c>
      <c r="N91" s="18">
        <v>0</v>
      </c>
      <c r="O91" s="18">
        <v>203.09774877377865</v>
      </c>
    </row>
    <row r="92" spans="2:15" x14ac:dyDescent="0.35">
      <c r="B92" s="398">
        <v>13</v>
      </c>
      <c r="C92" s="4" t="s">
        <v>157</v>
      </c>
      <c r="D92" s="388" t="s">
        <v>72</v>
      </c>
      <c r="E92" s="365" t="s">
        <v>69</v>
      </c>
      <c r="F92" s="18">
        <v>0</v>
      </c>
      <c r="G92" s="18">
        <v>0</v>
      </c>
      <c r="H92" s="18">
        <v>0</v>
      </c>
      <c r="I92" s="18">
        <f t="shared" si="12"/>
        <v>253.87218596722334</v>
      </c>
      <c r="J92" s="18">
        <f t="shared" si="11"/>
        <v>761.61655790167003</v>
      </c>
      <c r="K92" s="18">
        <v>1015.4887438688934</v>
      </c>
      <c r="L92" s="18">
        <v>0</v>
      </c>
      <c r="M92" s="18">
        <v>0</v>
      </c>
      <c r="N92" s="18">
        <v>0</v>
      </c>
      <c r="O92" s="18">
        <v>1015.4887438688934</v>
      </c>
    </row>
    <row r="93" spans="2:15" x14ac:dyDescent="0.35">
      <c r="B93" s="398">
        <v>13</v>
      </c>
      <c r="C93" s="4" t="s">
        <v>158</v>
      </c>
      <c r="D93" s="388" t="s">
        <v>68</v>
      </c>
      <c r="E93" s="365" t="s">
        <v>159</v>
      </c>
      <c r="F93" s="18">
        <v>0</v>
      </c>
      <c r="G93" s="18">
        <v>0</v>
      </c>
      <c r="H93" s="18">
        <v>0</v>
      </c>
      <c r="I93" s="18">
        <f t="shared" si="12"/>
        <v>0</v>
      </c>
      <c r="J93" s="18">
        <f t="shared" si="11"/>
        <v>0</v>
      </c>
      <c r="K93" s="18">
        <v>0</v>
      </c>
      <c r="L93" s="18">
        <v>0</v>
      </c>
      <c r="M93" s="18">
        <v>0</v>
      </c>
      <c r="N93" s="18">
        <v>0</v>
      </c>
      <c r="O93" s="18">
        <v>0</v>
      </c>
    </row>
    <row r="94" spans="2:15" x14ac:dyDescent="0.35">
      <c r="B94" s="398">
        <v>13</v>
      </c>
      <c r="C94" s="4" t="s">
        <v>160</v>
      </c>
      <c r="D94" s="388" t="s">
        <v>68</v>
      </c>
      <c r="E94" s="365" t="s">
        <v>159</v>
      </c>
      <c r="F94" s="18">
        <v>0</v>
      </c>
      <c r="G94" s="18">
        <v>0</v>
      </c>
      <c r="H94" s="18">
        <v>0</v>
      </c>
      <c r="I94" s="18">
        <f t="shared" si="12"/>
        <v>0</v>
      </c>
      <c r="J94" s="18">
        <f t="shared" si="11"/>
        <v>0</v>
      </c>
      <c r="K94" s="18">
        <v>0</v>
      </c>
      <c r="L94" s="18">
        <v>0</v>
      </c>
      <c r="M94" s="18">
        <v>0</v>
      </c>
      <c r="N94" s="18">
        <v>0</v>
      </c>
      <c r="O94" s="18">
        <v>0</v>
      </c>
    </row>
    <row r="95" spans="2:15" x14ac:dyDescent="0.35">
      <c r="B95" s="398">
        <v>13</v>
      </c>
      <c r="C95" s="4" t="s">
        <v>161</v>
      </c>
      <c r="D95" s="388" t="s">
        <v>68</v>
      </c>
      <c r="E95" s="365" t="s">
        <v>69</v>
      </c>
      <c r="F95" s="18">
        <v>0</v>
      </c>
      <c r="G95" s="18">
        <v>0</v>
      </c>
      <c r="H95" s="18">
        <v>0</v>
      </c>
      <c r="I95" s="18">
        <f t="shared" si="12"/>
        <v>50.774437193444662</v>
      </c>
      <c r="J95" s="18">
        <f t="shared" si="11"/>
        <v>152.32331158033398</v>
      </c>
      <c r="K95" s="18">
        <v>203.09774877377865</v>
      </c>
      <c r="L95" s="18">
        <v>3137.2699795239159</v>
      </c>
      <c r="M95" s="18">
        <v>0</v>
      </c>
      <c r="N95" s="18">
        <v>0</v>
      </c>
      <c r="O95" s="18">
        <v>3340.3677282976946</v>
      </c>
    </row>
    <row r="96" spans="2:15" x14ac:dyDescent="0.35">
      <c r="B96" s="398">
        <v>13</v>
      </c>
      <c r="C96" s="4" t="s">
        <v>162</v>
      </c>
      <c r="D96" s="388" t="s">
        <v>68</v>
      </c>
      <c r="E96" s="365" t="s">
        <v>69</v>
      </c>
      <c r="F96" s="18">
        <v>0</v>
      </c>
      <c r="G96" s="18">
        <v>0</v>
      </c>
      <c r="H96" s="18">
        <v>0</v>
      </c>
      <c r="I96" s="18">
        <f t="shared" si="12"/>
        <v>0</v>
      </c>
      <c r="J96" s="18">
        <f t="shared" si="11"/>
        <v>0</v>
      </c>
      <c r="K96" s="18">
        <v>0</v>
      </c>
      <c r="L96" s="18">
        <v>104.57566598413054</v>
      </c>
      <c r="M96" s="18">
        <v>0</v>
      </c>
      <c r="N96" s="18">
        <v>0</v>
      </c>
      <c r="O96" s="18">
        <v>104.57566598413054</v>
      </c>
    </row>
    <row r="97" spans="2:15" x14ac:dyDescent="0.35">
      <c r="B97" s="398">
        <v>13</v>
      </c>
      <c r="C97" s="4" t="s">
        <v>163</v>
      </c>
      <c r="D97" s="388" t="s">
        <v>68</v>
      </c>
      <c r="E97" s="365" t="s">
        <v>69</v>
      </c>
      <c r="F97" s="18">
        <v>0</v>
      </c>
      <c r="G97" s="18">
        <v>0</v>
      </c>
      <c r="H97" s="18">
        <v>0</v>
      </c>
      <c r="I97" s="18">
        <f t="shared" si="12"/>
        <v>0</v>
      </c>
      <c r="J97" s="18">
        <f t="shared" si="11"/>
        <v>0</v>
      </c>
      <c r="K97" s="18">
        <v>0</v>
      </c>
      <c r="L97" s="18">
        <v>156.86349897619581</v>
      </c>
      <c r="M97" s="18">
        <v>0</v>
      </c>
      <c r="N97" s="18">
        <v>0</v>
      </c>
      <c r="O97" s="18">
        <v>156.86349897619581</v>
      </c>
    </row>
    <row r="98" spans="2:15" x14ac:dyDescent="0.35">
      <c r="B98" s="398">
        <v>13</v>
      </c>
      <c r="C98" s="4" t="s">
        <v>164</v>
      </c>
      <c r="D98" s="388" t="s">
        <v>68</v>
      </c>
      <c r="E98" s="365" t="s">
        <v>69</v>
      </c>
      <c r="F98" s="18">
        <v>0</v>
      </c>
      <c r="G98" s="18">
        <v>0</v>
      </c>
      <c r="H98" s="18">
        <v>0</v>
      </c>
      <c r="I98" s="18">
        <f t="shared" si="12"/>
        <v>0</v>
      </c>
      <c r="J98" s="18">
        <f t="shared" si="11"/>
        <v>0</v>
      </c>
      <c r="K98" s="18">
        <v>0</v>
      </c>
      <c r="L98" s="18">
        <v>888.89316086510951</v>
      </c>
      <c r="M98" s="18">
        <v>0</v>
      </c>
      <c r="N98" s="18">
        <v>0</v>
      </c>
      <c r="O98" s="18">
        <v>888.89316086510951</v>
      </c>
    </row>
    <row r="99" spans="2:15" x14ac:dyDescent="0.35">
      <c r="B99" s="398">
        <v>13</v>
      </c>
      <c r="C99" s="4" t="s">
        <v>165</v>
      </c>
      <c r="D99" s="388" t="s">
        <v>68</v>
      </c>
      <c r="E99" s="365" t="s">
        <v>69</v>
      </c>
      <c r="F99" s="18">
        <v>0</v>
      </c>
      <c r="G99" s="18">
        <v>0</v>
      </c>
      <c r="H99" s="18">
        <v>0</v>
      </c>
      <c r="I99" s="18">
        <f t="shared" si="12"/>
        <v>0</v>
      </c>
      <c r="J99" s="18">
        <f t="shared" si="11"/>
        <v>0</v>
      </c>
      <c r="K99" s="18">
        <v>0</v>
      </c>
      <c r="L99" s="18">
        <v>104.57566598413054</v>
      </c>
      <c r="M99" s="18">
        <v>0</v>
      </c>
      <c r="N99" s="18">
        <v>0</v>
      </c>
      <c r="O99" s="18">
        <v>104.57566598413054</v>
      </c>
    </row>
    <row r="100" spans="2:15" x14ac:dyDescent="0.35">
      <c r="B100" s="398">
        <v>13</v>
      </c>
      <c r="C100" s="4" t="s">
        <v>166</v>
      </c>
      <c r="D100" s="388" t="s">
        <v>68</v>
      </c>
      <c r="E100" s="365" t="s">
        <v>69</v>
      </c>
      <c r="F100" s="18">
        <v>0</v>
      </c>
      <c r="G100" s="18">
        <v>0</v>
      </c>
      <c r="H100" s="18">
        <v>0</v>
      </c>
      <c r="I100" s="18">
        <f t="shared" si="12"/>
        <v>0</v>
      </c>
      <c r="J100" s="18">
        <f t="shared" si="11"/>
        <v>0</v>
      </c>
      <c r="K100" s="18">
        <v>0</v>
      </c>
      <c r="L100" s="18">
        <v>167.32106557460887</v>
      </c>
      <c r="M100" s="18">
        <v>0</v>
      </c>
      <c r="N100" s="18">
        <v>0</v>
      </c>
      <c r="O100" s="18">
        <v>167.32106557460887</v>
      </c>
    </row>
    <row r="101" spans="2:15" x14ac:dyDescent="0.35">
      <c r="B101" s="398">
        <v>13</v>
      </c>
      <c r="C101" s="4" t="s">
        <v>167</v>
      </c>
      <c r="D101" s="388" t="s">
        <v>68</v>
      </c>
      <c r="E101" s="365" t="s">
        <v>69</v>
      </c>
      <c r="F101" s="18">
        <v>528.38984986411924</v>
      </c>
      <c r="G101" s="18">
        <v>697.80935218037098</v>
      </c>
      <c r="H101" s="18">
        <v>1226.19920204449</v>
      </c>
      <c r="I101" s="18">
        <f t="shared" si="12"/>
        <v>0</v>
      </c>
      <c r="J101" s="18">
        <f t="shared" si="11"/>
        <v>0</v>
      </c>
      <c r="K101" s="18">
        <v>0</v>
      </c>
      <c r="L101" s="18">
        <v>0</v>
      </c>
      <c r="M101" s="18">
        <v>0</v>
      </c>
      <c r="N101" s="18">
        <v>0</v>
      </c>
      <c r="O101" s="18">
        <v>1226.19920204449</v>
      </c>
    </row>
    <row r="102" spans="2:15" x14ac:dyDescent="0.35">
      <c r="B102" s="398">
        <v>13</v>
      </c>
      <c r="C102" s="4" t="s">
        <v>168</v>
      </c>
      <c r="D102" s="388" t="s">
        <v>68</v>
      </c>
      <c r="E102" s="365" t="s">
        <v>69</v>
      </c>
      <c r="F102" s="18">
        <v>0</v>
      </c>
      <c r="G102" s="18">
        <v>0</v>
      </c>
      <c r="H102" s="18">
        <v>0</v>
      </c>
      <c r="I102" s="18">
        <f t="shared" si="12"/>
        <v>0</v>
      </c>
      <c r="J102" s="18">
        <f t="shared" si="11"/>
        <v>0</v>
      </c>
      <c r="K102" s="18">
        <v>0</v>
      </c>
      <c r="L102" s="18">
        <v>418.30266393652215</v>
      </c>
      <c r="M102" s="18">
        <v>0</v>
      </c>
      <c r="N102" s="18">
        <v>0</v>
      </c>
      <c r="O102" s="18">
        <v>418.30266393652215</v>
      </c>
    </row>
    <row r="103" spans="2:15" x14ac:dyDescent="0.35">
      <c r="B103" s="398">
        <v>13</v>
      </c>
      <c r="C103" s="4" t="s">
        <v>169</v>
      </c>
      <c r="D103" s="388" t="s">
        <v>68</v>
      </c>
      <c r="E103" s="365" t="s">
        <v>69</v>
      </c>
      <c r="F103" s="18">
        <v>0</v>
      </c>
      <c r="G103" s="18">
        <v>0</v>
      </c>
      <c r="H103" s="18">
        <v>0</v>
      </c>
      <c r="I103" s="18">
        <f t="shared" si="12"/>
        <v>0</v>
      </c>
      <c r="J103" s="18">
        <f t="shared" si="11"/>
        <v>0</v>
      </c>
      <c r="K103" s="18">
        <v>0</v>
      </c>
      <c r="L103" s="18">
        <v>836.6053278730443</v>
      </c>
      <c r="M103" s="18">
        <v>0</v>
      </c>
      <c r="N103" s="18">
        <v>0</v>
      </c>
      <c r="O103" s="18">
        <v>836.6053278730443</v>
      </c>
    </row>
    <row r="104" spans="2:15" x14ac:dyDescent="0.35">
      <c r="B104" s="398">
        <v>13</v>
      </c>
      <c r="C104" s="4" t="s">
        <v>170</v>
      </c>
      <c r="D104" s="388" t="s">
        <v>68</v>
      </c>
      <c r="E104" s="365" t="s">
        <v>69</v>
      </c>
      <c r="F104" s="18">
        <v>0</v>
      </c>
      <c r="G104" s="18">
        <v>0</v>
      </c>
      <c r="H104" s="18">
        <v>0</v>
      </c>
      <c r="I104" s="18">
        <f t="shared" si="12"/>
        <v>0</v>
      </c>
      <c r="J104" s="18">
        <f t="shared" si="11"/>
        <v>0</v>
      </c>
      <c r="K104" s="18">
        <v>0</v>
      </c>
      <c r="L104" s="18">
        <v>356.60302100588513</v>
      </c>
      <c r="M104" s="18">
        <v>0</v>
      </c>
      <c r="N104" s="18">
        <v>0</v>
      </c>
      <c r="O104" s="18">
        <v>356.60302100588513</v>
      </c>
    </row>
    <row r="105" spans="2:15" x14ac:dyDescent="0.35">
      <c r="B105" s="398">
        <v>13</v>
      </c>
      <c r="C105" s="4" t="s">
        <v>171</v>
      </c>
      <c r="D105" s="388" t="s">
        <v>68</v>
      </c>
      <c r="E105" s="365" t="s">
        <v>69</v>
      </c>
      <c r="F105" s="18">
        <v>0</v>
      </c>
      <c r="G105" s="18">
        <v>0</v>
      </c>
      <c r="H105" s="18">
        <v>0</v>
      </c>
      <c r="I105" s="18">
        <f t="shared" si="12"/>
        <v>50.774437193444662</v>
      </c>
      <c r="J105" s="18">
        <f t="shared" si="11"/>
        <v>152.32331158033398</v>
      </c>
      <c r="K105" s="18">
        <v>203.09774877377865</v>
      </c>
      <c r="L105" s="18">
        <v>2196.0889856667409</v>
      </c>
      <c r="M105" s="18">
        <v>0</v>
      </c>
      <c r="N105" s="18">
        <v>0</v>
      </c>
      <c r="O105" s="18">
        <v>2399.1867344405196</v>
      </c>
    </row>
    <row r="106" spans="2:15" x14ac:dyDescent="0.35">
      <c r="B106" s="398">
        <v>13</v>
      </c>
      <c r="C106" s="4" t="s">
        <v>172</v>
      </c>
      <c r="D106" s="388" t="s">
        <v>68</v>
      </c>
      <c r="E106" s="365" t="s">
        <v>69</v>
      </c>
      <c r="F106" s="18">
        <v>0</v>
      </c>
      <c r="G106" s="18">
        <v>0</v>
      </c>
      <c r="H106" s="18">
        <v>0</v>
      </c>
      <c r="I106" s="18">
        <f t="shared" si="12"/>
        <v>25.387218596722331</v>
      </c>
      <c r="J106" s="18">
        <f t="shared" si="11"/>
        <v>76.161655790166989</v>
      </c>
      <c r="K106" s="18">
        <v>101.54887438688932</v>
      </c>
      <c r="L106" s="18">
        <v>3137.2699795239159</v>
      </c>
      <c r="M106" s="18">
        <v>0</v>
      </c>
      <c r="N106" s="18">
        <v>0</v>
      </c>
      <c r="O106" s="18">
        <v>3238.818853910805</v>
      </c>
    </row>
    <row r="107" spans="2:15" x14ac:dyDescent="0.35">
      <c r="B107" s="398">
        <v>13</v>
      </c>
      <c r="C107" s="4" t="s">
        <v>173</v>
      </c>
      <c r="D107" s="388" t="s">
        <v>68</v>
      </c>
      <c r="E107" s="365" t="s">
        <v>159</v>
      </c>
      <c r="F107" s="18">
        <v>0</v>
      </c>
      <c r="G107" s="18">
        <v>0</v>
      </c>
      <c r="H107" s="18">
        <v>0</v>
      </c>
      <c r="I107" s="18">
        <f t="shared" si="12"/>
        <v>0</v>
      </c>
      <c r="J107" s="18">
        <f t="shared" si="11"/>
        <v>0</v>
      </c>
      <c r="K107" s="18">
        <v>0</v>
      </c>
      <c r="L107" s="18">
        <v>0</v>
      </c>
      <c r="M107" s="18">
        <v>0</v>
      </c>
      <c r="N107" s="18">
        <v>0</v>
      </c>
      <c r="O107" s="18">
        <v>0</v>
      </c>
    </row>
    <row r="108" spans="2:15" x14ac:dyDescent="0.35">
      <c r="B108" s="398">
        <v>13</v>
      </c>
      <c r="C108" s="4" t="s">
        <v>174</v>
      </c>
      <c r="D108" s="388" t="s">
        <v>68</v>
      </c>
      <c r="E108" s="365" t="s">
        <v>69</v>
      </c>
      <c r="F108" s="18">
        <v>0</v>
      </c>
      <c r="G108" s="18">
        <v>0</v>
      </c>
      <c r="H108" s="18">
        <v>0</v>
      </c>
      <c r="I108" s="18">
        <f t="shared" si="12"/>
        <v>0</v>
      </c>
      <c r="J108" s="18">
        <f t="shared" si="11"/>
        <v>0</v>
      </c>
      <c r="K108" s="18">
        <v>0</v>
      </c>
      <c r="L108" s="18">
        <v>104.57566598413054</v>
      </c>
      <c r="M108" s="18">
        <v>1976.0180221831911</v>
      </c>
      <c r="N108" s="18">
        <v>0</v>
      </c>
      <c r="O108" s="18">
        <v>2080.5936881673215</v>
      </c>
    </row>
    <row r="109" spans="2:15" x14ac:dyDescent="0.35">
      <c r="B109" s="398">
        <v>13</v>
      </c>
      <c r="C109" s="4" t="s">
        <v>175</v>
      </c>
      <c r="D109" s="388" t="s">
        <v>68</v>
      </c>
      <c r="E109" s="365" t="s">
        <v>69</v>
      </c>
      <c r="F109" s="18">
        <v>0</v>
      </c>
      <c r="G109" s="18">
        <v>0</v>
      </c>
      <c r="H109" s="18">
        <v>0</v>
      </c>
      <c r="I109" s="18">
        <f t="shared" si="12"/>
        <v>0</v>
      </c>
      <c r="J109" s="18">
        <f t="shared" si="11"/>
        <v>0</v>
      </c>
      <c r="K109" s="18">
        <v>0</v>
      </c>
      <c r="L109" s="18">
        <v>104.57566598413054</v>
      </c>
      <c r="M109" s="18">
        <v>974.47464107664211</v>
      </c>
      <c r="N109" s="18">
        <v>0</v>
      </c>
      <c r="O109" s="18">
        <v>1079.0503070607726</v>
      </c>
    </row>
    <row r="110" spans="2:15" x14ac:dyDescent="0.35">
      <c r="B110" s="398">
        <v>13</v>
      </c>
      <c r="C110" s="4" t="s">
        <v>176</v>
      </c>
      <c r="D110" s="388" t="s">
        <v>68</v>
      </c>
      <c r="E110" s="365" t="s">
        <v>69</v>
      </c>
      <c r="F110" s="18">
        <v>0</v>
      </c>
      <c r="G110" s="18">
        <v>0</v>
      </c>
      <c r="H110" s="18">
        <v>0</v>
      </c>
      <c r="I110" s="18">
        <f t="shared" si="12"/>
        <v>0</v>
      </c>
      <c r="J110" s="18">
        <f t="shared" si="11"/>
        <v>0</v>
      </c>
      <c r="K110" s="18">
        <v>0</v>
      </c>
      <c r="L110" s="18">
        <v>0</v>
      </c>
      <c r="M110" s="18">
        <v>649.64976071776141</v>
      </c>
      <c r="N110" s="18">
        <v>0</v>
      </c>
      <c r="O110" s="18">
        <v>649.64976071776141</v>
      </c>
    </row>
    <row r="111" spans="2:15" x14ac:dyDescent="0.35">
      <c r="B111" s="398">
        <v>13</v>
      </c>
      <c r="C111" s="4" t="s">
        <v>177</v>
      </c>
      <c r="D111" s="388" t="s">
        <v>68</v>
      </c>
      <c r="E111" s="365" t="s">
        <v>69</v>
      </c>
      <c r="F111" s="18">
        <v>0</v>
      </c>
      <c r="G111" s="18">
        <v>0</v>
      </c>
      <c r="H111" s="18">
        <v>0</v>
      </c>
      <c r="I111" s="18">
        <f t="shared" si="12"/>
        <v>0</v>
      </c>
      <c r="J111" s="18">
        <f t="shared" si="11"/>
        <v>0</v>
      </c>
      <c r="K111" s="18">
        <v>0</v>
      </c>
      <c r="L111" s="18">
        <v>0</v>
      </c>
      <c r="M111" s="18">
        <v>1082.7496011962692</v>
      </c>
      <c r="N111" s="18">
        <v>0</v>
      </c>
      <c r="O111" s="18">
        <v>1082.7496011962692</v>
      </c>
    </row>
    <row r="112" spans="2:15" x14ac:dyDescent="0.35">
      <c r="B112" s="398">
        <v>13</v>
      </c>
      <c r="C112" s="4" t="s">
        <v>178</v>
      </c>
      <c r="D112" s="388" t="s">
        <v>68</v>
      </c>
      <c r="E112" s="365" t="s">
        <v>69</v>
      </c>
      <c r="F112" s="18">
        <v>0</v>
      </c>
      <c r="G112" s="18">
        <v>0</v>
      </c>
      <c r="H112" s="18">
        <v>0</v>
      </c>
      <c r="I112" s="18">
        <f t="shared" si="12"/>
        <v>0</v>
      </c>
      <c r="J112" s="18">
        <f t="shared" si="11"/>
        <v>0</v>
      </c>
      <c r="K112" s="18">
        <v>0</v>
      </c>
      <c r="L112" s="18">
        <v>0</v>
      </c>
      <c r="M112" s="18">
        <v>1082.7496011962692</v>
      </c>
      <c r="N112" s="18">
        <v>0</v>
      </c>
      <c r="O112" s="18">
        <v>1082.7496011962692</v>
      </c>
    </row>
    <row r="113" spans="2:15" x14ac:dyDescent="0.35">
      <c r="B113" s="398">
        <v>13</v>
      </c>
      <c r="C113" s="4" t="s">
        <v>179</v>
      </c>
      <c r="D113" s="388" t="s">
        <v>68</v>
      </c>
      <c r="E113" s="365" t="s">
        <v>69</v>
      </c>
      <c r="F113" s="18">
        <v>0</v>
      </c>
      <c r="G113" s="18">
        <v>0</v>
      </c>
      <c r="H113" s="18">
        <v>0</v>
      </c>
      <c r="I113" s="18">
        <f t="shared" si="12"/>
        <v>0</v>
      </c>
      <c r="J113" s="18">
        <f t="shared" si="11"/>
        <v>0</v>
      </c>
      <c r="K113" s="18">
        <v>0</v>
      </c>
      <c r="L113" s="18">
        <v>0</v>
      </c>
      <c r="M113" s="18">
        <v>476.40982452635836</v>
      </c>
      <c r="N113" s="18">
        <v>0</v>
      </c>
      <c r="O113" s="18">
        <v>476.40982452635836</v>
      </c>
    </row>
    <row r="114" spans="2:15" x14ac:dyDescent="0.35">
      <c r="B114" s="398">
        <v>13</v>
      </c>
      <c r="C114" s="4" t="s">
        <v>180</v>
      </c>
      <c r="D114" s="388" t="s">
        <v>68</v>
      </c>
      <c r="E114" s="365" t="s">
        <v>69</v>
      </c>
      <c r="F114" s="18">
        <v>0</v>
      </c>
      <c r="G114" s="18">
        <v>0</v>
      </c>
      <c r="H114" s="18">
        <v>0</v>
      </c>
      <c r="I114" s="18">
        <f t="shared" si="12"/>
        <v>0</v>
      </c>
      <c r="J114" s="18">
        <f t="shared" si="11"/>
        <v>0</v>
      </c>
      <c r="K114" s="18">
        <v>0</v>
      </c>
      <c r="L114" s="18">
        <v>209.15133196826108</v>
      </c>
      <c r="M114" s="18">
        <v>2111.3617223327246</v>
      </c>
      <c r="N114" s="18">
        <v>0</v>
      </c>
      <c r="O114" s="18">
        <v>2320.5130543009859</v>
      </c>
    </row>
    <row r="115" spans="2:15" x14ac:dyDescent="0.35">
      <c r="B115" s="398">
        <v>13</v>
      </c>
      <c r="C115" s="4" t="s">
        <v>181</v>
      </c>
      <c r="D115" s="388" t="s">
        <v>68</v>
      </c>
      <c r="E115" s="365" t="s">
        <v>69</v>
      </c>
      <c r="F115" s="18">
        <v>0</v>
      </c>
      <c r="G115" s="18">
        <v>0</v>
      </c>
      <c r="H115" s="18">
        <v>0</v>
      </c>
      <c r="I115" s="18">
        <f t="shared" si="12"/>
        <v>152.32331158033401</v>
      </c>
      <c r="J115" s="18">
        <f t="shared" si="11"/>
        <v>456.96993474100202</v>
      </c>
      <c r="K115" s="18">
        <v>609.29324632133603</v>
      </c>
      <c r="L115" s="18">
        <v>1882.3619877143494</v>
      </c>
      <c r="M115" s="18">
        <v>4072.2212500991686</v>
      </c>
      <c r="N115" s="18">
        <v>0</v>
      </c>
      <c r="O115" s="18">
        <v>6563.8764841348548</v>
      </c>
    </row>
    <row r="116" spans="2:15" x14ac:dyDescent="0.35">
      <c r="B116" s="398">
        <v>13</v>
      </c>
      <c r="C116" s="4" t="s">
        <v>182</v>
      </c>
      <c r="D116" s="388" t="s">
        <v>68</v>
      </c>
      <c r="E116" s="365" t="s">
        <v>69</v>
      </c>
      <c r="F116" s="18">
        <v>0</v>
      </c>
      <c r="G116" s="18">
        <v>0</v>
      </c>
      <c r="H116" s="18">
        <v>0</v>
      </c>
      <c r="I116" s="18">
        <f t="shared" si="12"/>
        <v>0</v>
      </c>
      <c r="J116" s="18">
        <f t="shared" si="11"/>
        <v>0</v>
      </c>
      <c r="K116" s="18">
        <v>0</v>
      </c>
      <c r="L116" s="18">
        <v>836.6053278730443</v>
      </c>
      <c r="M116" s="18">
        <v>2273.7741625121648</v>
      </c>
      <c r="N116" s="18">
        <v>0</v>
      </c>
      <c r="O116" s="18">
        <v>3110.379490385209</v>
      </c>
    </row>
    <row r="117" spans="2:15" x14ac:dyDescent="0.35">
      <c r="B117" s="398">
        <v>13</v>
      </c>
      <c r="C117" s="4" t="s">
        <v>183</v>
      </c>
      <c r="D117" s="388" t="s">
        <v>68</v>
      </c>
      <c r="E117" s="365" t="s">
        <v>69</v>
      </c>
      <c r="F117" s="18">
        <v>0</v>
      </c>
      <c r="G117" s="18">
        <v>0</v>
      </c>
      <c r="H117" s="18">
        <v>0</v>
      </c>
      <c r="I117" s="18">
        <f t="shared" si="12"/>
        <v>0</v>
      </c>
      <c r="J117" s="18">
        <f t="shared" si="11"/>
        <v>0</v>
      </c>
      <c r="K117" s="18">
        <v>0</v>
      </c>
      <c r="L117" s="18">
        <v>0</v>
      </c>
      <c r="M117" s="18">
        <v>0</v>
      </c>
      <c r="N117" s="18">
        <v>865.74601805137752</v>
      </c>
      <c r="O117" s="18">
        <v>865.74601805137752</v>
      </c>
    </row>
    <row r="118" spans="2:15" x14ac:dyDescent="0.35">
      <c r="B118" s="398">
        <v>13</v>
      </c>
      <c r="C118" s="4" t="s">
        <v>184</v>
      </c>
      <c r="D118" s="388" t="s">
        <v>68</v>
      </c>
      <c r="E118" s="365" t="s">
        <v>69</v>
      </c>
      <c r="F118" s="18">
        <v>0</v>
      </c>
      <c r="G118" s="18">
        <v>0</v>
      </c>
      <c r="H118" s="18">
        <v>0</v>
      </c>
      <c r="I118" s="18">
        <f t="shared" si="12"/>
        <v>0</v>
      </c>
      <c r="J118" s="18">
        <f t="shared" si="11"/>
        <v>0</v>
      </c>
      <c r="K118" s="18">
        <v>0</v>
      </c>
      <c r="L118" s="18">
        <v>0</v>
      </c>
      <c r="M118" s="18">
        <v>0</v>
      </c>
      <c r="N118" s="18">
        <v>541.09126128211096</v>
      </c>
      <c r="O118" s="18">
        <v>541.09126128211096</v>
      </c>
    </row>
    <row r="119" spans="2:15" x14ac:dyDescent="0.35">
      <c r="B119" s="398">
        <v>13</v>
      </c>
      <c r="C119" s="4" t="s">
        <v>185</v>
      </c>
      <c r="D119" s="388" t="s">
        <v>68</v>
      </c>
      <c r="E119" s="365" t="s">
        <v>69</v>
      </c>
      <c r="F119" s="18">
        <v>0</v>
      </c>
      <c r="G119" s="18">
        <v>0</v>
      </c>
      <c r="H119" s="18">
        <v>0</v>
      </c>
      <c r="I119" s="18">
        <f t="shared" si="12"/>
        <v>0</v>
      </c>
      <c r="J119" s="18">
        <f t="shared" si="11"/>
        <v>0</v>
      </c>
      <c r="K119" s="18">
        <v>0</v>
      </c>
      <c r="L119" s="18">
        <v>0</v>
      </c>
      <c r="M119" s="18">
        <v>0</v>
      </c>
      <c r="N119" s="18">
        <v>887.38966850266218</v>
      </c>
      <c r="O119" s="18">
        <v>887.38966850266218</v>
      </c>
    </row>
    <row r="120" spans="2:15" x14ac:dyDescent="0.35">
      <c r="B120" s="398">
        <v>13</v>
      </c>
      <c r="C120" s="4" t="s">
        <v>186</v>
      </c>
      <c r="D120" s="388" t="s">
        <v>68</v>
      </c>
      <c r="E120" s="365" t="s">
        <v>69</v>
      </c>
      <c r="F120" s="18">
        <v>0</v>
      </c>
      <c r="G120" s="18">
        <v>0</v>
      </c>
      <c r="H120" s="18">
        <v>0</v>
      </c>
      <c r="I120" s="18">
        <f t="shared" si="12"/>
        <v>0</v>
      </c>
      <c r="J120" s="18">
        <f t="shared" si="11"/>
        <v>0</v>
      </c>
      <c r="K120" s="18">
        <v>0</v>
      </c>
      <c r="L120" s="18">
        <v>0</v>
      </c>
      <c r="M120" s="18">
        <v>108.27496011962691</v>
      </c>
      <c r="N120" s="18">
        <v>973.96427030779978</v>
      </c>
      <c r="O120" s="18">
        <v>1082.2392304274267</v>
      </c>
    </row>
    <row r="121" spans="2:15" x14ac:dyDescent="0.35">
      <c r="B121" s="398">
        <v>13</v>
      </c>
      <c r="C121" s="4" t="s">
        <v>187</v>
      </c>
      <c r="D121" s="388" t="s">
        <v>68</v>
      </c>
      <c r="E121" s="365" t="s">
        <v>69</v>
      </c>
      <c r="F121" s="18">
        <v>0</v>
      </c>
      <c r="G121" s="18">
        <v>0</v>
      </c>
      <c r="H121" s="18">
        <v>0</v>
      </c>
      <c r="I121" s="18">
        <f t="shared" si="12"/>
        <v>0</v>
      </c>
      <c r="J121" s="18">
        <f t="shared" si="11"/>
        <v>0</v>
      </c>
      <c r="K121" s="18">
        <v>0</v>
      </c>
      <c r="L121" s="18">
        <v>0</v>
      </c>
      <c r="M121" s="18">
        <v>0</v>
      </c>
      <c r="N121" s="18">
        <v>1082.1825225642219</v>
      </c>
      <c r="O121" s="18">
        <v>1082.1825225642219</v>
      </c>
    </row>
    <row r="122" spans="2:15" x14ac:dyDescent="0.35">
      <c r="B122" s="398">
        <v>13</v>
      </c>
      <c r="C122" s="4" t="s">
        <v>188</v>
      </c>
      <c r="D122" s="388" t="s">
        <v>68</v>
      </c>
      <c r="E122" s="365" t="s">
        <v>69</v>
      </c>
      <c r="F122" s="18">
        <v>0</v>
      </c>
      <c r="G122" s="18">
        <v>0</v>
      </c>
      <c r="H122" s="18">
        <v>0</v>
      </c>
      <c r="I122" s="18">
        <f t="shared" si="12"/>
        <v>0</v>
      </c>
      <c r="J122" s="18">
        <f t="shared" si="11"/>
        <v>0</v>
      </c>
      <c r="K122" s="18">
        <v>0</v>
      </c>
      <c r="L122" s="18">
        <v>0</v>
      </c>
      <c r="M122" s="18">
        <v>0</v>
      </c>
      <c r="N122" s="18">
        <v>508.62578560518432</v>
      </c>
      <c r="O122" s="18">
        <v>508.62578560518432</v>
      </c>
    </row>
    <row r="123" spans="2:15" x14ac:dyDescent="0.35">
      <c r="B123" s="398">
        <v>13</v>
      </c>
      <c r="C123" s="4" t="s">
        <v>189</v>
      </c>
      <c r="D123" s="388" t="s">
        <v>68</v>
      </c>
      <c r="E123" s="365" t="s">
        <v>69</v>
      </c>
      <c r="F123" s="18">
        <v>0</v>
      </c>
      <c r="G123" s="18">
        <v>0</v>
      </c>
      <c r="H123" s="18">
        <v>0</v>
      </c>
      <c r="I123" s="18">
        <f t="shared" si="12"/>
        <v>0</v>
      </c>
      <c r="J123" s="18">
        <f t="shared" si="11"/>
        <v>0</v>
      </c>
      <c r="K123" s="18">
        <v>0</v>
      </c>
      <c r="L123" s="18">
        <v>0</v>
      </c>
      <c r="M123" s="18">
        <v>108.27496011962691</v>
      </c>
      <c r="N123" s="18">
        <v>2164.3650451284439</v>
      </c>
      <c r="O123" s="18">
        <v>2272.6400052480708</v>
      </c>
    </row>
    <row r="124" spans="2:15" x14ac:dyDescent="0.35">
      <c r="B124" s="398">
        <v>13</v>
      </c>
      <c r="C124" s="4" t="s">
        <v>190</v>
      </c>
      <c r="D124" s="388" t="s">
        <v>68</v>
      </c>
      <c r="E124" s="365" t="s">
        <v>69</v>
      </c>
      <c r="F124" s="18">
        <v>0</v>
      </c>
      <c r="G124" s="18">
        <v>0</v>
      </c>
      <c r="H124" s="18">
        <v>0</v>
      </c>
      <c r="I124" s="18">
        <f t="shared" si="12"/>
        <v>0</v>
      </c>
      <c r="J124" s="18">
        <f t="shared" si="11"/>
        <v>0</v>
      </c>
      <c r="K124" s="18">
        <v>0</v>
      </c>
      <c r="L124" s="18">
        <v>0</v>
      </c>
      <c r="M124" s="18">
        <v>108.27496011962691</v>
      </c>
      <c r="N124" s="18">
        <v>3046.3438010182849</v>
      </c>
      <c r="O124" s="18">
        <v>3154.6187611379119</v>
      </c>
    </row>
    <row r="125" spans="2:15" x14ac:dyDescent="0.35">
      <c r="B125" s="398">
        <v>13</v>
      </c>
      <c r="C125" s="4" t="s">
        <v>191</v>
      </c>
      <c r="D125" s="388" t="s">
        <v>68</v>
      </c>
      <c r="E125" s="365" t="s">
        <v>69</v>
      </c>
      <c r="F125" s="18">
        <v>0</v>
      </c>
      <c r="G125" s="18">
        <v>0</v>
      </c>
      <c r="H125" s="18">
        <v>0</v>
      </c>
      <c r="I125" s="18">
        <f t="shared" si="12"/>
        <v>0</v>
      </c>
      <c r="J125" s="18">
        <f t="shared" si="11"/>
        <v>0</v>
      </c>
      <c r="K125" s="18">
        <v>0</v>
      </c>
      <c r="L125" s="18">
        <v>0</v>
      </c>
      <c r="M125" s="18">
        <v>0</v>
      </c>
      <c r="N125" s="18">
        <v>2164.3650451284439</v>
      </c>
      <c r="O125" s="18">
        <v>2164.3650451284439</v>
      </c>
    </row>
    <row r="126" spans="2:15" x14ac:dyDescent="0.35">
      <c r="B126" s="398">
        <v>13</v>
      </c>
      <c r="C126" s="4" t="s">
        <v>192</v>
      </c>
      <c r="D126" s="388" t="s">
        <v>68</v>
      </c>
      <c r="E126" s="365" t="s">
        <v>69</v>
      </c>
      <c r="F126" s="18">
        <v>0</v>
      </c>
      <c r="G126" s="18">
        <v>0</v>
      </c>
      <c r="H126" s="18">
        <v>0</v>
      </c>
      <c r="I126" s="18">
        <f t="shared" si="12"/>
        <v>0</v>
      </c>
      <c r="J126" s="18">
        <f t="shared" si="11"/>
        <v>0</v>
      </c>
      <c r="K126" s="18">
        <v>0</v>
      </c>
      <c r="L126" s="18">
        <v>0</v>
      </c>
      <c r="M126" s="18">
        <v>0</v>
      </c>
      <c r="N126" s="18">
        <v>216.43650451284438</v>
      </c>
      <c r="O126" s="18">
        <v>216.43650451284438</v>
      </c>
    </row>
    <row r="127" spans="2:15" x14ac:dyDescent="0.35">
      <c r="B127" s="398">
        <v>13</v>
      </c>
      <c r="C127" s="4" t="s">
        <v>193</v>
      </c>
      <c r="D127" s="388" t="s">
        <v>68</v>
      </c>
      <c r="E127" s="365" t="s">
        <v>69</v>
      </c>
      <c r="F127" s="18">
        <v>158.51695495923579</v>
      </c>
      <c r="G127" s="18">
        <v>348.90467609018549</v>
      </c>
      <c r="H127" s="18">
        <v>507.42163104942119</v>
      </c>
      <c r="I127" s="18">
        <f t="shared" si="12"/>
        <v>126.93609298361167</v>
      </c>
      <c r="J127" s="18">
        <f t="shared" ref="J127:J139" si="13">K127*0.75</f>
        <v>380.80827895083502</v>
      </c>
      <c r="K127" s="18">
        <v>507.74437193444669</v>
      </c>
      <c r="L127" s="18">
        <v>522.87832992065262</v>
      </c>
      <c r="M127" s="18">
        <v>541.37480059813458</v>
      </c>
      <c r="N127" s="18">
        <v>541.09126128211096</v>
      </c>
      <c r="O127" s="18">
        <v>2620.5103947847665</v>
      </c>
    </row>
    <row r="128" spans="2:15" x14ac:dyDescent="0.35">
      <c r="B128" s="398">
        <v>13</v>
      </c>
      <c r="C128" s="4" t="s">
        <v>194</v>
      </c>
      <c r="D128" s="388" t="s">
        <v>68</v>
      </c>
      <c r="E128" s="365" t="s">
        <v>69</v>
      </c>
      <c r="F128" s="18">
        <v>105.67796997282383</v>
      </c>
      <c r="G128" s="18">
        <v>0</v>
      </c>
      <c r="H128" s="18">
        <v>105.67796997282383</v>
      </c>
      <c r="I128" s="18">
        <f t="shared" ref="I128:I139" si="14">K128*0.25</f>
        <v>203.09774877377865</v>
      </c>
      <c r="J128" s="18">
        <f t="shared" si="13"/>
        <v>609.29324632133591</v>
      </c>
      <c r="K128" s="18">
        <v>812.39099509511459</v>
      </c>
      <c r="L128" s="18">
        <v>836.6053278730443</v>
      </c>
      <c r="M128" s="18">
        <v>866.19968095701529</v>
      </c>
      <c r="N128" s="18">
        <v>865.74601805137752</v>
      </c>
      <c r="O128" s="18">
        <v>3486.6199919493756</v>
      </c>
    </row>
    <row r="129" spans="2:15" x14ac:dyDescent="0.35">
      <c r="B129" s="398">
        <v>13</v>
      </c>
      <c r="C129" s="4" t="s">
        <v>195</v>
      </c>
      <c r="D129" s="388" t="s">
        <v>68</v>
      </c>
      <c r="E129" s="365" t="s">
        <v>69</v>
      </c>
      <c r="F129" s="18">
        <v>634.06781983694316</v>
      </c>
      <c r="G129" s="18">
        <v>0</v>
      </c>
      <c r="H129" s="18">
        <v>634.06781983694316</v>
      </c>
      <c r="I129" s="18">
        <f t="shared" si="14"/>
        <v>0</v>
      </c>
      <c r="J129" s="18">
        <f t="shared" si="13"/>
        <v>0</v>
      </c>
      <c r="K129" s="18">
        <v>0</v>
      </c>
      <c r="L129" s="18">
        <v>0</v>
      </c>
      <c r="M129" s="18">
        <v>0</v>
      </c>
      <c r="N129" s="18">
        <v>0</v>
      </c>
      <c r="O129" s="18">
        <v>634.06781983694316</v>
      </c>
    </row>
    <row r="130" spans="2:15" x14ac:dyDescent="0.35">
      <c r="B130" s="398">
        <v>13</v>
      </c>
      <c r="C130" s="4" t="s">
        <v>196</v>
      </c>
      <c r="D130" s="388" t="s">
        <v>72</v>
      </c>
      <c r="E130" s="365" t="s">
        <v>69</v>
      </c>
      <c r="F130" s="18">
        <v>528.38984986411924</v>
      </c>
      <c r="G130" s="18">
        <v>996.87050311481539</v>
      </c>
      <c r="H130" s="18">
        <v>1525.2603529789346</v>
      </c>
      <c r="I130" s="18">
        <f t="shared" si="14"/>
        <v>0</v>
      </c>
      <c r="J130" s="18">
        <f t="shared" si="13"/>
        <v>0</v>
      </c>
      <c r="K130" s="18">
        <v>0</v>
      </c>
      <c r="L130" s="18">
        <v>0</v>
      </c>
      <c r="M130" s="18">
        <v>0</v>
      </c>
      <c r="N130" s="18">
        <v>0</v>
      </c>
      <c r="O130" s="18">
        <v>1525.2603529789346</v>
      </c>
    </row>
    <row r="131" spans="2:15" x14ac:dyDescent="0.35">
      <c r="B131" s="398">
        <v>13</v>
      </c>
      <c r="C131" s="4" t="s">
        <v>197</v>
      </c>
      <c r="D131" s="388" t="s">
        <v>68</v>
      </c>
      <c r="E131" s="365" t="s">
        <v>69</v>
      </c>
      <c r="F131" s="18">
        <v>52.838984986411916</v>
      </c>
      <c r="G131" s="18">
        <v>189.40539559181497</v>
      </c>
      <c r="H131" s="18">
        <v>242.24438057822687</v>
      </c>
      <c r="I131" s="18">
        <f t="shared" si="14"/>
        <v>0</v>
      </c>
      <c r="J131" s="18">
        <f t="shared" si="13"/>
        <v>0</v>
      </c>
      <c r="K131" s="18">
        <v>0</v>
      </c>
      <c r="L131" s="18">
        <v>0</v>
      </c>
      <c r="M131" s="18">
        <v>0</v>
      </c>
      <c r="N131" s="18">
        <v>0</v>
      </c>
      <c r="O131" s="18">
        <v>242.24438057822687</v>
      </c>
    </row>
    <row r="132" spans="2:15" x14ac:dyDescent="0.35">
      <c r="B132" s="398">
        <v>13</v>
      </c>
      <c r="C132" s="4" t="s">
        <v>198</v>
      </c>
      <c r="D132" s="388" t="s">
        <v>68</v>
      </c>
      <c r="E132" s="365" t="s">
        <v>69</v>
      </c>
      <c r="F132" s="18">
        <v>52.838984986411916</v>
      </c>
      <c r="G132" s="18">
        <v>189.40539559181497</v>
      </c>
      <c r="H132" s="18">
        <v>242.24438057822687</v>
      </c>
      <c r="I132" s="18">
        <f t="shared" si="14"/>
        <v>0</v>
      </c>
      <c r="J132" s="18">
        <f t="shared" si="13"/>
        <v>0</v>
      </c>
      <c r="K132" s="18">
        <v>0</v>
      </c>
      <c r="L132" s="18">
        <v>0</v>
      </c>
      <c r="M132" s="18">
        <v>0</v>
      </c>
      <c r="N132" s="18">
        <v>0</v>
      </c>
      <c r="O132" s="18">
        <v>242.24438057822687</v>
      </c>
    </row>
    <row r="133" spans="2:15" x14ac:dyDescent="0.35">
      <c r="B133" s="398">
        <v>13</v>
      </c>
      <c r="C133" s="4" t="s">
        <v>199</v>
      </c>
      <c r="D133" s="388" t="s">
        <v>68</v>
      </c>
      <c r="E133" s="365" t="s">
        <v>69</v>
      </c>
      <c r="F133" s="18">
        <v>0</v>
      </c>
      <c r="G133" s="18">
        <v>0</v>
      </c>
      <c r="H133" s="18">
        <v>0</v>
      </c>
      <c r="I133" s="18">
        <f t="shared" si="14"/>
        <v>0</v>
      </c>
      <c r="J133" s="18">
        <f t="shared" si="13"/>
        <v>0</v>
      </c>
      <c r="K133" s="18">
        <v>0</v>
      </c>
      <c r="L133" s="18">
        <v>1045.7566598413052</v>
      </c>
      <c r="M133" s="18">
        <v>0</v>
      </c>
      <c r="N133" s="18">
        <v>0</v>
      </c>
      <c r="O133" s="18">
        <v>1045.7566598413052</v>
      </c>
    </row>
    <row r="134" spans="2:15" x14ac:dyDescent="0.35">
      <c r="B134" s="398">
        <v>13</v>
      </c>
      <c r="C134" s="4" t="s">
        <v>200</v>
      </c>
      <c r="D134" s="388" t="s">
        <v>68</v>
      </c>
      <c r="E134" s="365" t="s">
        <v>69</v>
      </c>
      <c r="F134" s="18">
        <v>0</v>
      </c>
      <c r="G134" s="18">
        <v>0</v>
      </c>
      <c r="H134" s="18">
        <v>0</v>
      </c>
      <c r="I134" s="18">
        <f t="shared" si="14"/>
        <v>0</v>
      </c>
      <c r="J134" s="18">
        <f t="shared" si="13"/>
        <v>0</v>
      </c>
      <c r="K134" s="18">
        <v>0</v>
      </c>
      <c r="L134" s="18">
        <v>0</v>
      </c>
      <c r="M134" s="18">
        <v>2382.0491226317922</v>
      </c>
      <c r="N134" s="18">
        <v>595.20038741032204</v>
      </c>
      <c r="O134" s="18">
        <v>2977.2495100421143</v>
      </c>
    </row>
    <row r="135" spans="2:15" x14ac:dyDescent="0.35">
      <c r="B135" s="398">
        <v>13</v>
      </c>
      <c r="C135" s="4" t="s">
        <v>201</v>
      </c>
      <c r="D135" s="388" t="s">
        <v>68</v>
      </c>
      <c r="E135" s="365" t="s">
        <v>69</v>
      </c>
      <c r="F135" s="18">
        <v>0</v>
      </c>
      <c r="G135" s="18">
        <v>0</v>
      </c>
      <c r="H135" s="18">
        <v>0</v>
      </c>
      <c r="I135" s="18">
        <f t="shared" si="14"/>
        <v>0</v>
      </c>
      <c r="J135" s="18">
        <f t="shared" si="13"/>
        <v>0</v>
      </c>
      <c r="K135" s="18">
        <v>0</v>
      </c>
      <c r="L135" s="18">
        <v>0</v>
      </c>
      <c r="M135" s="18">
        <v>541.37480059813458</v>
      </c>
      <c r="N135" s="18">
        <v>4328.7300902568877</v>
      </c>
      <c r="O135" s="18">
        <v>4870.1048908550219</v>
      </c>
    </row>
    <row r="136" spans="2:15" x14ac:dyDescent="0.35">
      <c r="B136" s="398">
        <v>13</v>
      </c>
      <c r="C136" s="4" t="s">
        <v>202</v>
      </c>
      <c r="D136" s="388" t="s">
        <v>68</v>
      </c>
      <c r="E136" s="365" t="s">
        <v>69</v>
      </c>
      <c r="F136" s="18">
        <v>0</v>
      </c>
      <c r="G136" s="18">
        <v>0</v>
      </c>
      <c r="H136" s="18">
        <v>0</v>
      </c>
      <c r="I136" s="18">
        <f t="shared" si="14"/>
        <v>0</v>
      </c>
      <c r="J136" s="18">
        <f t="shared" si="13"/>
        <v>0</v>
      </c>
      <c r="K136" s="18">
        <v>0</v>
      </c>
      <c r="L136" s="18">
        <v>0</v>
      </c>
      <c r="M136" s="18">
        <v>108.27496011962691</v>
      </c>
      <c r="N136" s="18">
        <v>3246.5475676926658</v>
      </c>
      <c r="O136" s="18">
        <v>3354.8225278122927</v>
      </c>
    </row>
    <row r="137" spans="2:15" x14ac:dyDescent="0.35">
      <c r="B137" s="398">
        <v>13</v>
      </c>
      <c r="C137" s="4" t="s">
        <v>203</v>
      </c>
      <c r="D137" s="388" t="s">
        <v>68</v>
      </c>
      <c r="E137" s="365" t="s">
        <v>69</v>
      </c>
      <c r="F137" s="18">
        <v>52.838984986411916</v>
      </c>
      <c r="G137" s="18">
        <v>49.843525155740778</v>
      </c>
      <c r="H137" s="18">
        <v>102.68251014215269</v>
      </c>
      <c r="I137" s="18">
        <f t="shared" si="14"/>
        <v>761.61655790166992</v>
      </c>
      <c r="J137" s="18">
        <f t="shared" si="13"/>
        <v>2284.84967370501</v>
      </c>
      <c r="K137" s="18">
        <v>3046.4662316066797</v>
      </c>
      <c r="L137" s="18">
        <v>0</v>
      </c>
      <c r="M137" s="18">
        <v>0</v>
      </c>
      <c r="N137" s="18">
        <v>0</v>
      </c>
      <c r="O137" s="18">
        <v>3149.1487417488324</v>
      </c>
    </row>
    <row r="138" spans="2:15" x14ac:dyDescent="0.35">
      <c r="B138" s="398">
        <v>13</v>
      </c>
      <c r="C138" s="4" t="s">
        <v>204</v>
      </c>
      <c r="D138" s="388" t="s">
        <v>72</v>
      </c>
      <c r="E138" s="365" t="s">
        <v>69</v>
      </c>
      <c r="F138" s="18">
        <v>52.838984986411916</v>
      </c>
      <c r="G138" s="18">
        <v>348.90467609018549</v>
      </c>
      <c r="H138" s="18">
        <v>401.74366107659733</v>
      </c>
      <c r="I138" s="18">
        <f t="shared" si="14"/>
        <v>299.82305162729068</v>
      </c>
      <c r="J138" s="18">
        <f t="shared" si="13"/>
        <v>899.4691548818721</v>
      </c>
      <c r="K138" s="18">
        <v>1199.2922065091627</v>
      </c>
      <c r="L138" s="18">
        <v>1568.634989761958</v>
      </c>
      <c r="M138" s="18">
        <v>0</v>
      </c>
      <c r="N138" s="18">
        <v>0</v>
      </c>
      <c r="O138" s="18">
        <v>3169.6708573477181</v>
      </c>
    </row>
    <row r="139" spans="2:15" x14ac:dyDescent="0.35">
      <c r="B139" s="398">
        <v>13</v>
      </c>
      <c r="C139" s="4" t="s">
        <v>205</v>
      </c>
      <c r="D139" s="388" t="s">
        <v>72</v>
      </c>
      <c r="E139" s="365" t="s">
        <v>73</v>
      </c>
      <c r="F139" s="18">
        <v>31.703390991847154</v>
      </c>
      <c r="G139" s="18">
        <v>29.906115093444463</v>
      </c>
      <c r="H139" s="18">
        <v>61.609506085291613</v>
      </c>
      <c r="I139" s="18">
        <f t="shared" si="14"/>
        <v>126.93609298361167</v>
      </c>
      <c r="J139" s="18">
        <f t="shared" si="13"/>
        <v>380.80827895083502</v>
      </c>
      <c r="K139" s="18">
        <v>507.74437193444669</v>
      </c>
      <c r="L139" s="18">
        <v>3137.2699795239159</v>
      </c>
      <c r="M139" s="18">
        <v>2598.5990428710456</v>
      </c>
      <c r="N139" s="18">
        <v>0</v>
      </c>
      <c r="O139" s="18">
        <v>6305.2229004146993</v>
      </c>
    </row>
    <row r="140" spans="2:15" x14ac:dyDescent="0.35">
      <c r="B140" s="398"/>
      <c r="C140" s="4"/>
      <c r="D140" s="388"/>
      <c r="E140" s="365"/>
      <c r="F140" s="393"/>
      <c r="G140" s="393"/>
      <c r="H140" s="18"/>
      <c r="I140" s="18"/>
      <c r="J140" s="18"/>
      <c r="K140" s="18"/>
      <c r="L140" s="18"/>
      <c r="M140" s="18"/>
      <c r="N140" s="18"/>
      <c r="O140" s="18"/>
    </row>
    <row r="141" spans="2:15" ht="13.15" thickBot="1" x14ac:dyDescent="0.4">
      <c r="B141" s="394">
        <v>13</v>
      </c>
      <c r="C141" s="370" t="s">
        <v>206</v>
      </c>
      <c r="D141" s="370"/>
      <c r="E141" s="395"/>
      <c r="F141" s="22">
        <f t="shared" ref="F141:H141" si="15">SUM(F63:F139)</f>
        <v>7251.6222995351709</v>
      </c>
      <c r="G141" s="22">
        <f t="shared" si="15"/>
        <v>18978.420638299849</v>
      </c>
      <c r="H141" s="22">
        <f t="shared" si="15"/>
        <v>26230.042937835031</v>
      </c>
      <c r="I141" s="22">
        <f>SUM(I63:I139)</f>
        <v>5054.8490947933833</v>
      </c>
      <c r="J141" s="22">
        <f>SUM(J63:J139)</f>
        <v>15164.547284380151</v>
      </c>
      <c r="K141" s="22">
        <f t="shared" ref="K141:O141" si="16">SUM(K63:K139)</f>
        <v>20219.396379173533</v>
      </c>
      <c r="L141" s="22">
        <f t="shared" si="16"/>
        <v>22589.389609232043</v>
      </c>
      <c r="M141" s="22">
        <f t="shared" si="16"/>
        <v>22874.168074872381</v>
      </c>
      <c r="N141" s="22">
        <f t="shared" si="16"/>
        <v>22731.243886461481</v>
      </c>
      <c r="O141" s="22">
        <f t="shared" si="16"/>
        <v>114644.24088757446</v>
      </c>
    </row>
    <row r="142" spans="2:15" x14ac:dyDescent="0.35">
      <c r="B142" s="17">
        <v>14</v>
      </c>
      <c r="C142" s="4" t="s">
        <v>21</v>
      </c>
      <c r="D142" s="4" t="s">
        <v>72</v>
      </c>
      <c r="E142" s="5" t="s">
        <v>98</v>
      </c>
      <c r="F142" s="23">
        <v>1352.1920966817545</v>
      </c>
      <c r="G142" s="23">
        <v>1352.1920966817545</v>
      </c>
      <c r="H142" s="23">
        <v>2704.384193363509</v>
      </c>
      <c r="I142" s="23">
        <f>K142*0.5</f>
        <v>1540.9563823507272</v>
      </c>
      <c r="J142" s="23">
        <f>K142*0.5</f>
        <v>1540.9563823507272</v>
      </c>
      <c r="K142" s="23">
        <v>3081.9127647014543</v>
      </c>
      <c r="L142" s="23">
        <v>3429.6142173929306</v>
      </c>
      <c r="M142" s="23">
        <v>2589.8315155502505</v>
      </c>
      <c r="N142" s="23">
        <v>2856.0647679741955</v>
      </c>
      <c r="O142" s="23">
        <v>14661.807458982341</v>
      </c>
    </row>
    <row r="143" spans="2:15" x14ac:dyDescent="0.35">
      <c r="B143" s="17">
        <v>14</v>
      </c>
      <c r="C143" s="5" t="s">
        <v>207</v>
      </c>
      <c r="D143" s="5" t="s">
        <v>72</v>
      </c>
      <c r="E143" s="5" t="s">
        <v>98</v>
      </c>
      <c r="F143" s="23">
        <v>775.06265186097846</v>
      </c>
      <c r="G143" s="23">
        <v>775.06265186097846</v>
      </c>
      <c r="H143" s="23">
        <v>1550.1253037219569</v>
      </c>
      <c r="I143" s="23">
        <f t="shared" ref="I143:I151" si="17">K143*0.5</f>
        <v>186.30438568468594</v>
      </c>
      <c r="J143" s="23">
        <f t="shared" ref="J143:J151" si="18">K143*0.5</f>
        <v>186.30438568468594</v>
      </c>
      <c r="K143" s="23">
        <v>372.60877136937188</v>
      </c>
      <c r="L143" s="23">
        <v>0</v>
      </c>
      <c r="M143" s="23">
        <v>0</v>
      </c>
      <c r="N143" s="23">
        <v>0</v>
      </c>
      <c r="O143" s="23">
        <v>1922.7340750913288</v>
      </c>
    </row>
    <row r="144" spans="2:15" x14ac:dyDescent="0.35">
      <c r="B144" s="17">
        <v>14</v>
      </c>
      <c r="C144" s="5" t="s">
        <v>208</v>
      </c>
      <c r="D144" s="5" t="s">
        <v>72</v>
      </c>
      <c r="E144" s="5" t="s">
        <v>98</v>
      </c>
      <c r="F144" s="23">
        <v>516.70843457398564</v>
      </c>
      <c r="G144" s="23">
        <v>516.70843457398564</v>
      </c>
      <c r="H144" s="23">
        <v>1033.4168691479713</v>
      </c>
      <c r="I144" s="23">
        <f t="shared" si="17"/>
        <v>0</v>
      </c>
      <c r="J144" s="23">
        <f t="shared" si="18"/>
        <v>0</v>
      </c>
      <c r="K144" s="23">
        <v>0</v>
      </c>
      <c r="L144" s="23">
        <v>0</v>
      </c>
      <c r="M144" s="23">
        <v>0</v>
      </c>
      <c r="N144" s="23">
        <v>0</v>
      </c>
      <c r="O144" s="23">
        <v>1033.4168691479713</v>
      </c>
    </row>
    <row r="145" spans="2:15" x14ac:dyDescent="0.35">
      <c r="B145" s="17">
        <v>14</v>
      </c>
      <c r="C145" s="5" t="s">
        <v>209</v>
      </c>
      <c r="D145" s="5" t="s">
        <v>72</v>
      </c>
      <c r="E145" s="5" t="s">
        <v>98</v>
      </c>
      <c r="F145" s="23">
        <v>0</v>
      </c>
      <c r="G145" s="23">
        <v>0</v>
      </c>
      <c r="H145" s="23">
        <v>0</v>
      </c>
      <c r="I145" s="23">
        <f t="shared" si="17"/>
        <v>425.8385958507107</v>
      </c>
      <c r="J145" s="23">
        <f t="shared" si="18"/>
        <v>425.8385958507107</v>
      </c>
      <c r="K145" s="23">
        <v>851.67719170142141</v>
      </c>
      <c r="L145" s="23">
        <v>0</v>
      </c>
      <c r="M145" s="23">
        <v>0</v>
      </c>
      <c r="N145" s="23">
        <v>0</v>
      </c>
      <c r="O145" s="23">
        <v>851.67719170142141</v>
      </c>
    </row>
    <row r="146" spans="2:15" x14ac:dyDescent="0.35">
      <c r="B146" s="17">
        <v>14</v>
      </c>
      <c r="C146" s="5" t="s">
        <v>210</v>
      </c>
      <c r="D146" s="5" t="s">
        <v>72</v>
      </c>
      <c r="E146" s="5" t="s">
        <v>98</v>
      </c>
      <c r="F146" s="23">
        <v>258.35421728699282</v>
      </c>
      <c r="G146" s="23">
        <v>258.35421728699282</v>
      </c>
      <c r="H146" s="23">
        <v>516.70843457398564</v>
      </c>
      <c r="I146" s="23">
        <f t="shared" si="17"/>
        <v>159.68947344401653</v>
      </c>
      <c r="J146" s="23">
        <f t="shared" si="18"/>
        <v>159.68947344401653</v>
      </c>
      <c r="K146" s="23">
        <v>319.37894688803306</v>
      </c>
      <c r="L146" s="23">
        <v>0</v>
      </c>
      <c r="M146" s="23">
        <v>0</v>
      </c>
      <c r="N146" s="23">
        <v>0</v>
      </c>
      <c r="O146" s="23">
        <v>836.0873814620187</v>
      </c>
    </row>
    <row r="147" spans="2:15" x14ac:dyDescent="0.35">
      <c r="B147" s="17">
        <v>14</v>
      </c>
      <c r="C147" s="5" t="s">
        <v>211</v>
      </c>
      <c r="D147" s="5" t="s">
        <v>72</v>
      </c>
      <c r="E147" s="5" t="s">
        <v>98</v>
      </c>
      <c r="F147" s="23">
        <v>0</v>
      </c>
      <c r="G147" s="23">
        <v>0</v>
      </c>
      <c r="H147" s="23">
        <v>0</v>
      </c>
      <c r="I147" s="23">
        <f t="shared" si="17"/>
        <v>532.29824481338846</v>
      </c>
      <c r="J147" s="23">
        <f t="shared" si="18"/>
        <v>532.29824481338846</v>
      </c>
      <c r="K147" s="23">
        <v>1064.5964896267769</v>
      </c>
      <c r="L147" s="23">
        <v>1625.4052811478671</v>
      </c>
      <c r="M147" s="23">
        <v>0</v>
      </c>
      <c r="N147" s="23">
        <v>0</v>
      </c>
      <c r="O147" s="23">
        <v>2690.0017707746438</v>
      </c>
    </row>
    <row r="148" spans="2:15" x14ac:dyDescent="0.35">
      <c r="B148" s="17">
        <v>14</v>
      </c>
      <c r="C148" s="5" t="s">
        <v>212</v>
      </c>
      <c r="D148" s="5" t="s">
        <v>72</v>
      </c>
      <c r="E148" s="5" t="s">
        <v>98</v>
      </c>
      <c r="F148" s="23">
        <v>258.35421728699282</v>
      </c>
      <c r="G148" s="23">
        <v>258.35421728699282</v>
      </c>
      <c r="H148" s="23">
        <v>516.70843457398564</v>
      </c>
      <c r="I148" s="23">
        <f t="shared" si="17"/>
        <v>425.8385958507107</v>
      </c>
      <c r="J148" s="23">
        <f t="shared" si="18"/>
        <v>425.8385958507107</v>
      </c>
      <c r="K148" s="23">
        <v>851.67719170142141</v>
      </c>
      <c r="L148" s="23">
        <v>1625.4052811478671</v>
      </c>
      <c r="M148" s="23">
        <v>4410.4426998776416</v>
      </c>
      <c r="N148" s="23">
        <v>4498.3748187916544</v>
      </c>
      <c r="O148" s="23">
        <v>11902.608426092571</v>
      </c>
    </row>
    <row r="149" spans="2:15" x14ac:dyDescent="0.35">
      <c r="B149" s="17">
        <v>14</v>
      </c>
      <c r="C149" s="5" t="s">
        <v>213</v>
      </c>
      <c r="D149" s="5" t="s">
        <v>72</v>
      </c>
      <c r="E149" s="5" t="s">
        <v>98</v>
      </c>
      <c r="F149" s="23">
        <v>2656.6440218355874</v>
      </c>
      <c r="G149" s="23">
        <v>2656.6440218355874</v>
      </c>
      <c r="H149" s="23">
        <v>5313.2880436711748</v>
      </c>
      <c r="I149" s="23">
        <f t="shared" si="17"/>
        <v>2820.6526794142642</v>
      </c>
      <c r="J149" s="23">
        <f t="shared" si="18"/>
        <v>2820.6526794142642</v>
      </c>
      <c r="K149" s="23">
        <v>5641.3053588285284</v>
      </c>
      <c r="L149" s="23">
        <v>5913.0204576763563</v>
      </c>
      <c r="M149" s="23">
        <v>6196.6257336144436</v>
      </c>
      <c r="N149" s="23">
        <v>6510.1876341226898</v>
      </c>
      <c r="O149" s="23">
        <v>29574.427227913195</v>
      </c>
    </row>
    <row r="150" spans="2:15" x14ac:dyDescent="0.35">
      <c r="B150" s="17">
        <v>14</v>
      </c>
      <c r="C150" s="5" t="s">
        <v>214</v>
      </c>
      <c r="D150" s="5" t="s">
        <v>72</v>
      </c>
      <c r="E150" s="5" t="s">
        <v>98</v>
      </c>
      <c r="F150" s="23">
        <v>283.41422330596771</v>
      </c>
      <c r="G150" s="23">
        <v>283.41422330596771</v>
      </c>
      <c r="H150" s="23">
        <v>566.82844661193542</v>
      </c>
      <c r="I150" s="23">
        <f t="shared" si="17"/>
        <v>300.97557046708783</v>
      </c>
      <c r="J150" s="23">
        <f t="shared" si="18"/>
        <v>300.97557046708783</v>
      </c>
      <c r="K150" s="23">
        <v>601.95114093417567</v>
      </c>
      <c r="L150" s="23">
        <v>630.89741258801496</v>
      </c>
      <c r="M150" s="23">
        <v>661.1341781281966</v>
      </c>
      <c r="N150" s="23">
        <v>694.60475017466968</v>
      </c>
      <c r="O150" s="23">
        <v>3155.4159284369925</v>
      </c>
    </row>
    <row r="151" spans="2:15" x14ac:dyDescent="0.35">
      <c r="B151" s="17">
        <v>14</v>
      </c>
      <c r="C151" s="5" t="s">
        <v>215</v>
      </c>
      <c r="D151" s="5" t="s">
        <v>72</v>
      </c>
      <c r="E151" s="5" t="s">
        <v>98</v>
      </c>
      <c r="F151" s="23">
        <v>243.51355794633346</v>
      </c>
      <c r="G151" s="23">
        <v>243.51355794633346</v>
      </c>
      <c r="H151" s="23">
        <v>487.02711589266693</v>
      </c>
      <c r="I151" s="23">
        <f t="shared" si="17"/>
        <v>257.99442091100468</v>
      </c>
      <c r="J151" s="23">
        <f t="shared" si="18"/>
        <v>257.99442091100468</v>
      </c>
      <c r="K151" s="23">
        <v>515.98884182200936</v>
      </c>
      <c r="L151" s="23">
        <v>541.97218245919271</v>
      </c>
      <c r="M151" s="23">
        <v>567.97426746620192</v>
      </c>
      <c r="N151" s="23">
        <v>596.7088393426792</v>
      </c>
      <c r="O151" s="23">
        <v>2709.6712469827503</v>
      </c>
    </row>
    <row r="152" spans="2:15" x14ac:dyDescent="0.35">
      <c r="B152" s="17"/>
      <c r="C152" s="5"/>
      <c r="D152" s="399"/>
      <c r="E152" s="365"/>
      <c r="F152" s="393"/>
      <c r="G152" s="393"/>
      <c r="H152" s="12"/>
      <c r="I152" s="12"/>
      <c r="J152" s="12"/>
      <c r="K152" s="12"/>
      <c r="L152" s="12"/>
      <c r="M152" s="12"/>
      <c r="N152" s="12"/>
      <c r="O152" s="12"/>
    </row>
    <row r="153" spans="2:15" ht="13.15" thickBot="1" x14ac:dyDescent="0.4">
      <c r="B153" s="397">
        <v>14</v>
      </c>
      <c r="C153" s="370" t="s">
        <v>216</v>
      </c>
      <c r="D153" s="370"/>
      <c r="E153" s="395"/>
      <c r="F153" s="16">
        <f t="shared" ref="F153:H153" si="19">SUM(F142:F151)</f>
        <v>6344.2434207785927</v>
      </c>
      <c r="G153" s="16">
        <f t="shared" si="19"/>
        <v>6344.2434207785927</v>
      </c>
      <c r="H153" s="16">
        <f t="shared" si="19"/>
        <v>12688.486841557185</v>
      </c>
      <c r="I153" s="16">
        <f>SUM(I142:I151)</f>
        <v>6650.5483487865959</v>
      </c>
      <c r="J153" s="16">
        <f>SUM(J142:J151)</f>
        <v>6650.5483487865959</v>
      </c>
      <c r="K153" s="16">
        <f t="shared" ref="K153:O153" si="20">SUM(K142:K151)</f>
        <v>13301.096697573192</v>
      </c>
      <c r="L153" s="16">
        <f t="shared" si="20"/>
        <v>13766.314832412228</v>
      </c>
      <c r="M153" s="16">
        <f t="shared" si="20"/>
        <v>14426.008394636734</v>
      </c>
      <c r="N153" s="16">
        <f t="shared" si="20"/>
        <v>15155.940810405886</v>
      </c>
      <c r="O153" s="16">
        <f t="shared" si="20"/>
        <v>69337.847576585234</v>
      </c>
    </row>
    <row r="154" spans="2:15" x14ac:dyDescent="0.35">
      <c r="B154" s="398">
        <v>15</v>
      </c>
      <c r="C154" s="441" t="s">
        <v>217</v>
      </c>
      <c r="D154" s="4" t="s">
        <v>68</v>
      </c>
      <c r="E154" s="4" t="s">
        <v>69</v>
      </c>
      <c r="F154" s="18">
        <v>3604.1380658715643</v>
      </c>
      <c r="G154" s="18">
        <v>3599.6608625440044</v>
      </c>
      <c r="H154" s="18">
        <v>7203.7989284155683</v>
      </c>
      <c r="I154" s="18">
        <f>K154*0.37</f>
        <v>2713.0987710452732</v>
      </c>
      <c r="J154" s="18">
        <f>K154*0.63</f>
        <v>4619.6006101581679</v>
      </c>
      <c r="K154" s="18">
        <v>7332.6993812034407</v>
      </c>
      <c r="L154" s="18">
        <v>7501.3214414033964</v>
      </c>
      <c r="M154" s="18">
        <v>7646.1621985573993</v>
      </c>
      <c r="N154" s="18">
        <v>7798.882158376513</v>
      </c>
      <c r="O154" s="18">
        <v>37482.864107956317</v>
      </c>
    </row>
    <row r="155" spans="2:15" x14ac:dyDescent="0.35">
      <c r="B155" s="398">
        <v>15</v>
      </c>
      <c r="C155" s="441" t="s">
        <v>218</v>
      </c>
      <c r="D155" s="4" t="s">
        <v>68</v>
      </c>
      <c r="E155" s="4" t="s">
        <v>98</v>
      </c>
      <c r="F155" s="18">
        <v>108.12414197614692</v>
      </c>
      <c r="G155" s="18">
        <v>107.98982587632013</v>
      </c>
      <c r="H155" s="18">
        <v>216.11396785246706</v>
      </c>
      <c r="I155" s="18">
        <f t="shared" ref="I155:I176" si="21">K155*0.37</f>
        <v>81.392963131358201</v>
      </c>
      <c r="J155" s="18">
        <f t="shared" ref="J155:J176" si="22">K155*0.63</f>
        <v>138.58801830474505</v>
      </c>
      <c r="K155" s="18">
        <v>219.98098143610324</v>
      </c>
      <c r="L155" s="18">
        <v>225.03964324210193</v>
      </c>
      <c r="M155" s="18">
        <v>229.38486595672197</v>
      </c>
      <c r="N155" s="18">
        <v>233.9664647512954</v>
      </c>
      <c r="O155" s="18">
        <v>1124.4859232386898</v>
      </c>
    </row>
    <row r="156" spans="2:15" x14ac:dyDescent="0.35">
      <c r="B156" s="398">
        <v>15</v>
      </c>
      <c r="C156" s="441" t="s">
        <v>219</v>
      </c>
      <c r="D156" s="4" t="s">
        <v>68</v>
      </c>
      <c r="E156" s="4" t="s">
        <v>69</v>
      </c>
      <c r="F156" s="18">
        <v>28.833104526972516</v>
      </c>
      <c r="G156" s="18">
        <v>28.797286900352031</v>
      </c>
      <c r="H156" s="18">
        <v>57.63039142732454</v>
      </c>
      <c r="I156" s="18">
        <f t="shared" si="21"/>
        <v>21.704790168362184</v>
      </c>
      <c r="J156" s="18">
        <f t="shared" si="22"/>
        <v>36.956804881265342</v>
      </c>
      <c r="K156" s="18">
        <v>58.661595049627529</v>
      </c>
      <c r="L156" s="18">
        <v>60.010571531227171</v>
      </c>
      <c r="M156" s="18">
        <v>61.169297588459209</v>
      </c>
      <c r="N156" s="18">
        <v>62.391057267012101</v>
      </c>
      <c r="O156" s="18">
        <v>299.86291286365054</v>
      </c>
    </row>
    <row r="157" spans="2:15" x14ac:dyDescent="0.35">
      <c r="B157" s="398">
        <v>15</v>
      </c>
      <c r="C157" s="441" t="s">
        <v>220</v>
      </c>
      <c r="D157" s="4" t="s">
        <v>68</v>
      </c>
      <c r="E157" s="4" t="s">
        <v>69</v>
      </c>
      <c r="F157" s="18">
        <v>166.82010476319809</v>
      </c>
      <c r="G157" s="18">
        <v>166.61287420917964</v>
      </c>
      <c r="H157" s="18">
        <v>333.43297897237773</v>
      </c>
      <c r="I157" s="18">
        <f t="shared" si="21"/>
        <v>125.57771454552409</v>
      </c>
      <c r="J157" s="18">
        <f t="shared" si="22"/>
        <v>213.82151395589239</v>
      </c>
      <c r="K157" s="18">
        <v>339.39922850141647</v>
      </c>
      <c r="L157" s="18">
        <v>347.20402100210009</v>
      </c>
      <c r="M157" s="18">
        <v>353.90807890465686</v>
      </c>
      <c r="N157" s="18">
        <v>360.97683133057001</v>
      </c>
      <c r="O157" s="18">
        <v>1734.9211387111209</v>
      </c>
    </row>
    <row r="158" spans="2:15" x14ac:dyDescent="0.35">
      <c r="B158" s="398">
        <v>15</v>
      </c>
      <c r="C158" s="441" t="s">
        <v>221</v>
      </c>
      <c r="D158" s="4" t="s">
        <v>68</v>
      </c>
      <c r="E158" s="4" t="s">
        <v>98</v>
      </c>
      <c r="F158" s="18">
        <v>278.03350793866355</v>
      </c>
      <c r="G158" s="18">
        <v>277.68812368196603</v>
      </c>
      <c r="H158" s="18">
        <v>555.72163162062941</v>
      </c>
      <c r="I158" s="18">
        <f t="shared" si="21"/>
        <v>209.29619090920679</v>
      </c>
      <c r="J158" s="18">
        <f t="shared" si="22"/>
        <v>356.36918992648725</v>
      </c>
      <c r="K158" s="18">
        <v>565.66538083569401</v>
      </c>
      <c r="L158" s="18">
        <v>289.33668416841675</v>
      </c>
      <c r="M158" s="18">
        <v>294.92339908721397</v>
      </c>
      <c r="N158" s="18">
        <v>300.81402610880838</v>
      </c>
      <c r="O158" s="18">
        <v>2006.4611218207624</v>
      </c>
    </row>
    <row r="159" spans="2:15" x14ac:dyDescent="0.35">
      <c r="B159" s="398">
        <v>15</v>
      </c>
      <c r="C159" s="441" t="s">
        <v>222</v>
      </c>
      <c r="D159" s="4" t="s">
        <v>68</v>
      </c>
      <c r="E159" s="4" t="s">
        <v>98</v>
      </c>
      <c r="F159" s="18">
        <v>308.92611993184829</v>
      </c>
      <c r="G159" s="18">
        <v>308.54235964662894</v>
      </c>
      <c r="H159" s="18">
        <v>617.46847957847729</v>
      </c>
      <c r="I159" s="18">
        <f t="shared" si="21"/>
        <v>232.55132323245201</v>
      </c>
      <c r="J159" s="18">
        <f t="shared" si="22"/>
        <v>395.96576658498583</v>
      </c>
      <c r="K159" s="18">
        <v>628.51708981743786</v>
      </c>
      <c r="L159" s="18">
        <v>642.97040926314821</v>
      </c>
      <c r="M159" s="18">
        <v>655.38533130491987</v>
      </c>
      <c r="N159" s="18">
        <v>668.47561357512973</v>
      </c>
      <c r="O159" s="18">
        <v>3212.8169235391133</v>
      </c>
    </row>
    <row r="160" spans="2:15" x14ac:dyDescent="0.35">
      <c r="B160" s="398">
        <v>15</v>
      </c>
      <c r="C160" s="441" t="s">
        <v>223</v>
      </c>
      <c r="D160" s="4" t="s">
        <v>68</v>
      </c>
      <c r="E160" s="4" t="s">
        <v>69</v>
      </c>
      <c r="F160" s="18">
        <v>111.21340317546542</v>
      </c>
      <c r="G160" s="18">
        <v>111.07524947278642</v>
      </c>
      <c r="H160" s="18">
        <v>222.2886526482518</v>
      </c>
      <c r="I160" s="18">
        <f t="shared" si="21"/>
        <v>85.268818518565723</v>
      </c>
      <c r="J160" s="18">
        <f t="shared" si="22"/>
        <v>145.18744774782814</v>
      </c>
      <c r="K160" s="18">
        <v>230.45626626639387</v>
      </c>
      <c r="L160" s="18">
        <v>235.75581672982105</v>
      </c>
      <c r="M160" s="18">
        <v>240.307954811804</v>
      </c>
      <c r="N160" s="18">
        <v>245.10772497754752</v>
      </c>
      <c r="O160" s="18">
        <v>1173.9164154338182</v>
      </c>
    </row>
    <row r="161" spans="2:15" x14ac:dyDescent="0.35">
      <c r="B161" s="398">
        <v>15</v>
      </c>
      <c r="C161" s="441" t="s">
        <v>224</v>
      </c>
      <c r="D161" s="4" t="s">
        <v>68</v>
      </c>
      <c r="E161" s="4" t="s">
        <v>73</v>
      </c>
      <c r="F161" s="18">
        <v>7723.1529982962093</v>
      </c>
      <c r="G161" s="18">
        <v>7713.5589911657235</v>
      </c>
      <c r="H161" s="18">
        <v>15436.711989461932</v>
      </c>
      <c r="I161" s="18">
        <f t="shared" si="21"/>
        <v>8139.2963131358183</v>
      </c>
      <c r="J161" s="18">
        <f t="shared" si="22"/>
        <v>13858.801830474502</v>
      </c>
      <c r="K161" s="18">
        <v>21998.098143610321</v>
      </c>
      <c r="L161" s="18">
        <v>22503.964324210188</v>
      </c>
      <c r="M161" s="18">
        <v>22938.486595672195</v>
      </c>
      <c r="N161" s="18">
        <v>22978.849216645081</v>
      </c>
      <c r="O161" s="18">
        <v>105856.11026959971</v>
      </c>
    </row>
    <row r="162" spans="2:15" x14ac:dyDescent="0.35">
      <c r="B162" s="398">
        <v>15</v>
      </c>
      <c r="C162" s="441" t="s">
        <v>225</v>
      </c>
      <c r="D162" s="4" t="s">
        <v>68</v>
      </c>
      <c r="E162" s="4" t="s">
        <v>73</v>
      </c>
      <c r="F162" s="18">
        <v>257.43843327654031</v>
      </c>
      <c r="G162" s="18">
        <v>257.11863303885747</v>
      </c>
      <c r="H162" s="18">
        <v>514.55706631539772</v>
      </c>
      <c r="I162" s="18">
        <f t="shared" si="21"/>
        <v>193.7927693603767</v>
      </c>
      <c r="J162" s="18">
        <f t="shared" si="22"/>
        <v>329.97147215415492</v>
      </c>
      <c r="K162" s="18">
        <v>523.76424151453159</v>
      </c>
      <c r="L162" s="18">
        <v>535.80867438595692</v>
      </c>
      <c r="M162" s="18">
        <v>546.15444275409993</v>
      </c>
      <c r="N162" s="18">
        <v>557.06301131260807</v>
      </c>
      <c r="O162" s="18">
        <v>2677.3474362825941</v>
      </c>
    </row>
    <row r="163" spans="2:15" x14ac:dyDescent="0.35">
      <c r="B163" s="398">
        <v>15</v>
      </c>
      <c r="C163" s="441" t="s">
        <v>226</v>
      </c>
      <c r="D163" s="4" t="s">
        <v>72</v>
      </c>
      <c r="E163" s="4" t="s">
        <v>73</v>
      </c>
      <c r="F163" s="18">
        <v>2372.5526010765957</v>
      </c>
      <c r="G163" s="18">
        <v>2698.7171723758474</v>
      </c>
      <c r="H163" s="18">
        <v>5071.2697734524436</v>
      </c>
      <c r="I163" s="18">
        <f t="shared" si="21"/>
        <v>186.04105858596159</v>
      </c>
      <c r="J163" s="18">
        <f t="shared" si="22"/>
        <v>316.77261326798867</v>
      </c>
      <c r="K163" s="18">
        <v>502.81367185395027</v>
      </c>
      <c r="L163" s="18">
        <v>0</v>
      </c>
      <c r="M163" s="18">
        <v>0</v>
      </c>
      <c r="N163" s="18">
        <v>0</v>
      </c>
      <c r="O163" s="18">
        <v>5574.0834453063935</v>
      </c>
    </row>
    <row r="164" spans="2:15" x14ac:dyDescent="0.35">
      <c r="B164" s="398">
        <v>15</v>
      </c>
      <c r="C164" s="441" t="s">
        <v>227</v>
      </c>
      <c r="D164" s="4" t="s">
        <v>68</v>
      </c>
      <c r="E164" s="4" t="s">
        <v>73</v>
      </c>
      <c r="F164" s="18">
        <v>0</v>
      </c>
      <c r="G164" s="18">
        <v>0</v>
      </c>
      <c r="H164" s="18">
        <v>0</v>
      </c>
      <c r="I164" s="18">
        <f t="shared" si="21"/>
        <v>232.55132323245201</v>
      </c>
      <c r="J164" s="18">
        <f t="shared" si="22"/>
        <v>395.96576658498583</v>
      </c>
      <c r="K164" s="18">
        <v>628.51708981743786</v>
      </c>
      <c r="L164" s="18">
        <v>0</v>
      </c>
      <c r="M164" s="18">
        <v>0</v>
      </c>
      <c r="N164" s="18">
        <v>0</v>
      </c>
      <c r="O164" s="18">
        <v>628.51708981743786</v>
      </c>
    </row>
    <row r="165" spans="2:15" x14ac:dyDescent="0.35">
      <c r="B165" s="398">
        <v>15</v>
      </c>
      <c r="C165" s="441" t="s">
        <v>228</v>
      </c>
      <c r="D165" s="4" t="s">
        <v>68</v>
      </c>
      <c r="E165" s="4" t="s">
        <v>73</v>
      </c>
      <c r="F165" s="18">
        <v>205.95074662123224</v>
      </c>
      <c r="G165" s="18">
        <v>905.05758829677814</v>
      </c>
      <c r="H165" s="18">
        <v>1111.0083349180102</v>
      </c>
      <c r="I165" s="18">
        <f t="shared" si="21"/>
        <v>494.17156186896051</v>
      </c>
      <c r="J165" s="18">
        <f t="shared" si="22"/>
        <v>841.42725399309495</v>
      </c>
      <c r="K165" s="18">
        <v>1335.5988158620555</v>
      </c>
      <c r="L165" s="18">
        <v>1473.4738545613816</v>
      </c>
      <c r="M165" s="18">
        <v>1174.2320519213151</v>
      </c>
      <c r="N165" s="18">
        <v>1554.2058015621765</v>
      </c>
      <c r="O165" s="18">
        <v>6648.5188588249384</v>
      </c>
    </row>
    <row r="166" spans="2:15" x14ac:dyDescent="0.35">
      <c r="B166" s="398">
        <v>15</v>
      </c>
      <c r="C166" s="441" t="s">
        <v>229</v>
      </c>
      <c r="D166" s="4" t="s">
        <v>68</v>
      </c>
      <c r="E166" s="4" t="s">
        <v>73</v>
      </c>
      <c r="F166" s="18">
        <v>0</v>
      </c>
      <c r="G166" s="18">
        <v>1163.7189331338689</v>
      </c>
      <c r="H166" s="18">
        <v>1163.7189331338689</v>
      </c>
      <c r="I166" s="18">
        <f t="shared" si="21"/>
        <v>417.42962520225137</v>
      </c>
      <c r="J166" s="18">
        <f t="shared" si="22"/>
        <v>710.75855102004971</v>
      </c>
      <c r="K166" s="18">
        <v>1128.1881762223011</v>
      </c>
      <c r="L166" s="18">
        <v>1087.6916090034924</v>
      </c>
      <c r="M166" s="18">
        <v>1338.6245391902992</v>
      </c>
      <c r="N166" s="18">
        <v>1212.7261756275477</v>
      </c>
      <c r="O166" s="18">
        <v>5930.9494331775086</v>
      </c>
    </row>
    <row r="167" spans="2:15" x14ac:dyDescent="0.35">
      <c r="B167" s="398">
        <v>15</v>
      </c>
      <c r="C167" s="441" t="s">
        <v>230</v>
      </c>
      <c r="D167" s="4" t="s">
        <v>68</v>
      </c>
      <c r="E167" s="4" t="s">
        <v>73</v>
      </c>
      <c r="F167" s="18">
        <v>0</v>
      </c>
      <c r="G167" s="18">
        <v>0</v>
      </c>
      <c r="H167" s="18">
        <v>0</v>
      </c>
      <c r="I167" s="18">
        <f t="shared" si="21"/>
        <v>0</v>
      </c>
      <c r="J167" s="18">
        <f t="shared" si="22"/>
        <v>0</v>
      </c>
      <c r="K167" s="18">
        <v>0</v>
      </c>
      <c r="L167" s="18">
        <v>1800.3171459368155</v>
      </c>
      <c r="M167" s="18">
        <v>0</v>
      </c>
      <c r="N167" s="18">
        <v>0</v>
      </c>
      <c r="O167" s="18">
        <v>1800.3171459368155</v>
      </c>
    </row>
    <row r="168" spans="2:15" x14ac:dyDescent="0.35">
      <c r="B168" s="396">
        <v>15</v>
      </c>
      <c r="C168" s="441" t="s">
        <v>231</v>
      </c>
      <c r="D168" s="4" t="s">
        <v>68</v>
      </c>
      <c r="E168" s="4" t="s">
        <v>69</v>
      </c>
      <c r="F168" s="18">
        <v>1655.8440028347072</v>
      </c>
      <c r="G168" s="18">
        <v>1234.1694385865158</v>
      </c>
      <c r="H168" s="18">
        <v>2890.013441421223</v>
      </c>
      <c r="I168" s="18">
        <f t="shared" si="21"/>
        <v>718.97117432699747</v>
      </c>
      <c r="J168" s="18">
        <f t="shared" si="22"/>
        <v>1224.1941616919146</v>
      </c>
      <c r="K168" s="18">
        <v>1943.1653360189121</v>
      </c>
      <c r="L168" s="18">
        <v>1607.4260231578708</v>
      </c>
      <c r="M168" s="18">
        <v>4163.8814715572589</v>
      </c>
      <c r="N168" s="18">
        <v>4460.9605945913654</v>
      </c>
      <c r="O168" s="18">
        <v>15065.446866746628</v>
      </c>
    </row>
    <row r="169" spans="2:15" x14ac:dyDescent="0.35">
      <c r="B169" s="398">
        <v>15</v>
      </c>
      <c r="C169" s="4" t="s">
        <v>232</v>
      </c>
      <c r="D169" s="4" t="s">
        <v>68</v>
      </c>
      <c r="E169" s="4" t="s">
        <v>69</v>
      </c>
      <c r="F169" s="18">
        <v>0</v>
      </c>
      <c r="G169" s="18">
        <v>0</v>
      </c>
      <c r="H169" s="18">
        <v>0</v>
      </c>
      <c r="I169" s="18">
        <f t="shared" si="21"/>
        <v>38.758553872075332</v>
      </c>
      <c r="J169" s="18">
        <f t="shared" si="22"/>
        <v>65.994294430830976</v>
      </c>
      <c r="K169" s="18">
        <v>104.7528483029063</v>
      </c>
      <c r="L169" s="18">
        <v>0</v>
      </c>
      <c r="M169" s="18">
        <v>0</v>
      </c>
      <c r="N169" s="18">
        <v>0</v>
      </c>
      <c r="O169" s="18">
        <v>104.7528483029063</v>
      </c>
    </row>
    <row r="170" spans="2:15" x14ac:dyDescent="0.35">
      <c r="B170" s="398">
        <v>15</v>
      </c>
      <c r="C170" s="4" t="s">
        <v>233</v>
      </c>
      <c r="D170" s="4" t="s">
        <v>68</v>
      </c>
      <c r="E170" s="4" t="s">
        <v>69</v>
      </c>
      <c r="F170" s="18">
        <v>0</v>
      </c>
      <c r="G170" s="18">
        <v>0</v>
      </c>
      <c r="H170" s="18">
        <v>0</v>
      </c>
      <c r="I170" s="18">
        <f t="shared" si="21"/>
        <v>0</v>
      </c>
      <c r="J170" s="18">
        <f t="shared" si="22"/>
        <v>0</v>
      </c>
      <c r="K170" s="18">
        <v>0</v>
      </c>
      <c r="L170" s="18">
        <v>937.66518017542455</v>
      </c>
      <c r="M170" s="18">
        <v>682.69305344262489</v>
      </c>
      <c r="N170" s="18">
        <v>0</v>
      </c>
      <c r="O170" s="18">
        <v>1620.3582336180493</v>
      </c>
    </row>
    <row r="171" spans="2:15" x14ac:dyDescent="0.35">
      <c r="B171" s="398">
        <v>15</v>
      </c>
      <c r="C171" s="4" t="s">
        <v>234</v>
      </c>
      <c r="D171" s="4" t="s">
        <v>68</v>
      </c>
      <c r="E171" s="4" t="s">
        <v>69</v>
      </c>
      <c r="F171" s="18">
        <v>1724.8375029528199</v>
      </c>
      <c r="G171" s="18">
        <v>2430.2853194832805</v>
      </c>
      <c r="H171" s="18">
        <v>4155.1228224361003</v>
      </c>
      <c r="I171" s="18">
        <f t="shared" si="21"/>
        <v>1061.2092050174224</v>
      </c>
      <c r="J171" s="18">
        <f t="shared" si="22"/>
        <v>1806.9237815161518</v>
      </c>
      <c r="K171" s="18">
        <v>2868.1329865335742</v>
      </c>
      <c r="L171" s="18">
        <v>2668.3271984420653</v>
      </c>
      <c r="M171" s="18">
        <v>2381.233370407876</v>
      </c>
      <c r="N171" s="18">
        <v>2339.6646475129537</v>
      </c>
      <c r="O171" s="18">
        <v>14412.48102533257</v>
      </c>
    </row>
    <row r="172" spans="2:15" x14ac:dyDescent="0.35">
      <c r="B172" s="398">
        <v>15</v>
      </c>
      <c r="C172" s="4" t="s">
        <v>235</v>
      </c>
      <c r="D172" s="4" t="s">
        <v>68</v>
      </c>
      <c r="E172" s="4" t="s">
        <v>69</v>
      </c>
      <c r="F172" s="18">
        <v>1415.9113830209717</v>
      </c>
      <c r="G172" s="18">
        <v>442.24404882683478</v>
      </c>
      <c r="H172" s="18">
        <v>1858.1554318478063</v>
      </c>
      <c r="I172" s="18">
        <f t="shared" si="21"/>
        <v>794.55035437754429</v>
      </c>
      <c r="J172" s="18">
        <f t="shared" si="22"/>
        <v>1352.8830358320349</v>
      </c>
      <c r="K172" s="18">
        <v>2147.4333902095791</v>
      </c>
      <c r="L172" s="18">
        <v>2116.44426382453</v>
      </c>
      <c r="M172" s="18">
        <v>382.30810992787002</v>
      </c>
      <c r="N172" s="18">
        <v>389.94410791882564</v>
      </c>
      <c r="O172" s="18">
        <v>6894.2853037286104</v>
      </c>
    </row>
    <row r="173" spans="2:15" x14ac:dyDescent="0.35">
      <c r="B173" s="398">
        <v>15</v>
      </c>
      <c r="C173" s="4" t="s">
        <v>236</v>
      </c>
      <c r="D173" s="4" t="s">
        <v>68</v>
      </c>
      <c r="E173" s="4" t="s">
        <v>69</v>
      </c>
      <c r="F173" s="18">
        <v>205.95074662123224</v>
      </c>
      <c r="G173" s="18">
        <v>1270.1660472119556</v>
      </c>
      <c r="H173" s="18">
        <v>1476.116793833188</v>
      </c>
      <c r="I173" s="18">
        <f t="shared" si="21"/>
        <v>505.79912803058306</v>
      </c>
      <c r="J173" s="18">
        <f t="shared" si="22"/>
        <v>861.22554232234415</v>
      </c>
      <c r="K173" s="18">
        <v>1367.0246703529272</v>
      </c>
      <c r="L173" s="18">
        <v>1896.7627073262875</v>
      </c>
      <c r="M173" s="18">
        <v>1911.5405496393498</v>
      </c>
      <c r="N173" s="18">
        <v>445.65040905008647</v>
      </c>
      <c r="O173" s="18">
        <v>7097.0951302018384</v>
      </c>
    </row>
    <row r="174" spans="2:15" x14ac:dyDescent="0.35">
      <c r="B174" s="398">
        <v>15</v>
      </c>
      <c r="C174" s="4" t="s">
        <v>237</v>
      </c>
      <c r="D174" s="4" t="s">
        <v>68</v>
      </c>
      <c r="E174" s="4" t="s">
        <v>69</v>
      </c>
      <c r="F174" s="18">
        <v>257.43843327654031</v>
      </c>
      <c r="G174" s="18">
        <v>1095.3253767455328</v>
      </c>
      <c r="H174" s="18">
        <v>1352.7638100220729</v>
      </c>
      <c r="I174" s="18">
        <f t="shared" si="21"/>
        <v>2523.9570281495457</v>
      </c>
      <c r="J174" s="18">
        <f t="shared" si="22"/>
        <v>4297.548453335713</v>
      </c>
      <c r="K174" s="18">
        <v>6821.5054814852592</v>
      </c>
      <c r="L174" s="18">
        <v>5625.9910810525471</v>
      </c>
      <c r="M174" s="18">
        <v>6007.6988702951003</v>
      </c>
      <c r="N174" s="18">
        <v>6963.2876414075999</v>
      </c>
      <c r="O174" s="18">
        <v>26771.246884262582</v>
      </c>
    </row>
    <row r="175" spans="2:15" x14ac:dyDescent="0.35">
      <c r="B175" s="398">
        <v>15</v>
      </c>
      <c r="C175" s="4" t="s">
        <v>238</v>
      </c>
      <c r="D175" s="4" t="s">
        <v>68</v>
      </c>
      <c r="E175" s="4" t="s">
        <v>69</v>
      </c>
      <c r="F175" s="18">
        <v>0</v>
      </c>
      <c r="G175" s="18">
        <v>0</v>
      </c>
      <c r="H175" s="18">
        <v>0</v>
      </c>
      <c r="I175" s="18">
        <f t="shared" si="21"/>
        <v>542.61975420905469</v>
      </c>
      <c r="J175" s="18">
        <f t="shared" si="22"/>
        <v>923.92012203163358</v>
      </c>
      <c r="K175" s="18">
        <v>1466.5398762406883</v>
      </c>
      <c r="L175" s="18">
        <v>1875.3303603508491</v>
      </c>
      <c r="M175" s="18">
        <v>546.15444275409993</v>
      </c>
      <c r="N175" s="18">
        <v>334.23780678756486</v>
      </c>
      <c r="O175" s="18">
        <v>4222.2624861332024</v>
      </c>
    </row>
    <row r="176" spans="2:15" x14ac:dyDescent="0.35">
      <c r="B176" s="398">
        <v>15</v>
      </c>
      <c r="C176" s="4" t="s">
        <v>239</v>
      </c>
      <c r="D176" s="4" t="s">
        <v>68</v>
      </c>
      <c r="E176" s="4" t="s">
        <v>73</v>
      </c>
      <c r="F176" s="18">
        <v>2734.5110382634107</v>
      </c>
      <c r="G176" s="18">
        <v>5476.626883727663</v>
      </c>
      <c r="H176" s="18">
        <v>8211.1379219910741</v>
      </c>
      <c r="I176" s="18">
        <f t="shared" si="21"/>
        <v>1521.2732394789568</v>
      </c>
      <c r="J176" s="18">
        <f t="shared" si="22"/>
        <v>2590.2760564101159</v>
      </c>
      <c r="K176" s="18">
        <v>4111.5492958890727</v>
      </c>
      <c r="L176" s="18">
        <v>4018.565057894677</v>
      </c>
      <c r="M176" s="18">
        <v>5204.8518394465736</v>
      </c>
      <c r="N176" s="18">
        <v>6305.953288058723</v>
      </c>
      <c r="O176" s="18">
        <v>27852.057403280116</v>
      </c>
    </row>
    <row r="177" spans="2:15" x14ac:dyDescent="0.35">
      <c r="B177" s="398"/>
      <c r="C177" s="4"/>
      <c r="D177" s="388"/>
      <c r="E177" s="365"/>
      <c r="F177" s="393"/>
      <c r="G177" s="393"/>
      <c r="H177" s="18"/>
      <c r="I177" s="18"/>
      <c r="J177" s="18"/>
      <c r="K177" s="18"/>
      <c r="L177" s="18"/>
      <c r="M177" s="18"/>
      <c r="N177" s="18"/>
      <c r="O177" s="18"/>
    </row>
    <row r="178" spans="2:15" ht="13.15" thickBot="1" x14ac:dyDescent="0.4">
      <c r="B178" s="366">
        <v>15</v>
      </c>
      <c r="C178" s="367" t="s">
        <v>240</v>
      </c>
      <c r="D178" s="367"/>
      <c r="E178" s="395"/>
      <c r="F178" s="21">
        <f t="shared" ref="F178:H178" si="23">SUM(F154:F176)</f>
        <v>23159.676334424119</v>
      </c>
      <c r="G178" s="21">
        <f t="shared" si="23"/>
        <v>29287.355014924095</v>
      </c>
      <c r="H178" s="21">
        <f t="shared" si="23"/>
        <v>52447.031349348217</v>
      </c>
      <c r="I178" s="21">
        <f>SUM(I154:I176)</f>
        <v>20839.311660398747</v>
      </c>
      <c r="J178" s="21">
        <f>SUM(J154:J176)</f>
        <v>35483.152286624878</v>
      </c>
      <c r="K178" s="21">
        <f t="shared" ref="K178:O178" si="24">SUM(K154:K176)</f>
        <v>56322.463947023629</v>
      </c>
      <c r="L178" s="21">
        <f t="shared" si="24"/>
        <v>57449.406067662305</v>
      </c>
      <c r="M178" s="21">
        <f t="shared" si="24"/>
        <v>56759.100463219846</v>
      </c>
      <c r="N178" s="21">
        <f t="shared" si="24"/>
        <v>57213.156576861402</v>
      </c>
      <c r="O178" s="21">
        <f t="shared" si="24"/>
        <v>280191.15840411541</v>
      </c>
    </row>
    <row r="179" spans="2:15" x14ac:dyDescent="0.35">
      <c r="B179" s="398">
        <v>16</v>
      </c>
      <c r="C179" s="4" t="s">
        <v>241</v>
      </c>
      <c r="D179" s="4" t="s">
        <v>72</v>
      </c>
      <c r="E179" s="4" t="s">
        <v>98</v>
      </c>
      <c r="F179" s="18">
        <v>7056.0268964001525</v>
      </c>
      <c r="G179" s="18">
        <v>7056.0268964001525</v>
      </c>
      <c r="H179" s="18">
        <v>14112.053792800305</v>
      </c>
      <c r="I179" s="18">
        <f>K179*0.5</f>
        <v>7204.2008488488063</v>
      </c>
      <c r="J179" s="18">
        <f>K179*0.5</f>
        <v>7204.2008488488063</v>
      </c>
      <c r="K179" s="18">
        <v>14408.401697697613</v>
      </c>
      <c r="L179" s="25">
        <v>14711.019304391059</v>
      </c>
      <c r="M179" s="25">
        <v>14990.543509468738</v>
      </c>
      <c r="N179" s="25">
        <v>15275.396961073135</v>
      </c>
      <c r="O179" s="26">
        <v>73497.415265430842</v>
      </c>
    </row>
    <row r="180" spans="2:15" x14ac:dyDescent="0.35">
      <c r="B180" s="398">
        <v>16</v>
      </c>
      <c r="C180" s="4" t="s">
        <v>242</v>
      </c>
      <c r="D180" s="4" t="s">
        <v>68</v>
      </c>
      <c r="E180" s="4" t="s">
        <v>98</v>
      </c>
      <c r="F180" s="18">
        <v>88.200336205001904</v>
      </c>
      <c r="G180" s="18">
        <v>88.200336205001904</v>
      </c>
      <c r="H180" s="18">
        <v>176.40067241000381</v>
      </c>
      <c r="I180" s="18">
        <f t="shared" ref="I180:I182" si="25">K180*0.5</f>
        <v>90.052510610610071</v>
      </c>
      <c r="J180" s="18">
        <f t="shared" ref="J180:J182" si="26">K180*0.5</f>
        <v>90.052510610610071</v>
      </c>
      <c r="K180" s="18">
        <v>180.10502122122014</v>
      </c>
      <c r="L180" s="25">
        <v>183.88774130488821</v>
      </c>
      <c r="M180" s="25">
        <v>187.38179386835921</v>
      </c>
      <c r="N180" s="25">
        <v>190.94246201341417</v>
      </c>
      <c r="O180" s="12">
        <v>918.71769081788557</v>
      </c>
    </row>
    <row r="181" spans="2:15" x14ac:dyDescent="0.35">
      <c r="B181" s="396">
        <v>16</v>
      </c>
      <c r="C181" s="4" t="s">
        <v>243</v>
      </c>
      <c r="D181" s="4" t="s">
        <v>68</v>
      </c>
      <c r="E181" s="4" t="s">
        <v>98</v>
      </c>
      <c r="F181" s="18">
        <v>1675.8063878950361</v>
      </c>
      <c r="G181" s="18">
        <v>1675.8063878950361</v>
      </c>
      <c r="H181" s="18">
        <v>3351.6127757900722</v>
      </c>
      <c r="I181" s="18">
        <f t="shared" si="25"/>
        <v>927.42572944297092</v>
      </c>
      <c r="J181" s="18">
        <f t="shared" si="26"/>
        <v>927.42572944297092</v>
      </c>
      <c r="K181" s="18">
        <v>1854.8514588859418</v>
      </c>
      <c r="L181" s="25">
        <v>1360.3414172034863</v>
      </c>
      <c r="M181" s="25">
        <v>1386.1892762410005</v>
      </c>
      <c r="N181" s="25">
        <v>1412.5299355816596</v>
      </c>
      <c r="O181" s="12">
        <v>9365.5248637021614</v>
      </c>
    </row>
    <row r="182" spans="2:15" x14ac:dyDescent="0.35">
      <c r="B182" s="396">
        <v>16</v>
      </c>
      <c r="C182" s="4" t="s">
        <v>244</v>
      </c>
      <c r="D182" s="4" t="s">
        <v>68</v>
      </c>
      <c r="E182" s="4" t="s">
        <v>98</v>
      </c>
      <c r="F182" s="18">
        <v>0</v>
      </c>
      <c r="G182" s="18">
        <v>0</v>
      </c>
      <c r="H182" s="18">
        <v>0</v>
      </c>
      <c r="I182" s="18">
        <f t="shared" si="25"/>
        <v>0</v>
      </c>
      <c r="J182" s="18">
        <f t="shared" si="26"/>
        <v>0</v>
      </c>
      <c r="K182" s="18">
        <v>0</v>
      </c>
      <c r="L182" s="25">
        <v>0</v>
      </c>
      <c r="M182" s="25">
        <v>0</v>
      </c>
      <c r="N182" s="25">
        <v>0</v>
      </c>
      <c r="O182" s="12">
        <v>0</v>
      </c>
    </row>
    <row r="183" spans="2:15" x14ac:dyDescent="0.35">
      <c r="B183" s="400"/>
      <c r="C183" s="388"/>
      <c r="D183" s="388"/>
      <c r="E183" s="388"/>
      <c r="F183" s="422"/>
      <c r="G183" s="422"/>
      <c r="H183" s="27"/>
      <c r="I183" s="27"/>
      <c r="J183" s="27"/>
      <c r="K183" s="27"/>
      <c r="L183" s="28"/>
      <c r="M183" s="28"/>
      <c r="N183" s="28"/>
      <c r="O183" s="14"/>
    </row>
    <row r="184" spans="2:15" ht="13.15" thickBot="1" x14ac:dyDescent="0.4">
      <c r="B184" s="366">
        <v>16</v>
      </c>
      <c r="C184" s="370" t="s">
        <v>245</v>
      </c>
      <c r="D184" s="370"/>
      <c r="E184" s="395"/>
      <c r="F184" s="16">
        <f t="shared" ref="F184:H184" si="27">SUM(F179:F182)</f>
        <v>8820.0336205001913</v>
      </c>
      <c r="G184" s="16">
        <f t="shared" si="27"/>
        <v>8820.0336205001913</v>
      </c>
      <c r="H184" s="16">
        <f t="shared" si="27"/>
        <v>17640.067241000383</v>
      </c>
      <c r="I184" s="16">
        <f>SUM(I179:I182)</f>
        <v>8221.6790889023869</v>
      </c>
      <c r="J184" s="16">
        <f t="shared" ref="J184:O184" si="28">SUM(J179:J182)</f>
        <v>8221.6790889023869</v>
      </c>
      <c r="K184" s="16">
        <f t="shared" si="28"/>
        <v>16443.358177804774</v>
      </c>
      <c r="L184" s="16">
        <f t="shared" si="28"/>
        <v>16255.248462899433</v>
      </c>
      <c r="M184" s="16">
        <f t="shared" si="28"/>
        <v>16564.114579578098</v>
      </c>
      <c r="N184" s="16">
        <f t="shared" si="28"/>
        <v>16878.869358668209</v>
      </c>
      <c r="O184" s="16">
        <f t="shared" si="28"/>
        <v>83781.65781995088</v>
      </c>
    </row>
    <row r="185" spans="2:15" x14ac:dyDescent="0.35">
      <c r="B185" s="398">
        <v>17</v>
      </c>
      <c r="C185" s="4" t="s">
        <v>246</v>
      </c>
      <c r="D185" s="388" t="s">
        <v>247</v>
      </c>
      <c r="E185" s="365" t="s">
        <v>98</v>
      </c>
      <c r="F185" s="18">
        <v>119.38031072375902</v>
      </c>
      <c r="G185" s="18">
        <v>79.586873815839354</v>
      </c>
      <c r="H185" s="18">
        <v>198.96718453959835</v>
      </c>
      <c r="I185" s="18">
        <f>K185*0.5</f>
        <v>101.57271087533158</v>
      </c>
      <c r="J185" s="18">
        <f>K185*0.5</f>
        <v>101.57271087533158</v>
      </c>
      <c r="K185" s="18">
        <v>203.14542175066316</v>
      </c>
      <c r="L185" s="25">
        <v>207.41205608184922</v>
      </c>
      <c r="M185" s="25">
        <v>211.35309435392196</v>
      </c>
      <c r="N185" s="25">
        <v>215.36927017809779</v>
      </c>
      <c r="O185" s="31">
        <v>1036.2470269041305</v>
      </c>
    </row>
    <row r="186" spans="2:15" x14ac:dyDescent="0.35">
      <c r="B186" s="398">
        <v>17</v>
      </c>
      <c r="C186" s="4" t="s">
        <v>248</v>
      </c>
      <c r="D186" s="388" t="s">
        <v>247</v>
      </c>
      <c r="E186" s="365" t="s">
        <v>98</v>
      </c>
      <c r="F186" s="18">
        <v>248.70898067449795</v>
      </c>
      <c r="G186" s="18">
        <v>165.80598711633198</v>
      </c>
      <c r="H186" s="18">
        <v>414.51496779082993</v>
      </c>
      <c r="I186" s="18">
        <f t="shared" ref="I186:I188" si="29">K186*0.5</f>
        <v>211.60981432360745</v>
      </c>
      <c r="J186" s="18">
        <f t="shared" ref="J186:J188" si="30">K186*0.5</f>
        <v>211.60981432360745</v>
      </c>
      <c r="K186" s="18">
        <v>423.2196286472149</v>
      </c>
      <c r="L186" s="25">
        <v>432.10845017051923</v>
      </c>
      <c r="M186" s="25">
        <v>440.31894657067073</v>
      </c>
      <c r="N186" s="25">
        <v>448.6859795377037</v>
      </c>
      <c r="O186" s="24">
        <v>2158.8479727169383</v>
      </c>
    </row>
    <row r="187" spans="2:15" x14ac:dyDescent="0.35">
      <c r="B187" s="398">
        <v>17</v>
      </c>
      <c r="C187" s="4" t="s">
        <v>249</v>
      </c>
      <c r="D187" s="388" t="s">
        <v>247</v>
      </c>
      <c r="E187" s="365" t="s">
        <v>98</v>
      </c>
      <c r="F187" s="18">
        <v>1292.9550875331568</v>
      </c>
      <c r="G187" s="18">
        <v>861.97005835543791</v>
      </c>
      <c r="H187" s="18">
        <v>2154.9251458885947</v>
      </c>
      <c r="I187" s="18">
        <f t="shared" si="29"/>
        <v>1100.0888880636605</v>
      </c>
      <c r="J187" s="18">
        <f t="shared" si="30"/>
        <v>1100.0888880636605</v>
      </c>
      <c r="K187" s="18">
        <v>2200.1777761273211</v>
      </c>
      <c r="L187" s="25">
        <v>2246.3877962864726</v>
      </c>
      <c r="M187" s="25">
        <v>2289.0714302387269</v>
      </c>
      <c r="N187" s="25">
        <v>2332.5688456233424</v>
      </c>
      <c r="O187" s="24">
        <v>11223.130994164458</v>
      </c>
    </row>
    <row r="188" spans="2:15" x14ac:dyDescent="0.35">
      <c r="B188" s="396">
        <v>17</v>
      </c>
      <c r="C188" s="4" t="s">
        <v>250</v>
      </c>
      <c r="D188" s="388"/>
      <c r="E188" s="365" t="s">
        <v>98</v>
      </c>
      <c r="F188" s="18">
        <v>0</v>
      </c>
      <c r="G188" s="18">
        <v>0</v>
      </c>
      <c r="H188" s="18">
        <v>0</v>
      </c>
      <c r="I188" s="18">
        <f t="shared" si="29"/>
        <v>0</v>
      </c>
      <c r="J188" s="18">
        <f t="shared" si="30"/>
        <v>0</v>
      </c>
      <c r="K188" s="18">
        <v>0</v>
      </c>
      <c r="L188" s="18">
        <v>0</v>
      </c>
      <c r="M188" s="25">
        <v>0</v>
      </c>
      <c r="N188" s="25">
        <v>0</v>
      </c>
      <c r="O188" s="24">
        <v>0</v>
      </c>
    </row>
    <row r="189" spans="2:15" x14ac:dyDescent="0.35">
      <c r="B189" s="400"/>
      <c r="C189" s="401"/>
      <c r="D189" s="401"/>
      <c r="E189" s="365"/>
      <c r="F189" s="27"/>
      <c r="G189" s="27"/>
      <c r="H189" s="27"/>
      <c r="I189" s="27"/>
      <c r="J189" s="27"/>
      <c r="K189" s="27"/>
      <c r="L189" s="27"/>
      <c r="M189" s="28"/>
      <c r="N189" s="28"/>
      <c r="O189" s="29"/>
    </row>
    <row r="190" spans="2:15" ht="13.15" thickBot="1" x14ac:dyDescent="0.4">
      <c r="B190" s="366">
        <v>17</v>
      </c>
      <c r="C190" s="367" t="s">
        <v>251</v>
      </c>
      <c r="D190" s="367"/>
      <c r="E190" s="395"/>
      <c r="F190" s="16">
        <f t="shared" ref="F190:O190" si="31">SUM(F185:F188)</f>
        <v>1661.0443789314138</v>
      </c>
      <c r="G190" s="16">
        <f t="shared" si="31"/>
        <v>1107.3629192876092</v>
      </c>
      <c r="H190" s="16">
        <f t="shared" si="31"/>
        <v>2768.4072982190228</v>
      </c>
      <c r="I190" s="16">
        <f t="shared" si="31"/>
        <v>1413.2714132625997</v>
      </c>
      <c r="J190" s="16">
        <f t="shared" si="31"/>
        <v>1413.2714132625997</v>
      </c>
      <c r="K190" s="16">
        <f t="shared" si="31"/>
        <v>2826.5428265251994</v>
      </c>
      <c r="L190" s="16">
        <f t="shared" si="31"/>
        <v>2885.9083025388409</v>
      </c>
      <c r="M190" s="16">
        <f t="shared" si="31"/>
        <v>2940.7434711633196</v>
      </c>
      <c r="N190" s="16">
        <f t="shared" si="31"/>
        <v>2996.6240953391439</v>
      </c>
      <c r="O190" s="16">
        <f t="shared" si="31"/>
        <v>14418.225993785527</v>
      </c>
    </row>
    <row r="191" spans="2:15" ht="13.15" thickBot="1" x14ac:dyDescent="0.4">
      <c r="B191" s="366">
        <v>19</v>
      </c>
      <c r="C191" s="367" t="s">
        <v>252</v>
      </c>
      <c r="D191" s="367" t="s">
        <v>68</v>
      </c>
      <c r="E191" s="395" t="s">
        <v>98</v>
      </c>
      <c r="F191" s="16">
        <v>841.30879994773363</v>
      </c>
      <c r="G191" s="16">
        <v>840.26369277098604</v>
      </c>
      <c r="H191" s="16">
        <v>1681.4535593988207</v>
      </c>
      <c r="I191" s="16">
        <f>K191*0.5</f>
        <v>855.83077063474445</v>
      </c>
      <c r="J191" s="16">
        <f>K191*0.5</f>
        <v>855.83077063474445</v>
      </c>
      <c r="K191" s="16">
        <v>1711.6615412694889</v>
      </c>
      <c r="L191" s="16">
        <v>1751.022747893307</v>
      </c>
      <c r="M191" s="30">
        <v>1784.8327189203987</v>
      </c>
      <c r="N191" s="30">
        <v>1820.4819209696032</v>
      </c>
      <c r="O191" s="30">
        <v>8749.4524884516195</v>
      </c>
    </row>
    <row r="192" spans="2:15" ht="13.15" thickBot="1" x14ac:dyDescent="0.4">
      <c r="B192" s="402"/>
      <c r="C192" s="403" t="s">
        <v>253</v>
      </c>
      <c r="D192" s="404"/>
      <c r="E192" s="375"/>
      <c r="F192" s="21">
        <f t="shared" ref="F192" si="32">F191+F190+F184+F178+F153+F141+F62+F34</f>
        <v>64651.418802139517</v>
      </c>
      <c r="G192" s="21">
        <f t="shared" ref="G192" si="33">G191+G190+G184+G178+G153+G141+G62+G34</f>
        <v>84181.442986679103</v>
      </c>
      <c r="H192" s="21">
        <f t="shared" ref="H192" si="34">H191+H190+H184+H178+H153+H141+H62+H34</f>
        <v>148832.74285549874</v>
      </c>
      <c r="I192" s="21">
        <f t="shared" ref="I192" si="35">I191+I190+I184+I178+I153+I141+I62+I34</f>
        <v>51838.208760961628</v>
      </c>
      <c r="J192" s="21">
        <f t="shared" ref="J192" si="36">J191+J190+J184+J178+J153+J141+J62+J34</f>
        <v>94197.184345140879</v>
      </c>
      <c r="K192" s="21">
        <f t="shared" ref="K192" si="37">K191+K190+K184+K178+K153+K141+K62+K34</f>
        <v>146035.39310610251</v>
      </c>
      <c r="L192" s="21">
        <f t="shared" ref="L192" si="38">L191+L190+L184+L178+L153+L141+L62+L34</f>
        <v>148937.91801373471</v>
      </c>
      <c r="M192" s="21">
        <f t="shared" ref="M192" si="39">M191+M190+M184+M178+M153+M141+M62+M34</f>
        <v>155194.25312629988</v>
      </c>
      <c r="N192" s="21">
        <f t="shared" ref="N192:O192" si="40">N191+N190+N184+N178+N153+N141+N62+N34</f>
        <v>155191.14232140058</v>
      </c>
      <c r="O192" s="21">
        <f t="shared" si="40"/>
        <v>754191.44942303654</v>
      </c>
    </row>
    <row r="193" spans="3:16" x14ac:dyDescent="0.35">
      <c r="H193" s="34"/>
      <c r="I193" s="34"/>
      <c r="J193" s="34"/>
      <c r="K193" s="34"/>
      <c r="L193" s="34"/>
      <c r="M193" s="34"/>
      <c r="N193" s="34"/>
      <c r="O193" s="34"/>
      <c r="P193" s="35"/>
    </row>
    <row r="194" spans="3:16" ht="13.15" x14ac:dyDescent="0.4">
      <c r="H194" s="36"/>
      <c r="I194" s="36"/>
      <c r="J194" s="36"/>
      <c r="K194" s="36"/>
      <c r="L194" s="36"/>
      <c r="M194" s="36"/>
      <c r="N194" s="36"/>
      <c r="O194" s="36"/>
    </row>
    <row r="195" spans="3:16" x14ac:dyDescent="0.35">
      <c r="H195" s="405"/>
      <c r="I195" s="405"/>
      <c r="J195" s="405"/>
      <c r="K195" s="405"/>
      <c r="L195" s="405"/>
      <c r="M195" s="405"/>
      <c r="N195" s="405"/>
      <c r="O195" s="405"/>
    </row>
    <row r="196" spans="3:16" x14ac:dyDescent="0.35">
      <c r="H196" s="32"/>
      <c r="I196" s="32"/>
      <c r="J196" s="32"/>
      <c r="K196" s="32"/>
      <c r="L196" s="32"/>
      <c r="M196" s="32"/>
      <c r="N196" s="32"/>
      <c r="O196" s="32"/>
    </row>
    <row r="198" spans="3:16" ht="13.15" x14ac:dyDescent="0.4">
      <c r="E198" s="2"/>
      <c r="F198" s="2"/>
      <c r="G198" s="2"/>
      <c r="H198" s="38"/>
      <c r="I198" s="38"/>
      <c r="J198" s="38"/>
      <c r="K198" s="38"/>
      <c r="L198" s="38"/>
      <c r="M198" s="38"/>
      <c r="N198" s="38"/>
      <c r="O198" s="406"/>
    </row>
    <row r="199" spans="3:16" x14ac:dyDescent="0.35">
      <c r="E199" s="37"/>
      <c r="F199" s="37"/>
      <c r="G199" s="37"/>
      <c r="H199" s="37"/>
      <c r="I199" s="37"/>
      <c r="J199" s="37"/>
      <c r="K199" s="37"/>
      <c r="L199" s="37"/>
      <c r="M199" s="37"/>
      <c r="N199" s="37"/>
    </row>
    <row r="200" spans="3:16" ht="13.15" x14ac:dyDescent="0.4">
      <c r="E200" s="39"/>
      <c r="F200" s="39"/>
      <c r="G200" s="39"/>
      <c r="H200" s="386"/>
      <c r="I200" s="386"/>
      <c r="J200" s="386"/>
      <c r="K200" s="386"/>
      <c r="L200" s="386"/>
      <c r="M200" s="386"/>
      <c r="N200" s="386"/>
    </row>
    <row r="201" spans="3:16" ht="13.15" x14ac:dyDescent="0.4">
      <c r="E201" s="39"/>
      <c r="F201" s="39"/>
      <c r="G201" s="39"/>
      <c r="H201" s="386"/>
      <c r="I201" s="386"/>
      <c r="J201" s="386"/>
      <c r="K201" s="386"/>
      <c r="L201" s="386"/>
      <c r="M201" s="386"/>
      <c r="N201" s="386"/>
    </row>
    <row r="202" spans="3:16" ht="13.15" x14ac:dyDescent="0.4">
      <c r="E202" s="39"/>
      <c r="F202" s="39"/>
      <c r="G202" s="39"/>
      <c r="H202" s="386"/>
      <c r="I202" s="386"/>
      <c r="J202" s="386"/>
      <c r="K202" s="386"/>
      <c r="L202" s="386"/>
      <c r="M202" s="386"/>
      <c r="N202" s="386"/>
    </row>
    <row r="203" spans="3:16" ht="13.15" x14ac:dyDescent="0.4">
      <c r="E203" s="39"/>
      <c r="F203" s="39"/>
      <c r="G203" s="39"/>
      <c r="H203" s="386"/>
      <c r="I203" s="386"/>
      <c r="J203" s="386"/>
      <c r="K203" s="386"/>
      <c r="L203" s="386"/>
      <c r="M203" s="386"/>
      <c r="N203" s="386"/>
    </row>
    <row r="204" spans="3:16" ht="13.15" x14ac:dyDescent="0.4">
      <c r="E204" s="39"/>
      <c r="F204" s="39"/>
      <c r="G204" s="39"/>
      <c r="H204" s="386"/>
      <c r="I204" s="386"/>
      <c r="J204" s="386"/>
      <c r="K204" s="386"/>
      <c r="L204" s="386"/>
      <c r="M204" s="386"/>
      <c r="N204" s="386"/>
    </row>
    <row r="205" spans="3:16" ht="13.15" x14ac:dyDescent="0.4">
      <c r="E205" s="39"/>
      <c r="F205" s="39"/>
      <c r="G205" s="39"/>
      <c r="H205" s="386"/>
      <c r="I205" s="386"/>
      <c r="J205" s="386"/>
      <c r="K205" s="386"/>
      <c r="L205" s="386"/>
      <c r="M205" s="386"/>
      <c r="N205" s="386"/>
    </row>
    <row r="206" spans="3:16" ht="13.15" x14ac:dyDescent="0.4">
      <c r="E206" s="39"/>
      <c r="F206" s="39"/>
      <c r="G206" s="39"/>
      <c r="H206" s="386"/>
      <c r="I206" s="386"/>
      <c r="J206" s="386"/>
      <c r="K206" s="386"/>
      <c r="L206" s="386"/>
      <c r="M206" s="386"/>
      <c r="N206" s="386"/>
    </row>
    <row r="207" spans="3:16" ht="13.15" x14ac:dyDescent="0.4">
      <c r="E207" s="39"/>
      <c r="F207" s="39"/>
      <c r="G207" s="39"/>
      <c r="H207" s="386"/>
      <c r="I207" s="386"/>
      <c r="J207" s="386"/>
      <c r="K207" s="386"/>
      <c r="L207" s="386"/>
      <c r="M207" s="386"/>
      <c r="N207" s="386"/>
    </row>
    <row r="208" spans="3:16" x14ac:dyDescent="0.35">
      <c r="C208" s="40"/>
      <c r="D208" s="40"/>
      <c r="E208" s="41"/>
      <c r="F208" s="41"/>
      <c r="G208" s="41"/>
      <c r="H208" s="386"/>
      <c r="I208" s="386"/>
      <c r="J208" s="386"/>
      <c r="K208" s="386"/>
      <c r="L208" s="386"/>
      <c r="M208" s="386"/>
      <c r="N208" s="386"/>
    </row>
    <row r="209" spans="5:15" ht="13.15" x14ac:dyDescent="0.4">
      <c r="E209" s="39"/>
      <c r="F209" s="39"/>
      <c r="G209" s="39"/>
      <c r="H209" s="386"/>
      <c r="I209" s="386"/>
      <c r="J209" s="386"/>
      <c r="K209" s="386"/>
      <c r="L209" s="386"/>
      <c r="M209" s="386"/>
      <c r="N209" s="386"/>
    </row>
    <row r="210" spans="5:15" ht="13.15" x14ac:dyDescent="0.4">
      <c r="E210" s="39"/>
      <c r="F210" s="39"/>
      <c r="G210" s="39"/>
      <c r="H210" s="386"/>
      <c r="I210" s="386"/>
      <c r="J210" s="386"/>
      <c r="K210" s="386"/>
      <c r="L210" s="386"/>
      <c r="M210" s="386"/>
      <c r="N210" s="386"/>
    </row>
    <row r="211" spans="5:15" ht="13.15" x14ac:dyDescent="0.4">
      <c r="E211" s="39"/>
      <c r="F211" s="39"/>
      <c r="G211" s="39"/>
      <c r="H211" s="386"/>
      <c r="I211" s="386"/>
      <c r="J211" s="386"/>
      <c r="K211" s="386"/>
      <c r="L211" s="386"/>
      <c r="M211" s="386"/>
      <c r="N211" s="386"/>
    </row>
    <row r="212" spans="5:15" ht="13.15" x14ac:dyDescent="0.4">
      <c r="E212" s="39"/>
      <c r="F212" s="39"/>
      <c r="G212" s="39"/>
      <c r="H212" s="386"/>
      <c r="I212" s="386"/>
      <c r="J212" s="386"/>
      <c r="K212" s="386"/>
      <c r="L212" s="386"/>
      <c r="M212" s="386"/>
      <c r="N212" s="386"/>
    </row>
    <row r="213" spans="5:15" ht="13.15" x14ac:dyDescent="0.4">
      <c r="E213" s="39"/>
      <c r="F213" s="39"/>
      <c r="G213" s="39"/>
      <c r="H213" s="386"/>
      <c r="I213" s="386"/>
      <c r="J213" s="386"/>
      <c r="K213" s="386"/>
      <c r="L213" s="386"/>
      <c r="M213" s="386"/>
      <c r="N213" s="386"/>
    </row>
    <row r="214" spans="5:15" ht="13.15" x14ac:dyDescent="0.4">
      <c r="E214" s="39"/>
      <c r="F214" s="39"/>
      <c r="G214" s="39"/>
      <c r="H214" s="386"/>
      <c r="I214" s="386"/>
      <c r="J214" s="386"/>
      <c r="K214" s="386"/>
      <c r="L214" s="386"/>
      <c r="M214" s="386"/>
      <c r="N214" s="386"/>
    </row>
    <row r="215" spans="5:15" ht="13.15" x14ac:dyDescent="0.4">
      <c r="E215" s="39"/>
      <c r="F215" s="39"/>
      <c r="G215" s="39"/>
      <c r="H215" s="386"/>
      <c r="I215" s="386"/>
      <c r="J215" s="386"/>
      <c r="K215" s="386"/>
      <c r="L215" s="386"/>
      <c r="M215" s="386"/>
      <c r="N215" s="386"/>
    </row>
    <row r="216" spans="5:15" ht="13.15" x14ac:dyDescent="0.4">
      <c r="H216" s="42"/>
      <c r="I216" s="42"/>
      <c r="J216" s="42"/>
      <c r="K216" s="42"/>
      <c r="L216" s="42"/>
      <c r="M216" s="42"/>
      <c r="N216" s="42"/>
      <c r="O216" s="42"/>
    </row>
    <row r="217" spans="5:15" ht="13.15" x14ac:dyDescent="0.4">
      <c r="H217" s="43"/>
      <c r="I217" s="43"/>
      <c r="J217" s="43"/>
      <c r="K217" s="43"/>
      <c r="L217" s="43"/>
      <c r="M217" s="43"/>
      <c r="N217" s="43"/>
      <c r="O217" s="43"/>
    </row>
    <row r="218" spans="5:15" ht="13.15" x14ac:dyDescent="0.4">
      <c r="H218" s="44"/>
      <c r="I218" s="44"/>
      <c r="J218" s="44"/>
      <c r="K218" s="35"/>
      <c r="L218" s="35"/>
      <c r="M218" s="35"/>
      <c r="N218" s="35"/>
      <c r="O218" s="35"/>
    </row>
    <row r="219" spans="5:15" ht="13.15" x14ac:dyDescent="0.4">
      <c r="H219" s="43"/>
      <c r="I219" s="43"/>
      <c r="J219" s="43"/>
      <c r="K219" s="35"/>
      <c r="L219" s="35"/>
      <c r="M219" s="35"/>
      <c r="N219" s="35"/>
      <c r="O219" s="35"/>
    </row>
    <row r="220" spans="5:15" ht="13.15" x14ac:dyDescent="0.4">
      <c r="H220" s="45"/>
      <c r="I220" s="45"/>
      <c r="J220" s="45"/>
      <c r="K220" s="35"/>
      <c r="L220" s="35"/>
      <c r="M220" s="35"/>
      <c r="N220" s="35"/>
      <c r="O220" s="35"/>
    </row>
    <row r="221" spans="5:15" ht="13.15" x14ac:dyDescent="0.4">
      <c r="H221" s="43"/>
      <c r="I221" s="43"/>
      <c r="J221" s="43"/>
      <c r="K221" s="35"/>
      <c r="L221" s="35"/>
      <c r="M221" s="35"/>
      <c r="N221" s="35"/>
      <c r="O221" s="35"/>
    </row>
    <row r="222" spans="5:15" ht="13.15" x14ac:dyDescent="0.4">
      <c r="H222" s="45"/>
      <c r="I222" s="45"/>
      <c r="J222" s="45"/>
      <c r="K222" s="35"/>
      <c r="L222" s="35"/>
      <c r="M222" s="35"/>
      <c r="N222" s="35"/>
      <c r="O222" s="35"/>
    </row>
    <row r="223" spans="5:15" ht="13.15" x14ac:dyDescent="0.4">
      <c r="H223" s="43"/>
      <c r="I223" s="43"/>
      <c r="J223" s="43"/>
      <c r="K223" s="35"/>
      <c r="L223" s="35"/>
      <c r="M223" s="35"/>
      <c r="N223" s="35"/>
      <c r="O223" s="35"/>
    </row>
    <row r="224" spans="5:15" ht="13.15" x14ac:dyDescent="0.4">
      <c r="H224" s="45"/>
      <c r="I224" s="45"/>
      <c r="J224" s="45"/>
      <c r="K224" s="35"/>
      <c r="L224" s="35"/>
      <c r="M224" s="35"/>
      <c r="N224" s="35"/>
      <c r="O224" s="35"/>
    </row>
    <row r="225" spans="8:15" ht="13.15" x14ac:dyDescent="0.4">
      <c r="H225" s="43"/>
      <c r="I225" s="43"/>
      <c r="J225" s="43"/>
      <c r="K225" s="35"/>
      <c r="L225" s="35"/>
      <c r="M225" s="35"/>
      <c r="N225" s="35"/>
      <c r="O225" s="35"/>
    </row>
    <row r="226" spans="8:15" ht="13.15" x14ac:dyDescent="0.4">
      <c r="H226" s="45"/>
      <c r="I226" s="45"/>
      <c r="J226" s="45"/>
      <c r="K226" s="35"/>
      <c r="L226" s="35"/>
      <c r="M226" s="35"/>
      <c r="N226" s="35"/>
      <c r="O226" s="35"/>
    </row>
    <row r="227" spans="8:15" ht="13.15" x14ac:dyDescent="0.4">
      <c r="H227" s="43"/>
      <c r="I227" s="43"/>
      <c r="J227" s="43"/>
      <c r="K227" s="35"/>
      <c r="L227" s="35"/>
      <c r="M227" s="35"/>
      <c r="N227" s="35"/>
      <c r="O227" s="35"/>
    </row>
    <row r="228" spans="8:15" ht="13.15" x14ac:dyDescent="0.4">
      <c r="H228" s="45"/>
      <c r="I228" s="45"/>
      <c r="J228" s="45"/>
      <c r="K228" s="37"/>
      <c r="L228" s="37"/>
      <c r="M228" s="37"/>
      <c r="N228" s="37"/>
      <c r="O228" s="37"/>
    </row>
    <row r="229" spans="8:15" ht="13.15" x14ac:dyDescent="0.4">
      <c r="H229" s="43"/>
      <c r="I229" s="43"/>
      <c r="J229" s="43"/>
      <c r="K229" s="35"/>
      <c r="L229" s="35"/>
      <c r="M229" s="35"/>
      <c r="N229" s="35"/>
      <c r="O229" s="35"/>
    </row>
    <row r="230" spans="8:15" ht="13.15" x14ac:dyDescent="0.4">
      <c r="H230" s="46"/>
      <c r="I230" s="46"/>
      <c r="J230" s="46"/>
      <c r="K230" s="47"/>
      <c r="L230" s="47"/>
      <c r="M230" s="47"/>
      <c r="N230" s="47"/>
      <c r="O230" s="47"/>
    </row>
    <row r="231" spans="8:15" ht="13.15" x14ac:dyDescent="0.4">
      <c r="H231" s="44"/>
      <c r="I231" s="44"/>
      <c r="J231" s="44"/>
      <c r="K231" s="35"/>
      <c r="L231" s="35"/>
      <c r="M231" s="35"/>
      <c r="N231" s="35"/>
      <c r="O231" s="35"/>
    </row>
    <row r="233" spans="8:15" x14ac:dyDescent="0.35">
      <c r="H233" s="33"/>
      <c r="I233" s="33"/>
      <c r="J233" s="33"/>
      <c r="K233" s="33"/>
      <c r="L233" s="33"/>
      <c r="M233" s="33"/>
      <c r="N233" s="33"/>
      <c r="O233" s="33"/>
    </row>
  </sheetData>
  <autoFilter ref="A5:O193" xr:uid="{00000000-0009-0000-0000-000006000000}"/>
  <mergeCells count="1">
    <mergeCell ref="F4:O4"/>
  </mergeCells>
  <conditionalFormatting sqref="F192:O192 H191:O191 F190:O190 H185:O189 F184:O184 H6:O33 H179:O183 F178:O178 H154:O177 F153:O153 H142:O152 F141:O141 H63:O140 F62:O62 H35:O61 F34:O34">
    <cfRule type="cellIs" priority="37" stopIfTrue="1" operator="equal">
      <formula>0</formula>
    </cfRule>
  </conditionalFormatting>
  <conditionalFormatting sqref="F6:G32">
    <cfRule type="cellIs" priority="14" stopIfTrue="1" operator="equal">
      <formula>0</formula>
    </cfRule>
  </conditionalFormatting>
  <conditionalFormatting sqref="F35:G61">
    <cfRule type="cellIs" priority="12" stopIfTrue="1" operator="equal">
      <formula>0</formula>
    </cfRule>
  </conditionalFormatting>
  <conditionalFormatting sqref="F63:G139">
    <cfRule type="cellIs" priority="10" stopIfTrue="1" operator="equal">
      <formula>0</formula>
    </cfRule>
  </conditionalFormatting>
  <conditionalFormatting sqref="F142:G151">
    <cfRule type="cellIs" priority="7" stopIfTrue="1" operator="equal">
      <formula>0</formula>
    </cfRule>
  </conditionalFormatting>
  <conditionalFormatting sqref="F154:G176">
    <cfRule type="cellIs" priority="6" stopIfTrue="1" operator="equal">
      <formula>0</formula>
    </cfRule>
  </conditionalFormatting>
  <conditionalFormatting sqref="F179:G182">
    <cfRule type="cellIs" priority="4" stopIfTrue="1" operator="equal">
      <formula>0</formula>
    </cfRule>
  </conditionalFormatting>
  <conditionalFormatting sqref="F185:G189">
    <cfRule type="cellIs" priority="2" stopIfTrue="1" operator="equal">
      <formula>0</formula>
    </cfRule>
  </conditionalFormatting>
  <conditionalFormatting sqref="F191:G191">
    <cfRule type="cellIs" priority="1" stopIfTrue="1" operator="equal">
      <formula>0</formula>
    </cfRule>
  </conditionalFormatting>
  <printOptions horizontalCentered="1"/>
  <pageMargins left="0.7" right="0.7" top="0.75" bottom="0.75" header="0.3" footer="0.3"/>
  <pageSetup scale="28" fitToHeight="0" orientation="landscape" r:id="rId1"/>
  <headerFooter alignWithMargins="0"/>
  <rowBreaks count="3" manualBreakCount="3">
    <brk id="62" min="1" max="24" man="1"/>
    <brk id="141" min="1" max="24" man="1"/>
    <brk id="178" min="1"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6DCE-5387-468F-A37F-CF8EA08FB631}">
  <sheetPr>
    <tabColor theme="5" tint="-0.249977111117893"/>
  </sheetPr>
  <dimension ref="A2:J218"/>
  <sheetViews>
    <sheetView view="pageBreakPreview" topLeftCell="A3" zoomScaleNormal="100" zoomScaleSheetLayoutView="100" workbookViewId="0">
      <pane xSplit="3" ySplit="2" topLeftCell="D141" activePane="bottomRight" state="frozen"/>
      <selection pane="topRight" activeCell="G6" sqref="G6"/>
      <selection pane="bottomLeft" activeCell="G6" sqref="G6"/>
      <selection pane="bottomRight" activeCell="E163" sqref="E163:F163"/>
    </sheetView>
  </sheetViews>
  <sheetFormatPr defaultColWidth="9.33203125" defaultRowHeight="12.75" x14ac:dyDescent="0.35"/>
  <cols>
    <col min="1" max="2" width="9.33203125" style="2"/>
    <col min="3" max="3" width="72" style="2" customWidth="1"/>
    <col min="4" max="4" width="26" style="371" customWidth="1"/>
    <col min="5" max="6" width="12.53125" style="2" bestFit="1" customWidth="1"/>
    <col min="7" max="9" width="10.53125" style="2" customWidth="1"/>
    <col min="10" max="10" width="23.33203125" style="2" bestFit="1" customWidth="1"/>
    <col min="11" max="16384" width="9.33203125" style="2"/>
  </cols>
  <sheetData>
    <row r="2" spans="1:10" ht="25.25" customHeight="1" thickBot="1" x14ac:dyDescent="0.4"/>
    <row r="3" spans="1:10" ht="14.75" customHeight="1" x14ac:dyDescent="0.4">
      <c r="C3" s="48"/>
      <c r="D3" s="379"/>
      <c r="E3" s="505" t="s">
        <v>60</v>
      </c>
      <c r="F3" s="506"/>
      <c r="G3" s="506"/>
      <c r="H3" s="506"/>
      <c r="I3" s="506"/>
      <c r="J3" s="507"/>
    </row>
    <row r="4" spans="1:10" s="11" customFormat="1" ht="13.15" x14ac:dyDescent="0.4">
      <c r="B4" s="7" t="s">
        <v>61</v>
      </c>
      <c r="C4" s="8" t="s">
        <v>62</v>
      </c>
      <c r="D4" s="7" t="s">
        <v>64</v>
      </c>
      <c r="E4" s="360">
        <f>'2024 Appendices Elec Inst '!H5</f>
        <v>2024</v>
      </c>
      <c r="F4" s="360">
        <f>'2024 Appendices Elec Inst '!K5</f>
        <v>2025</v>
      </c>
      <c r="G4" s="360">
        <f>'2024 Appendices Elec Inst '!L5</f>
        <v>2026</v>
      </c>
      <c r="H4" s="360">
        <f>'2024 Appendices Elec Inst '!M5</f>
        <v>2027</v>
      </c>
      <c r="I4" s="360">
        <f>'2024 Appendices Elec Inst '!N5</f>
        <v>2028</v>
      </c>
      <c r="J4" s="359" t="s">
        <v>65</v>
      </c>
    </row>
    <row r="5" spans="1:10" s="11" customFormat="1" x14ac:dyDescent="0.35">
      <c r="B5" s="49" t="s">
        <v>66</v>
      </c>
      <c r="C5" s="380" t="s">
        <v>67</v>
      </c>
      <c r="D5" s="4" t="s">
        <v>69</v>
      </c>
      <c r="E5" s="20">
        <v>0</v>
      </c>
      <c r="F5" s="20">
        <v>124.35342175066314</v>
      </c>
      <c r="G5" s="20">
        <v>0</v>
      </c>
      <c r="H5" s="20">
        <v>0</v>
      </c>
      <c r="I5" s="20">
        <v>0</v>
      </c>
      <c r="J5" s="20">
        <v>124.35342175066314</v>
      </c>
    </row>
    <row r="6" spans="1:10" x14ac:dyDescent="0.35">
      <c r="A6" s="11"/>
      <c r="B6" s="49" t="s">
        <v>66</v>
      </c>
      <c r="C6" s="380" t="s">
        <v>70</v>
      </c>
      <c r="D6" s="4" t="s">
        <v>69</v>
      </c>
      <c r="E6" s="20">
        <v>0</v>
      </c>
      <c r="F6" s="20">
        <v>0</v>
      </c>
      <c r="G6" s="20">
        <v>0</v>
      </c>
      <c r="H6" s="20">
        <v>0</v>
      </c>
      <c r="I6" s="20">
        <v>0</v>
      </c>
      <c r="J6" s="20">
        <v>0</v>
      </c>
    </row>
    <row r="7" spans="1:10" x14ac:dyDescent="0.35">
      <c r="A7" s="11"/>
      <c r="B7" s="49" t="s">
        <v>66</v>
      </c>
      <c r="C7" s="380" t="s">
        <v>71</v>
      </c>
      <c r="D7" s="4" t="s">
        <v>73</v>
      </c>
      <c r="E7" s="20">
        <v>0</v>
      </c>
      <c r="F7" s="20">
        <v>0</v>
      </c>
      <c r="G7" s="20">
        <v>0</v>
      </c>
      <c r="H7" s="20">
        <v>0</v>
      </c>
      <c r="I7" s="20">
        <v>0</v>
      </c>
      <c r="J7" s="20">
        <v>0</v>
      </c>
    </row>
    <row r="8" spans="1:10" x14ac:dyDescent="0.35">
      <c r="A8" s="11"/>
      <c r="B8" s="49" t="s">
        <v>66</v>
      </c>
      <c r="C8" s="380" t="s">
        <v>74</v>
      </c>
      <c r="D8" s="4" t="s">
        <v>73</v>
      </c>
      <c r="E8" s="20">
        <v>0</v>
      </c>
      <c r="F8" s="20">
        <v>0</v>
      </c>
      <c r="G8" s="20">
        <v>0</v>
      </c>
      <c r="H8" s="20">
        <v>0</v>
      </c>
      <c r="I8" s="20">
        <v>0</v>
      </c>
      <c r="J8" s="20">
        <v>0</v>
      </c>
    </row>
    <row r="9" spans="1:10" x14ac:dyDescent="0.35">
      <c r="A9" s="11"/>
      <c r="B9" s="49" t="s">
        <v>66</v>
      </c>
      <c r="C9" s="380" t="s">
        <v>75</v>
      </c>
      <c r="D9" s="4" t="s">
        <v>73</v>
      </c>
      <c r="E9" s="20">
        <v>0</v>
      </c>
      <c r="F9" s="20">
        <v>0</v>
      </c>
      <c r="G9" s="20">
        <v>0</v>
      </c>
      <c r="H9" s="20">
        <v>0</v>
      </c>
      <c r="I9" s="20">
        <v>0</v>
      </c>
      <c r="J9" s="20">
        <v>0</v>
      </c>
    </row>
    <row r="10" spans="1:10" x14ac:dyDescent="0.35">
      <c r="A10" s="11"/>
      <c r="B10" s="49" t="s">
        <v>66</v>
      </c>
      <c r="C10" s="380" t="s">
        <v>76</v>
      </c>
      <c r="D10" s="4" t="s">
        <v>69</v>
      </c>
      <c r="E10" s="20">
        <v>0</v>
      </c>
      <c r="F10" s="20">
        <v>0</v>
      </c>
      <c r="G10" s="20">
        <v>0</v>
      </c>
      <c r="H10" s="20">
        <v>0</v>
      </c>
      <c r="I10" s="20">
        <v>0</v>
      </c>
      <c r="J10" s="20">
        <v>0</v>
      </c>
    </row>
    <row r="11" spans="1:10" x14ac:dyDescent="0.35">
      <c r="A11" s="11"/>
      <c r="B11" s="49" t="s">
        <v>66</v>
      </c>
      <c r="C11" s="380" t="s">
        <v>77</v>
      </c>
      <c r="D11" s="4" t="s">
        <v>73</v>
      </c>
      <c r="E11" s="20">
        <v>5.1174687381583936</v>
      </c>
      <c r="F11" s="20">
        <v>0</v>
      </c>
      <c r="G11" s="20">
        <v>5.3346722243273978</v>
      </c>
      <c r="H11" s="20">
        <v>0</v>
      </c>
      <c r="I11" s="20">
        <v>0</v>
      </c>
      <c r="J11" s="20">
        <v>10.452140962485792</v>
      </c>
    </row>
    <row r="12" spans="1:10" x14ac:dyDescent="0.35">
      <c r="A12" s="11"/>
      <c r="B12" s="49" t="s">
        <v>66</v>
      </c>
      <c r="C12" s="380" t="s">
        <v>78</v>
      </c>
      <c r="D12" s="4" t="s">
        <v>73</v>
      </c>
      <c r="E12" s="20">
        <v>0</v>
      </c>
      <c r="F12" s="20">
        <v>0</v>
      </c>
      <c r="G12" s="20">
        <v>0</v>
      </c>
      <c r="H12" s="20">
        <v>0</v>
      </c>
      <c r="I12" s="20">
        <v>0</v>
      </c>
      <c r="J12" s="20">
        <v>0</v>
      </c>
    </row>
    <row r="13" spans="1:10" x14ac:dyDescent="0.35">
      <c r="A13" s="11"/>
      <c r="B13" s="49" t="s">
        <v>66</v>
      </c>
      <c r="C13" s="380" t="s">
        <v>79</v>
      </c>
      <c r="D13" s="4" t="s">
        <v>69</v>
      </c>
      <c r="E13" s="20">
        <v>0</v>
      </c>
      <c r="F13" s="20">
        <v>86.73389920424404</v>
      </c>
      <c r="G13" s="20">
        <v>0</v>
      </c>
      <c r="H13" s="20">
        <v>0</v>
      </c>
      <c r="I13" s="20">
        <v>0</v>
      </c>
      <c r="J13" s="20">
        <v>86.73389920424404</v>
      </c>
    </row>
    <row r="14" spans="1:10" x14ac:dyDescent="0.35">
      <c r="A14" s="11"/>
      <c r="B14" s="49" t="s">
        <v>66</v>
      </c>
      <c r="C14" s="380" t="s">
        <v>80</v>
      </c>
      <c r="D14" s="4" t="s">
        <v>69</v>
      </c>
      <c r="E14" s="20">
        <v>0</v>
      </c>
      <c r="F14" s="20">
        <v>0</v>
      </c>
      <c r="G14" s="20">
        <v>88.555558923834795</v>
      </c>
      <c r="H14" s="20">
        <v>0</v>
      </c>
      <c r="I14" s="20">
        <v>0</v>
      </c>
      <c r="J14" s="20">
        <v>88.555558923834795</v>
      </c>
    </row>
    <row r="15" spans="1:10" x14ac:dyDescent="0.35">
      <c r="A15" s="11"/>
      <c r="B15" s="49" t="s">
        <v>66</v>
      </c>
      <c r="C15" s="380" t="s">
        <v>81</v>
      </c>
      <c r="D15" s="4" t="s">
        <v>73</v>
      </c>
      <c r="E15" s="20">
        <v>0</v>
      </c>
      <c r="F15" s="20">
        <v>0</v>
      </c>
      <c r="G15" s="20">
        <v>0</v>
      </c>
      <c r="H15" s="20">
        <v>0</v>
      </c>
      <c r="I15" s="20">
        <v>0</v>
      </c>
      <c r="J15" s="20">
        <v>0</v>
      </c>
    </row>
    <row r="16" spans="1:10" x14ac:dyDescent="0.35">
      <c r="A16" s="11"/>
      <c r="B16" s="49" t="s">
        <v>66</v>
      </c>
      <c r="C16" s="380" t="s">
        <v>82</v>
      </c>
      <c r="D16" s="4" t="s">
        <v>69</v>
      </c>
      <c r="E16" s="20">
        <v>0</v>
      </c>
      <c r="F16" s="20">
        <v>2.0899734748010612</v>
      </c>
      <c r="G16" s="20">
        <v>0</v>
      </c>
      <c r="H16" s="20">
        <v>0</v>
      </c>
      <c r="I16" s="20">
        <v>0</v>
      </c>
      <c r="J16" s="20">
        <v>2.0899734748010612</v>
      </c>
    </row>
    <row r="17" spans="1:10" x14ac:dyDescent="0.35">
      <c r="A17" s="11"/>
      <c r="B17" s="49" t="s">
        <v>66</v>
      </c>
      <c r="C17" s="380" t="s">
        <v>83</v>
      </c>
      <c r="D17" s="4" t="s">
        <v>73</v>
      </c>
      <c r="E17" s="20">
        <v>0</v>
      </c>
      <c r="F17" s="20">
        <v>0</v>
      </c>
      <c r="G17" s="20">
        <v>0</v>
      </c>
      <c r="H17" s="20">
        <v>0</v>
      </c>
      <c r="I17" s="20">
        <v>0</v>
      </c>
      <c r="J17" s="20">
        <v>0</v>
      </c>
    </row>
    <row r="18" spans="1:10" x14ac:dyDescent="0.35">
      <c r="A18" s="11"/>
      <c r="B18" s="49" t="s">
        <v>66</v>
      </c>
      <c r="C18" s="380" t="s">
        <v>84</v>
      </c>
      <c r="D18" s="4" t="s">
        <v>69</v>
      </c>
      <c r="E18" s="20">
        <v>0</v>
      </c>
      <c r="F18" s="20">
        <v>0</v>
      </c>
      <c r="G18" s="20">
        <v>0</v>
      </c>
      <c r="H18" s="20">
        <v>0</v>
      </c>
      <c r="I18" s="20">
        <v>0</v>
      </c>
      <c r="J18" s="20">
        <v>0</v>
      </c>
    </row>
    <row r="19" spans="1:10" x14ac:dyDescent="0.35">
      <c r="A19" s="11"/>
      <c r="B19" s="49" t="s">
        <v>66</v>
      </c>
      <c r="C19" s="380" t="s">
        <v>85</v>
      </c>
      <c r="D19" s="4" t="s">
        <v>73</v>
      </c>
      <c r="E19" s="20">
        <v>0</v>
      </c>
      <c r="F19" s="20">
        <v>0</v>
      </c>
      <c r="G19" s="20">
        <v>0</v>
      </c>
      <c r="H19" s="20">
        <v>0</v>
      </c>
      <c r="I19" s="20">
        <v>0</v>
      </c>
      <c r="J19" s="20">
        <v>0</v>
      </c>
    </row>
    <row r="20" spans="1:10" x14ac:dyDescent="0.35">
      <c r="A20" s="11"/>
      <c r="B20" s="49" t="s">
        <v>66</v>
      </c>
      <c r="C20" s="380" t="s">
        <v>86</v>
      </c>
      <c r="D20" s="4" t="s">
        <v>73</v>
      </c>
      <c r="E20" s="20">
        <v>0</v>
      </c>
      <c r="F20" s="20">
        <v>0</v>
      </c>
      <c r="G20" s="20">
        <v>0</v>
      </c>
      <c r="H20" s="20">
        <v>0</v>
      </c>
      <c r="I20" s="20">
        <v>0</v>
      </c>
      <c r="J20" s="20">
        <v>0</v>
      </c>
    </row>
    <row r="21" spans="1:10" x14ac:dyDescent="0.35">
      <c r="A21" s="11"/>
      <c r="B21" s="49" t="s">
        <v>66</v>
      </c>
      <c r="C21" s="380" t="s">
        <v>87</v>
      </c>
      <c r="D21" s="4" t="s">
        <v>69</v>
      </c>
      <c r="E21" s="20">
        <v>0</v>
      </c>
      <c r="F21" s="20">
        <v>0</v>
      </c>
      <c r="G21" s="20">
        <v>0</v>
      </c>
      <c r="H21" s="20">
        <v>0</v>
      </c>
      <c r="I21" s="20">
        <v>0</v>
      </c>
      <c r="J21" s="20">
        <v>0</v>
      </c>
    </row>
    <row r="22" spans="1:10" x14ac:dyDescent="0.35">
      <c r="A22" s="11"/>
      <c r="B22" s="49" t="s">
        <v>66</v>
      </c>
      <c r="C22" s="380" t="s">
        <v>88</v>
      </c>
      <c r="D22" s="4" t="s">
        <v>69</v>
      </c>
      <c r="E22" s="20">
        <v>0</v>
      </c>
      <c r="F22" s="20">
        <v>0</v>
      </c>
      <c r="G22" s="20">
        <v>0</v>
      </c>
      <c r="H22" s="20">
        <v>0</v>
      </c>
      <c r="I22" s="20">
        <v>0</v>
      </c>
      <c r="J22" s="20">
        <v>0</v>
      </c>
    </row>
    <row r="23" spans="1:10" x14ac:dyDescent="0.35">
      <c r="A23" s="11"/>
      <c r="B23" s="49" t="s">
        <v>66</v>
      </c>
      <c r="C23" s="380" t="s">
        <v>89</v>
      </c>
      <c r="D23" s="4" t="s">
        <v>69</v>
      </c>
      <c r="E23" s="20">
        <v>0</v>
      </c>
      <c r="F23" s="20">
        <v>0</v>
      </c>
      <c r="G23" s="20">
        <v>0</v>
      </c>
      <c r="H23" s="20">
        <v>54.36036377415688</v>
      </c>
      <c r="I23" s="20">
        <v>0</v>
      </c>
      <c r="J23" s="20">
        <v>54.36036377415688</v>
      </c>
    </row>
    <row r="24" spans="1:10" x14ac:dyDescent="0.35">
      <c r="A24" s="11"/>
      <c r="B24" s="49" t="s">
        <v>66</v>
      </c>
      <c r="C24" s="380" t="s">
        <v>90</v>
      </c>
      <c r="D24" s="4" t="s">
        <v>73</v>
      </c>
      <c r="E24" s="20">
        <v>0</v>
      </c>
      <c r="F24" s="20">
        <v>0</v>
      </c>
      <c r="G24" s="20">
        <v>0</v>
      </c>
      <c r="H24" s="20">
        <v>0</v>
      </c>
      <c r="I24" s="20">
        <v>0</v>
      </c>
      <c r="J24" s="20">
        <v>0</v>
      </c>
    </row>
    <row r="25" spans="1:10" x14ac:dyDescent="0.35">
      <c r="A25" s="11"/>
      <c r="B25" s="49" t="s">
        <v>66</v>
      </c>
      <c r="C25" s="380" t="s">
        <v>91</v>
      </c>
      <c r="D25" s="4" t="s">
        <v>69</v>
      </c>
      <c r="E25" s="20">
        <v>0</v>
      </c>
      <c r="F25" s="20">
        <v>0</v>
      </c>
      <c r="G25" s="20">
        <v>0</v>
      </c>
      <c r="H25" s="20">
        <v>0</v>
      </c>
      <c r="I25" s="20">
        <v>0</v>
      </c>
      <c r="J25" s="20">
        <v>0</v>
      </c>
    </row>
    <row r="26" spans="1:10" x14ac:dyDescent="0.35">
      <c r="A26" s="11"/>
      <c r="B26" s="49" t="s">
        <v>66</v>
      </c>
      <c r="C26" s="380" t="s">
        <v>92</v>
      </c>
      <c r="D26" s="4" t="s">
        <v>69</v>
      </c>
      <c r="E26" s="20">
        <v>0</v>
      </c>
      <c r="F26" s="20">
        <v>0</v>
      </c>
      <c r="G26" s="20">
        <v>0</v>
      </c>
      <c r="H26" s="20">
        <v>0</v>
      </c>
      <c r="I26" s="20">
        <v>0</v>
      </c>
      <c r="J26" s="20">
        <v>0</v>
      </c>
    </row>
    <row r="27" spans="1:10" x14ac:dyDescent="0.35">
      <c r="A27" s="11"/>
      <c r="B27" s="49" t="s">
        <v>66</v>
      </c>
      <c r="C27" s="380" t="s">
        <v>93</v>
      </c>
      <c r="D27" s="4" t="s">
        <v>69</v>
      </c>
      <c r="E27" s="20">
        <v>0</v>
      </c>
      <c r="F27" s="20">
        <v>0</v>
      </c>
      <c r="G27" s="20">
        <v>0</v>
      </c>
      <c r="H27" s="20">
        <v>0</v>
      </c>
      <c r="I27" s="20">
        <v>33.235998484274347</v>
      </c>
      <c r="J27" s="20">
        <v>33.235998484274347</v>
      </c>
    </row>
    <row r="28" spans="1:10" x14ac:dyDescent="0.35">
      <c r="A28" s="11"/>
      <c r="B28" s="49" t="s">
        <v>66</v>
      </c>
      <c r="C28" s="380" t="s">
        <v>94</v>
      </c>
      <c r="D28" s="4" t="s">
        <v>69</v>
      </c>
      <c r="E28" s="23">
        <v>0</v>
      </c>
      <c r="F28" s="23">
        <v>0</v>
      </c>
      <c r="G28" s="23">
        <v>0</v>
      </c>
      <c r="H28" s="23">
        <v>0</v>
      </c>
      <c r="I28" s="23">
        <v>0</v>
      </c>
      <c r="J28" s="23">
        <v>0</v>
      </c>
    </row>
    <row r="29" spans="1:10" x14ac:dyDescent="0.35">
      <c r="A29" s="11"/>
      <c r="B29" s="49" t="s">
        <v>66</v>
      </c>
      <c r="C29" s="380" t="s">
        <v>96</v>
      </c>
      <c r="D29" s="4" t="s">
        <v>69</v>
      </c>
      <c r="E29" s="23">
        <v>0</v>
      </c>
      <c r="F29" s="23">
        <v>0</v>
      </c>
      <c r="G29" s="23">
        <v>0</v>
      </c>
      <c r="H29" s="23">
        <v>0</v>
      </c>
      <c r="I29" s="23">
        <v>0</v>
      </c>
      <c r="J29" s="23">
        <v>0</v>
      </c>
    </row>
    <row r="30" spans="1:10" x14ac:dyDescent="0.35">
      <c r="A30" s="11"/>
      <c r="B30" s="49" t="s">
        <v>66</v>
      </c>
      <c r="C30" s="380" t="s">
        <v>97</v>
      </c>
      <c r="D30" s="4" t="s">
        <v>98</v>
      </c>
      <c r="E30" s="23">
        <v>0</v>
      </c>
      <c r="F30" s="23">
        <v>522.49336870026525</v>
      </c>
      <c r="G30" s="23">
        <v>0</v>
      </c>
      <c r="H30" s="23">
        <v>0</v>
      </c>
      <c r="I30" s="23">
        <v>0</v>
      </c>
      <c r="J30" s="23">
        <v>522.49336870026525</v>
      </c>
    </row>
    <row r="31" spans="1:10" x14ac:dyDescent="0.35">
      <c r="A31" s="11"/>
      <c r="B31" s="49" t="s">
        <v>66</v>
      </c>
      <c r="C31" s="380" t="s">
        <v>99</v>
      </c>
      <c r="D31" s="4" t="s">
        <v>98</v>
      </c>
      <c r="E31" s="23">
        <v>0</v>
      </c>
      <c r="F31" s="23">
        <v>522.49336870026525</v>
      </c>
      <c r="G31" s="23">
        <v>0</v>
      </c>
      <c r="H31" s="23">
        <v>0</v>
      </c>
      <c r="I31" s="23">
        <v>0</v>
      </c>
      <c r="J31" s="23">
        <v>522.49336870026525</v>
      </c>
    </row>
    <row r="32" spans="1:10" x14ac:dyDescent="0.35">
      <c r="B32" s="17"/>
      <c r="C32" s="380"/>
      <c r="D32" s="4"/>
      <c r="E32" s="23"/>
      <c r="F32" s="23"/>
      <c r="G32" s="23"/>
      <c r="H32" s="23"/>
      <c r="I32" s="23"/>
      <c r="J32" s="23"/>
    </row>
    <row r="33" spans="2:10" x14ac:dyDescent="0.35">
      <c r="B33" s="112">
        <v>11</v>
      </c>
      <c r="C33" s="381" t="s">
        <v>100</v>
      </c>
      <c r="D33" s="381"/>
      <c r="E33" s="113">
        <f t="shared" ref="E33:J33" si="0">SUM(E5:E31)</f>
        <v>5.1174687381583936</v>
      </c>
      <c r="F33" s="113">
        <f t="shared" si="0"/>
        <v>1258.1640318302389</v>
      </c>
      <c r="G33" s="113">
        <f t="shared" si="0"/>
        <v>93.890231148162187</v>
      </c>
      <c r="H33" s="113">
        <f t="shared" si="0"/>
        <v>54.36036377415688</v>
      </c>
      <c r="I33" s="113">
        <f t="shared" si="0"/>
        <v>33.235998484274347</v>
      </c>
      <c r="J33" s="113">
        <f t="shared" si="0"/>
        <v>1444.7680939749907</v>
      </c>
    </row>
    <row r="34" spans="2:10" x14ac:dyDescent="0.35">
      <c r="B34" s="17">
        <v>12</v>
      </c>
      <c r="C34" s="380" t="s">
        <v>101</v>
      </c>
      <c r="D34" s="4" t="s">
        <v>98</v>
      </c>
      <c r="E34" s="20">
        <v>1214.8870784388027</v>
      </c>
      <c r="F34" s="20">
        <v>1044.9867374005305</v>
      </c>
      <c r="G34" s="20">
        <v>1066.9344448654795</v>
      </c>
      <c r="H34" s="20">
        <v>1087.2072754831377</v>
      </c>
      <c r="I34" s="20">
        <v>1107.8666161424783</v>
      </c>
      <c r="J34" s="20">
        <v>5521.8821523304287</v>
      </c>
    </row>
    <row r="35" spans="2:10" x14ac:dyDescent="0.35">
      <c r="B35" s="17">
        <v>12</v>
      </c>
      <c r="C35" s="380" t="s">
        <v>102</v>
      </c>
      <c r="D35" s="4" t="s">
        <v>98</v>
      </c>
      <c r="E35" s="20">
        <v>0</v>
      </c>
      <c r="F35" s="20">
        <v>992.73740053050403</v>
      </c>
      <c r="G35" s="20">
        <v>0</v>
      </c>
      <c r="H35" s="20">
        <v>0</v>
      </c>
      <c r="I35" s="20">
        <v>0</v>
      </c>
      <c r="J35" s="20">
        <v>992.73740053050403</v>
      </c>
    </row>
    <row r="36" spans="2:10" x14ac:dyDescent="0.35">
      <c r="B36" s="17">
        <v>12</v>
      </c>
      <c r="C36" s="380" t="s">
        <v>103</v>
      </c>
      <c r="D36" s="4" t="s">
        <v>98</v>
      </c>
      <c r="E36" s="20">
        <v>0</v>
      </c>
      <c r="F36" s="20">
        <v>0</v>
      </c>
      <c r="G36" s="20">
        <v>86.421690034103833</v>
      </c>
      <c r="H36" s="20">
        <v>0</v>
      </c>
      <c r="I36" s="20">
        <v>0</v>
      </c>
      <c r="J36" s="20">
        <v>86.421690034103833</v>
      </c>
    </row>
    <row r="37" spans="2:10" x14ac:dyDescent="0.35">
      <c r="B37" s="17">
        <v>12</v>
      </c>
      <c r="C37" s="380" t="s">
        <v>104</v>
      </c>
      <c r="D37" s="4" t="s">
        <v>98</v>
      </c>
      <c r="E37" s="20">
        <v>66.527093596059117</v>
      </c>
      <c r="F37" s="20">
        <v>67.924137931034494</v>
      </c>
      <c r="G37" s="20">
        <v>69.350738916256162</v>
      </c>
      <c r="H37" s="20">
        <v>70.668472906403949</v>
      </c>
      <c r="I37" s="20">
        <v>72.01133004926109</v>
      </c>
      <c r="J37" s="20">
        <v>346.48177339901486</v>
      </c>
    </row>
    <row r="38" spans="2:10" x14ac:dyDescent="0.35">
      <c r="B38" s="17">
        <v>12</v>
      </c>
      <c r="C38" s="380" t="s">
        <v>105</v>
      </c>
      <c r="D38" s="4" t="s">
        <v>69</v>
      </c>
      <c r="E38" s="20">
        <v>0</v>
      </c>
      <c r="F38" s="20">
        <v>0</v>
      </c>
      <c r="G38" s="20">
        <v>0</v>
      </c>
      <c r="H38" s="20">
        <v>0</v>
      </c>
      <c r="I38" s="20">
        <v>0</v>
      </c>
      <c r="J38" s="20">
        <v>0</v>
      </c>
    </row>
    <row r="39" spans="2:10" x14ac:dyDescent="0.35">
      <c r="B39" s="17">
        <v>12</v>
      </c>
      <c r="C39" s="380" t="s">
        <v>106</v>
      </c>
      <c r="D39" s="4" t="s">
        <v>69</v>
      </c>
      <c r="E39" s="20">
        <v>20.469874952633575</v>
      </c>
      <c r="F39" s="20">
        <v>0</v>
      </c>
      <c r="G39" s="20">
        <v>0</v>
      </c>
      <c r="H39" s="20">
        <v>0</v>
      </c>
      <c r="I39" s="20">
        <v>0</v>
      </c>
      <c r="J39" s="20">
        <v>20.469874952633575</v>
      </c>
    </row>
    <row r="40" spans="2:10" x14ac:dyDescent="0.35">
      <c r="B40" s="17">
        <v>12</v>
      </c>
      <c r="C40" s="380" t="s">
        <v>107</v>
      </c>
      <c r="D40" s="4" t="s">
        <v>69</v>
      </c>
      <c r="E40" s="20">
        <v>133.05418719211823</v>
      </c>
      <c r="F40" s="20">
        <v>0</v>
      </c>
      <c r="G40" s="20">
        <v>0</v>
      </c>
      <c r="H40" s="20">
        <v>0</v>
      </c>
      <c r="I40" s="20">
        <v>0</v>
      </c>
      <c r="J40" s="20">
        <v>133.05418719211823</v>
      </c>
    </row>
    <row r="41" spans="2:10" x14ac:dyDescent="0.35">
      <c r="B41" s="17">
        <v>12</v>
      </c>
      <c r="C41" s="380" t="s">
        <v>108</v>
      </c>
      <c r="D41" s="4" t="s">
        <v>69</v>
      </c>
      <c r="E41" s="20">
        <v>35.822281167108756</v>
      </c>
      <c r="F41" s="20">
        <v>0</v>
      </c>
      <c r="G41" s="20">
        <v>0</v>
      </c>
      <c r="H41" s="20">
        <v>0</v>
      </c>
      <c r="I41" s="20">
        <v>0</v>
      </c>
      <c r="J41" s="20">
        <v>35.822281167108756</v>
      </c>
    </row>
    <row r="42" spans="2:10" x14ac:dyDescent="0.35">
      <c r="B42" s="17">
        <v>12</v>
      </c>
      <c r="C42" s="380" t="s">
        <v>109</v>
      </c>
      <c r="D42" s="4" t="s">
        <v>69</v>
      </c>
      <c r="E42" s="20">
        <v>0</v>
      </c>
      <c r="F42" s="20">
        <v>0</v>
      </c>
      <c r="G42" s="20">
        <v>0</v>
      </c>
      <c r="H42" s="20">
        <v>0</v>
      </c>
      <c r="I42" s="20">
        <v>0</v>
      </c>
      <c r="J42" s="20">
        <v>0</v>
      </c>
    </row>
    <row r="43" spans="2:10" x14ac:dyDescent="0.35">
      <c r="B43" s="17">
        <v>12</v>
      </c>
      <c r="C43" s="380" t="s">
        <v>110</v>
      </c>
      <c r="D43" s="4" t="s">
        <v>69</v>
      </c>
      <c r="E43" s="20">
        <v>0</v>
      </c>
      <c r="F43" s="20">
        <v>0</v>
      </c>
      <c r="G43" s="20">
        <v>0</v>
      </c>
      <c r="H43" s="20">
        <v>0</v>
      </c>
      <c r="I43" s="20">
        <v>0</v>
      </c>
      <c r="J43" s="20">
        <v>0</v>
      </c>
    </row>
    <row r="44" spans="2:10" x14ac:dyDescent="0.35">
      <c r="B44" s="17">
        <v>12</v>
      </c>
      <c r="C44" s="380" t="s">
        <v>111</v>
      </c>
      <c r="D44" s="4" t="s">
        <v>69</v>
      </c>
      <c r="E44" s="20">
        <v>0</v>
      </c>
      <c r="F44" s="20">
        <v>0</v>
      </c>
      <c r="G44" s="20">
        <v>0</v>
      </c>
      <c r="H44" s="20">
        <v>0</v>
      </c>
      <c r="I44" s="20">
        <v>0</v>
      </c>
      <c r="J44" s="20">
        <v>0</v>
      </c>
    </row>
    <row r="45" spans="2:10" x14ac:dyDescent="0.35">
      <c r="B45" s="17">
        <v>12</v>
      </c>
      <c r="C45" s="380" t="s">
        <v>112</v>
      </c>
      <c r="D45" s="4" t="s">
        <v>69</v>
      </c>
      <c r="E45" s="20">
        <v>0</v>
      </c>
      <c r="F45" s="20">
        <v>0</v>
      </c>
      <c r="G45" s="20">
        <v>0</v>
      </c>
      <c r="H45" s="20">
        <v>0</v>
      </c>
      <c r="I45" s="20">
        <v>0</v>
      </c>
      <c r="J45" s="20">
        <v>0</v>
      </c>
    </row>
    <row r="46" spans="2:10" x14ac:dyDescent="0.35">
      <c r="B46" s="17">
        <v>12</v>
      </c>
      <c r="C46" s="380" t="s">
        <v>113</v>
      </c>
      <c r="D46" s="4" t="s">
        <v>69</v>
      </c>
      <c r="E46" s="20">
        <v>0</v>
      </c>
      <c r="F46" s="20">
        <v>0</v>
      </c>
      <c r="G46" s="20">
        <v>0</v>
      </c>
      <c r="H46" s="20">
        <v>798.01014020462299</v>
      </c>
      <c r="I46" s="20">
        <v>0</v>
      </c>
      <c r="J46" s="20">
        <v>798.01014020462299</v>
      </c>
    </row>
    <row r="47" spans="2:10" x14ac:dyDescent="0.35">
      <c r="B47" s="17">
        <v>12</v>
      </c>
      <c r="C47" s="380" t="s">
        <v>114</v>
      </c>
      <c r="D47" s="4" t="s">
        <v>69</v>
      </c>
      <c r="E47" s="20">
        <v>308.07161803713535</v>
      </c>
      <c r="F47" s="20">
        <v>0</v>
      </c>
      <c r="G47" s="20">
        <v>0</v>
      </c>
      <c r="H47" s="20">
        <v>0</v>
      </c>
      <c r="I47" s="20">
        <v>0</v>
      </c>
      <c r="J47" s="20">
        <v>308.07161803713535</v>
      </c>
    </row>
    <row r="48" spans="2:10" x14ac:dyDescent="0.35">
      <c r="B48" s="17">
        <v>12</v>
      </c>
      <c r="C48" s="380" t="s">
        <v>115</v>
      </c>
      <c r="D48" s="4" t="s">
        <v>69</v>
      </c>
      <c r="E48" s="20">
        <v>1400.1394467601367</v>
      </c>
      <c r="F48" s="20">
        <v>0</v>
      </c>
      <c r="G48" s="20">
        <v>0</v>
      </c>
      <c r="H48" s="20">
        <v>0</v>
      </c>
      <c r="I48" s="20">
        <v>0</v>
      </c>
      <c r="J48" s="20">
        <v>1400.1394467601367</v>
      </c>
    </row>
    <row r="49" spans="2:10" x14ac:dyDescent="0.35">
      <c r="B49" s="17">
        <v>12</v>
      </c>
      <c r="C49" s="380" t="s">
        <v>116</v>
      </c>
      <c r="D49" s="4" t="s">
        <v>69</v>
      </c>
      <c r="E49" s="20">
        <v>1429.8207654414553</v>
      </c>
      <c r="F49" s="20">
        <v>1658.393952254642</v>
      </c>
      <c r="G49" s="20">
        <v>1813.7885562713152</v>
      </c>
      <c r="H49" s="20">
        <v>0</v>
      </c>
      <c r="I49" s="20">
        <v>0</v>
      </c>
      <c r="J49" s="20">
        <v>4902.0032739674125</v>
      </c>
    </row>
    <row r="50" spans="2:10" x14ac:dyDescent="0.35">
      <c r="B50" s="17">
        <v>12</v>
      </c>
      <c r="C50" s="380" t="s">
        <v>117</v>
      </c>
      <c r="D50" s="4" t="s">
        <v>69</v>
      </c>
      <c r="E50" s="20">
        <v>0</v>
      </c>
      <c r="F50" s="20">
        <v>261.24668435013263</v>
      </c>
      <c r="G50" s="20">
        <v>1440.3615005683973</v>
      </c>
      <c r="H50" s="20">
        <v>1466.6426146267527</v>
      </c>
      <c r="I50" s="20">
        <v>404.37131489200459</v>
      </c>
      <c r="J50" s="20">
        <v>3572.6221144372871</v>
      </c>
    </row>
    <row r="51" spans="2:10" x14ac:dyDescent="0.35">
      <c r="B51" s="17">
        <v>12</v>
      </c>
      <c r="C51" s="380" t="s">
        <v>118</v>
      </c>
      <c r="D51" s="4" t="s">
        <v>69</v>
      </c>
      <c r="E51" s="20">
        <v>331.61197423266395</v>
      </c>
      <c r="F51" s="20">
        <v>372.01527851458889</v>
      </c>
      <c r="G51" s="20">
        <v>0</v>
      </c>
      <c r="H51" s="20">
        <v>0</v>
      </c>
      <c r="I51" s="20">
        <v>0</v>
      </c>
      <c r="J51" s="20">
        <v>703.6272527472529</v>
      </c>
    </row>
    <row r="52" spans="2:10" x14ac:dyDescent="0.35">
      <c r="B52" s="17">
        <v>12</v>
      </c>
      <c r="C52" s="380" t="s">
        <v>119</v>
      </c>
      <c r="D52" s="4" t="s">
        <v>69</v>
      </c>
      <c r="E52" s="20">
        <v>0</v>
      </c>
      <c r="F52" s="20">
        <v>0</v>
      </c>
      <c r="G52" s="20">
        <v>0</v>
      </c>
      <c r="H52" s="20">
        <v>543.60363774156883</v>
      </c>
      <c r="I52" s="20">
        <v>2215.7332322849566</v>
      </c>
      <c r="J52" s="20">
        <v>2759.3368700265255</v>
      </c>
    </row>
    <row r="53" spans="2:10" x14ac:dyDescent="0.35">
      <c r="B53" s="17">
        <v>12</v>
      </c>
      <c r="C53" s="380" t="s">
        <v>120</v>
      </c>
      <c r="D53" s="4" t="s">
        <v>69</v>
      </c>
      <c r="E53" s="20">
        <v>1325.4244031830242</v>
      </c>
      <c r="F53" s="20">
        <v>1260.25400530504</v>
      </c>
      <c r="G53" s="20">
        <v>0</v>
      </c>
      <c r="H53" s="20">
        <v>0</v>
      </c>
      <c r="I53" s="20">
        <v>0</v>
      </c>
      <c r="J53" s="20">
        <v>2585.6784084880642</v>
      </c>
    </row>
    <row r="54" spans="2:10" x14ac:dyDescent="0.35">
      <c r="B54" s="17">
        <v>12</v>
      </c>
      <c r="C54" s="380" t="s">
        <v>121</v>
      </c>
      <c r="D54" s="4" t="s">
        <v>69</v>
      </c>
      <c r="E54" s="20">
        <v>0</v>
      </c>
      <c r="F54" s="20">
        <v>0</v>
      </c>
      <c r="G54" s="20">
        <v>0</v>
      </c>
      <c r="H54" s="20">
        <v>0</v>
      </c>
      <c r="I54" s="20">
        <v>0</v>
      </c>
      <c r="J54" s="20">
        <v>0</v>
      </c>
    </row>
    <row r="55" spans="2:10" x14ac:dyDescent="0.35">
      <c r="B55" s="17">
        <v>12</v>
      </c>
      <c r="C55" s="380" t="s">
        <v>122</v>
      </c>
      <c r="D55" s="4" t="s">
        <v>69</v>
      </c>
      <c r="E55" s="20">
        <v>0</v>
      </c>
      <c r="F55" s="20">
        <v>0</v>
      </c>
      <c r="G55" s="20">
        <v>0</v>
      </c>
      <c r="H55" s="20">
        <v>0</v>
      </c>
      <c r="I55" s="20">
        <v>0</v>
      </c>
      <c r="J55" s="20">
        <v>0</v>
      </c>
    </row>
    <row r="56" spans="2:10" x14ac:dyDescent="0.35">
      <c r="B56" s="17">
        <v>12</v>
      </c>
      <c r="C56" s="380" t="s">
        <v>123</v>
      </c>
      <c r="D56" s="4" t="s">
        <v>69</v>
      </c>
      <c r="E56" s="20">
        <v>0</v>
      </c>
      <c r="F56" s="20">
        <v>0</v>
      </c>
      <c r="G56" s="20">
        <v>199.51674118984465</v>
      </c>
      <c r="H56" s="20">
        <v>978.48654793482376</v>
      </c>
      <c r="I56" s="20">
        <v>0</v>
      </c>
      <c r="J56" s="20">
        <v>1178.0032891246683</v>
      </c>
    </row>
    <row r="57" spans="2:10" x14ac:dyDescent="0.35">
      <c r="B57" s="17">
        <v>12</v>
      </c>
      <c r="C57" s="380" t="s">
        <v>124</v>
      </c>
      <c r="D57" s="4" t="s">
        <v>73</v>
      </c>
      <c r="E57" s="20">
        <v>0</v>
      </c>
      <c r="F57" s="20">
        <v>0</v>
      </c>
      <c r="G57" s="20">
        <v>0</v>
      </c>
      <c r="H57" s="20">
        <v>0</v>
      </c>
      <c r="I57" s="20">
        <v>0</v>
      </c>
      <c r="J57" s="20">
        <v>0</v>
      </c>
    </row>
    <row r="58" spans="2:10" x14ac:dyDescent="0.35">
      <c r="B58" s="17">
        <v>12</v>
      </c>
      <c r="C58" s="380" t="s">
        <v>125</v>
      </c>
      <c r="D58" s="4" t="s">
        <v>73</v>
      </c>
      <c r="E58" s="20">
        <v>0</v>
      </c>
      <c r="F58" s="20">
        <v>0</v>
      </c>
      <c r="G58" s="20">
        <v>0</v>
      </c>
      <c r="H58" s="20">
        <v>0</v>
      </c>
      <c r="I58" s="20">
        <v>0</v>
      </c>
      <c r="J58" s="20">
        <v>0</v>
      </c>
    </row>
    <row r="59" spans="2:10" x14ac:dyDescent="0.35">
      <c r="B59" s="17">
        <v>12</v>
      </c>
      <c r="C59" s="380" t="s">
        <v>126</v>
      </c>
      <c r="D59" s="4" t="s">
        <v>73</v>
      </c>
      <c r="E59" s="23">
        <v>0</v>
      </c>
      <c r="F59" s="23">
        <v>0</v>
      </c>
      <c r="G59" s="23">
        <v>0</v>
      </c>
      <c r="H59" s="23">
        <v>0</v>
      </c>
      <c r="I59" s="23">
        <v>0</v>
      </c>
      <c r="J59" s="23">
        <v>0</v>
      </c>
    </row>
    <row r="60" spans="2:10" x14ac:dyDescent="0.35">
      <c r="B60" s="17"/>
      <c r="C60" s="380"/>
      <c r="D60" s="4"/>
      <c r="E60" s="23"/>
      <c r="F60" s="23"/>
      <c r="G60" s="23"/>
      <c r="H60" s="23"/>
      <c r="I60" s="23"/>
      <c r="J60" s="23"/>
    </row>
    <row r="61" spans="2:10" x14ac:dyDescent="0.35">
      <c r="B61" s="112">
        <v>12</v>
      </c>
      <c r="C61" s="381" t="s">
        <v>127</v>
      </c>
      <c r="D61" s="381"/>
      <c r="E61" s="113">
        <v>6265.8287230011374</v>
      </c>
      <c r="F61" s="113">
        <v>5657.5581962864726</v>
      </c>
      <c r="G61" s="113">
        <v>4676.3736718453974</v>
      </c>
      <c r="H61" s="113">
        <v>4944.6186888973098</v>
      </c>
      <c r="I61" s="113">
        <v>3799.9824933687005</v>
      </c>
      <c r="J61" s="113">
        <v>25344.361773399018</v>
      </c>
    </row>
    <row r="62" spans="2:10" x14ac:dyDescent="0.35">
      <c r="B62" s="17">
        <v>13</v>
      </c>
      <c r="C62" s="380" t="s">
        <v>128</v>
      </c>
      <c r="D62" s="4" t="s">
        <v>98</v>
      </c>
      <c r="E62" s="20">
        <v>229.26259946949608</v>
      </c>
      <c r="F62" s="20">
        <v>205.8623872679045</v>
      </c>
      <c r="G62" s="20">
        <v>254.99733232284959</v>
      </c>
      <c r="H62" s="20">
        <v>217.44145509662752</v>
      </c>
      <c r="I62" s="20">
        <v>216.03399014778324</v>
      </c>
      <c r="J62" s="20">
        <v>1123.597764304661</v>
      </c>
    </row>
    <row r="63" spans="2:10" x14ac:dyDescent="0.35">
      <c r="B63" s="17">
        <v>13</v>
      </c>
      <c r="C63" s="380" t="s">
        <v>129</v>
      </c>
      <c r="D63" s="4" t="s">
        <v>69</v>
      </c>
      <c r="E63" s="20">
        <v>20.469874952633575</v>
      </c>
      <c r="F63" s="20">
        <v>41.799469496021217</v>
      </c>
      <c r="G63" s="20">
        <v>21.338688897309591</v>
      </c>
      <c r="H63" s="20">
        <v>43.488291019325501</v>
      </c>
      <c r="I63" s="20">
        <v>22.157332322849566</v>
      </c>
      <c r="J63" s="20">
        <v>149.25365668813944</v>
      </c>
    </row>
    <row r="64" spans="2:10" ht="25.5" x14ac:dyDescent="0.35">
      <c r="B64" s="17">
        <v>13</v>
      </c>
      <c r="C64" s="380" t="s">
        <v>130</v>
      </c>
      <c r="D64" s="4" t="s">
        <v>69</v>
      </c>
      <c r="E64" s="20">
        <v>102.34937476316789</v>
      </c>
      <c r="F64" s="20">
        <v>0</v>
      </c>
      <c r="G64" s="20">
        <v>0</v>
      </c>
      <c r="H64" s="20">
        <v>0</v>
      </c>
      <c r="I64" s="20">
        <v>0</v>
      </c>
      <c r="J64" s="20">
        <v>102.34937476316789</v>
      </c>
    </row>
    <row r="65" spans="2:10" x14ac:dyDescent="0.35">
      <c r="B65" s="17">
        <v>13</v>
      </c>
      <c r="C65" s="380" t="s">
        <v>131</v>
      </c>
      <c r="D65" s="4" t="s">
        <v>69</v>
      </c>
      <c r="E65" s="20">
        <v>102.34937476316789</v>
      </c>
      <c r="F65" s="20">
        <v>0</v>
      </c>
      <c r="G65" s="20">
        <v>0</v>
      </c>
      <c r="H65" s="20">
        <v>0</v>
      </c>
      <c r="I65" s="20">
        <v>0</v>
      </c>
      <c r="J65" s="20">
        <v>102.34937476316789</v>
      </c>
    </row>
    <row r="66" spans="2:10" x14ac:dyDescent="0.35">
      <c r="B66" s="17">
        <v>13</v>
      </c>
      <c r="C66" s="380" t="s">
        <v>132</v>
      </c>
      <c r="D66" s="4" t="s">
        <v>69</v>
      </c>
      <c r="E66" s="20">
        <v>51.174687381583944</v>
      </c>
      <c r="F66" s="20">
        <v>0</v>
      </c>
      <c r="G66" s="20">
        <v>0</v>
      </c>
      <c r="H66" s="20">
        <v>0</v>
      </c>
      <c r="I66" s="20">
        <v>0</v>
      </c>
      <c r="J66" s="20">
        <v>51.174687381583944</v>
      </c>
    </row>
    <row r="67" spans="2:10" ht="25.5" x14ac:dyDescent="0.35">
      <c r="B67" s="17">
        <v>13</v>
      </c>
      <c r="C67" s="380" t="s">
        <v>133</v>
      </c>
      <c r="D67" s="4" t="s">
        <v>69</v>
      </c>
      <c r="E67" s="20">
        <v>51.174687381583944</v>
      </c>
      <c r="F67" s="20">
        <v>0</v>
      </c>
      <c r="G67" s="20">
        <v>0</v>
      </c>
      <c r="H67" s="20">
        <v>0</v>
      </c>
      <c r="I67" s="20">
        <v>0</v>
      </c>
      <c r="J67" s="20">
        <v>51.174687381583944</v>
      </c>
    </row>
    <row r="68" spans="2:10" ht="25.5" x14ac:dyDescent="0.35">
      <c r="B68" s="17">
        <v>13</v>
      </c>
      <c r="C68" s="380" t="s">
        <v>134</v>
      </c>
      <c r="D68" s="4" t="s">
        <v>69</v>
      </c>
      <c r="E68" s="20">
        <v>153.52406214475181</v>
      </c>
      <c r="F68" s="20">
        <v>0</v>
      </c>
      <c r="G68" s="20">
        <v>0</v>
      </c>
      <c r="H68" s="20">
        <v>0</v>
      </c>
      <c r="I68" s="20">
        <v>0</v>
      </c>
      <c r="J68" s="20">
        <v>153.52406214475181</v>
      </c>
    </row>
    <row r="69" spans="2:10" x14ac:dyDescent="0.35">
      <c r="B69" s="17">
        <v>13</v>
      </c>
      <c r="C69" s="380" t="s">
        <v>135</v>
      </c>
      <c r="D69" s="4" t="s">
        <v>69</v>
      </c>
      <c r="E69" s="20">
        <v>51.174687381583944</v>
      </c>
      <c r="F69" s="20">
        <v>0</v>
      </c>
      <c r="G69" s="20">
        <v>0</v>
      </c>
      <c r="H69" s="20">
        <v>0</v>
      </c>
      <c r="I69" s="20">
        <v>0</v>
      </c>
      <c r="J69" s="20">
        <v>51.174687381583944</v>
      </c>
    </row>
    <row r="70" spans="2:10" x14ac:dyDescent="0.35">
      <c r="B70" s="17">
        <v>13</v>
      </c>
      <c r="C70" s="380" t="s">
        <v>136</v>
      </c>
      <c r="D70" s="4" t="s">
        <v>69</v>
      </c>
      <c r="E70" s="20">
        <v>51.174687381583944</v>
      </c>
      <c r="F70" s="20">
        <v>0</v>
      </c>
      <c r="G70" s="20">
        <v>0</v>
      </c>
      <c r="H70" s="20">
        <v>0</v>
      </c>
      <c r="I70" s="20">
        <v>0</v>
      </c>
      <c r="J70" s="20">
        <v>51.174687381583944</v>
      </c>
    </row>
    <row r="71" spans="2:10" x14ac:dyDescent="0.35">
      <c r="B71" s="17">
        <v>13</v>
      </c>
      <c r="C71" s="380" t="s">
        <v>137</v>
      </c>
      <c r="D71" s="4" t="s">
        <v>69</v>
      </c>
      <c r="E71" s="20">
        <v>51.174687381583944</v>
      </c>
      <c r="F71" s="20">
        <v>0</v>
      </c>
      <c r="G71" s="20">
        <v>0</v>
      </c>
      <c r="H71" s="20">
        <v>0</v>
      </c>
      <c r="I71" s="20">
        <v>0</v>
      </c>
      <c r="J71" s="20">
        <v>51.174687381583944</v>
      </c>
    </row>
    <row r="72" spans="2:10" x14ac:dyDescent="0.35">
      <c r="B72" s="17">
        <v>13</v>
      </c>
      <c r="C72" s="380" t="s">
        <v>138</v>
      </c>
      <c r="D72" s="4" t="s">
        <v>69</v>
      </c>
      <c r="E72" s="20">
        <v>51.174687381583944</v>
      </c>
      <c r="F72" s="20">
        <v>0</v>
      </c>
      <c r="G72" s="20">
        <v>0</v>
      </c>
      <c r="H72" s="20">
        <v>0</v>
      </c>
      <c r="I72" s="20">
        <v>0</v>
      </c>
      <c r="J72" s="20">
        <v>51.174687381583944</v>
      </c>
    </row>
    <row r="73" spans="2:10" x14ac:dyDescent="0.35">
      <c r="B73" s="17">
        <v>13</v>
      </c>
      <c r="C73" s="380" t="s">
        <v>139</v>
      </c>
      <c r="D73" s="4" t="s">
        <v>69</v>
      </c>
      <c r="E73" s="20">
        <v>51.174687381583944</v>
      </c>
      <c r="F73" s="20">
        <v>0</v>
      </c>
      <c r="G73" s="20">
        <v>0</v>
      </c>
      <c r="H73" s="20">
        <v>0</v>
      </c>
      <c r="I73" s="20">
        <v>0</v>
      </c>
      <c r="J73" s="20">
        <v>51.174687381583944</v>
      </c>
    </row>
    <row r="74" spans="2:10" x14ac:dyDescent="0.35">
      <c r="B74" s="17">
        <v>13</v>
      </c>
      <c r="C74" s="380" t="s">
        <v>140</v>
      </c>
      <c r="D74" s="4" t="s">
        <v>69</v>
      </c>
      <c r="E74" s="20">
        <v>102.34937476316789</v>
      </c>
      <c r="F74" s="20">
        <v>0</v>
      </c>
      <c r="G74" s="20">
        <v>0</v>
      </c>
      <c r="H74" s="20">
        <v>0</v>
      </c>
      <c r="I74" s="20">
        <v>0</v>
      </c>
      <c r="J74" s="20">
        <v>102.34937476316789</v>
      </c>
    </row>
    <row r="75" spans="2:10" x14ac:dyDescent="0.35">
      <c r="B75" s="17">
        <v>13</v>
      </c>
      <c r="C75" s="380" t="s">
        <v>141</v>
      </c>
      <c r="D75" s="4" t="s">
        <v>69</v>
      </c>
      <c r="E75" s="20">
        <v>102.34937476316789</v>
      </c>
      <c r="F75" s="20">
        <v>0</v>
      </c>
      <c r="G75" s="20">
        <v>0</v>
      </c>
      <c r="H75" s="20">
        <v>0</v>
      </c>
      <c r="I75" s="20">
        <v>0</v>
      </c>
      <c r="J75" s="20">
        <v>102.34937476316789</v>
      </c>
    </row>
    <row r="76" spans="2:10" ht="25.5" x14ac:dyDescent="0.35">
      <c r="B76" s="17">
        <v>13</v>
      </c>
      <c r="C76" s="380" t="s">
        <v>142</v>
      </c>
      <c r="D76" s="4" t="s">
        <v>69</v>
      </c>
      <c r="E76" s="20">
        <v>102.34937476316789</v>
      </c>
      <c r="F76" s="20">
        <v>0</v>
      </c>
      <c r="G76" s="20">
        <v>0</v>
      </c>
      <c r="H76" s="20">
        <v>0</v>
      </c>
      <c r="I76" s="20">
        <v>0</v>
      </c>
      <c r="J76" s="20">
        <v>102.34937476316789</v>
      </c>
    </row>
    <row r="77" spans="2:10" x14ac:dyDescent="0.35">
      <c r="B77" s="17">
        <v>13</v>
      </c>
      <c r="C77" s="380" t="s">
        <v>143</v>
      </c>
      <c r="D77" s="4" t="s">
        <v>69</v>
      </c>
      <c r="E77" s="20">
        <v>521.98181129215618</v>
      </c>
      <c r="F77" s="20">
        <v>0</v>
      </c>
      <c r="G77" s="20">
        <v>53.346722243273973</v>
      </c>
      <c r="H77" s="20">
        <v>0</v>
      </c>
      <c r="I77" s="20">
        <v>0</v>
      </c>
      <c r="J77" s="20">
        <v>575.3285335354301</v>
      </c>
    </row>
    <row r="78" spans="2:10" x14ac:dyDescent="0.35">
      <c r="B78" s="17">
        <v>13</v>
      </c>
      <c r="C78" s="380" t="s">
        <v>144</v>
      </c>
      <c r="D78" s="4" t="s">
        <v>69</v>
      </c>
      <c r="E78" s="20">
        <v>102.34937476316789</v>
      </c>
      <c r="F78" s="20">
        <v>177.64774535809019</v>
      </c>
      <c r="G78" s="20">
        <v>0</v>
      </c>
      <c r="H78" s="20">
        <v>0</v>
      </c>
      <c r="I78" s="20">
        <v>0</v>
      </c>
      <c r="J78" s="20">
        <v>279.99712012125809</v>
      </c>
    </row>
    <row r="79" spans="2:10" x14ac:dyDescent="0.35">
      <c r="B79" s="17">
        <v>13</v>
      </c>
      <c r="C79" s="380" t="s">
        <v>145</v>
      </c>
      <c r="D79" s="4" t="s">
        <v>69</v>
      </c>
      <c r="E79" s="20">
        <v>0</v>
      </c>
      <c r="F79" s="20">
        <v>104.49867374005306</v>
      </c>
      <c r="G79" s="20">
        <v>0</v>
      </c>
      <c r="H79" s="20">
        <v>0</v>
      </c>
      <c r="I79" s="20">
        <v>0</v>
      </c>
      <c r="J79" s="20">
        <v>104.49867374005306</v>
      </c>
    </row>
    <row r="80" spans="2:10" x14ac:dyDescent="0.35">
      <c r="B80" s="17">
        <v>13</v>
      </c>
      <c r="C80" s="380" t="s">
        <v>146</v>
      </c>
      <c r="D80" s="4" t="s">
        <v>69</v>
      </c>
      <c r="E80" s="20">
        <v>0</v>
      </c>
      <c r="F80" s="20">
        <v>26.124668435013266</v>
      </c>
      <c r="G80" s="20">
        <v>0</v>
      </c>
      <c r="H80" s="20">
        <v>0</v>
      </c>
      <c r="I80" s="20">
        <v>0</v>
      </c>
      <c r="J80" s="20">
        <v>26.124668435013266</v>
      </c>
    </row>
    <row r="81" spans="2:10" x14ac:dyDescent="0.35">
      <c r="B81" s="17">
        <v>13</v>
      </c>
      <c r="C81" s="380" t="s">
        <v>147</v>
      </c>
      <c r="D81" s="4" t="s">
        <v>69</v>
      </c>
      <c r="E81" s="20">
        <v>0</v>
      </c>
      <c r="F81" s="20">
        <v>26.124668435013266</v>
      </c>
      <c r="G81" s="20">
        <v>0</v>
      </c>
      <c r="H81" s="20">
        <v>0</v>
      </c>
      <c r="I81" s="20">
        <v>0</v>
      </c>
      <c r="J81" s="20">
        <v>26.124668435013266</v>
      </c>
    </row>
    <row r="82" spans="2:10" x14ac:dyDescent="0.35">
      <c r="B82" s="17">
        <v>13</v>
      </c>
      <c r="C82" s="380" t="s">
        <v>148</v>
      </c>
      <c r="D82" s="4" t="s">
        <v>69</v>
      </c>
      <c r="E82" s="20">
        <v>0</v>
      </c>
      <c r="F82" s="20">
        <v>26.124668435013266</v>
      </c>
      <c r="G82" s="20">
        <v>0</v>
      </c>
      <c r="H82" s="20">
        <v>0</v>
      </c>
      <c r="I82" s="20">
        <v>0</v>
      </c>
      <c r="J82" s="20">
        <v>26.124668435013266</v>
      </c>
    </row>
    <row r="83" spans="2:10" x14ac:dyDescent="0.35">
      <c r="B83" s="17">
        <v>13</v>
      </c>
      <c r="C83" s="380" t="s">
        <v>149</v>
      </c>
      <c r="D83" s="4" t="s">
        <v>69</v>
      </c>
      <c r="E83" s="20">
        <v>0</v>
      </c>
      <c r="F83" s="20">
        <v>26.124668435013266</v>
      </c>
      <c r="G83" s="20">
        <v>0</v>
      </c>
      <c r="H83" s="20">
        <v>0</v>
      </c>
      <c r="I83" s="20">
        <v>0</v>
      </c>
      <c r="J83" s="20">
        <v>26.124668435013266</v>
      </c>
    </row>
    <row r="84" spans="2:10" x14ac:dyDescent="0.35">
      <c r="B84" s="17">
        <v>13</v>
      </c>
      <c r="C84" s="380" t="s">
        <v>150</v>
      </c>
      <c r="D84" s="4" t="s">
        <v>69</v>
      </c>
      <c r="E84" s="20">
        <v>0</v>
      </c>
      <c r="F84" s="20">
        <v>26.124668435013266</v>
      </c>
      <c r="G84" s="20">
        <v>0</v>
      </c>
      <c r="H84" s="20">
        <v>0</v>
      </c>
      <c r="I84" s="20">
        <v>0</v>
      </c>
      <c r="J84" s="20">
        <v>26.124668435013266</v>
      </c>
    </row>
    <row r="85" spans="2:10" x14ac:dyDescent="0.35">
      <c r="B85" s="17">
        <v>13</v>
      </c>
      <c r="C85" s="380" t="s">
        <v>151</v>
      </c>
      <c r="D85" s="4" t="s">
        <v>69</v>
      </c>
      <c r="E85" s="20">
        <v>0</v>
      </c>
      <c r="F85" s="20">
        <v>26.124668435013266</v>
      </c>
      <c r="G85" s="20">
        <v>0</v>
      </c>
      <c r="H85" s="20">
        <v>0</v>
      </c>
      <c r="I85" s="20">
        <v>0</v>
      </c>
      <c r="J85" s="20">
        <v>26.124668435013266</v>
      </c>
    </row>
    <row r="86" spans="2:10" x14ac:dyDescent="0.35">
      <c r="B86" s="17">
        <v>13</v>
      </c>
      <c r="C86" s="380" t="s">
        <v>152</v>
      </c>
      <c r="D86" s="4" t="s">
        <v>69</v>
      </c>
      <c r="E86" s="20">
        <v>0</v>
      </c>
      <c r="F86" s="20">
        <v>26.124668435013266</v>
      </c>
      <c r="G86" s="20">
        <v>0</v>
      </c>
      <c r="H86" s="20">
        <v>0</v>
      </c>
      <c r="I86" s="20">
        <v>0</v>
      </c>
      <c r="J86" s="20">
        <v>26.124668435013266</v>
      </c>
    </row>
    <row r="87" spans="2:10" x14ac:dyDescent="0.35">
      <c r="B87" s="17">
        <v>13</v>
      </c>
      <c r="C87" s="380" t="s">
        <v>153</v>
      </c>
      <c r="D87" s="4" t="s">
        <v>69</v>
      </c>
      <c r="E87" s="20">
        <v>51.174687381583944</v>
      </c>
      <c r="F87" s="20">
        <v>208.99734748010613</v>
      </c>
      <c r="G87" s="20">
        <v>0</v>
      </c>
      <c r="H87" s="20">
        <v>0</v>
      </c>
      <c r="I87" s="20">
        <v>0</v>
      </c>
      <c r="J87" s="20">
        <v>260.17203486169007</v>
      </c>
    </row>
    <row r="88" spans="2:10" x14ac:dyDescent="0.35">
      <c r="B88" s="17">
        <v>13</v>
      </c>
      <c r="C88" s="380" t="s">
        <v>154</v>
      </c>
      <c r="D88" s="4" t="s">
        <v>69</v>
      </c>
      <c r="E88" s="20">
        <v>0</v>
      </c>
      <c r="F88" s="20">
        <v>52.249336870026532</v>
      </c>
      <c r="G88" s="20">
        <v>0</v>
      </c>
      <c r="H88" s="20">
        <v>0</v>
      </c>
      <c r="I88" s="20">
        <v>0</v>
      </c>
      <c r="J88" s="20">
        <v>52.249336870026532</v>
      </c>
    </row>
    <row r="89" spans="2:10" ht="25.5" x14ac:dyDescent="0.35">
      <c r="B89" s="17">
        <v>13</v>
      </c>
      <c r="C89" s="380" t="s">
        <v>155</v>
      </c>
      <c r="D89" s="4" t="s">
        <v>69</v>
      </c>
      <c r="E89" s="20">
        <v>0</v>
      </c>
      <c r="F89" s="20">
        <v>52.249336870026532</v>
      </c>
      <c r="G89" s="20">
        <v>0</v>
      </c>
      <c r="H89" s="20">
        <v>0</v>
      </c>
      <c r="I89" s="20">
        <v>0</v>
      </c>
      <c r="J89" s="20">
        <v>52.249336870026532</v>
      </c>
    </row>
    <row r="90" spans="2:10" x14ac:dyDescent="0.35">
      <c r="B90" s="17">
        <v>13</v>
      </c>
      <c r="C90" s="380" t="s">
        <v>156</v>
      </c>
      <c r="D90" s="4" t="s">
        <v>69</v>
      </c>
      <c r="E90" s="20">
        <v>0</v>
      </c>
      <c r="F90" s="20">
        <v>52.249336870026532</v>
      </c>
      <c r="G90" s="20">
        <v>0</v>
      </c>
      <c r="H90" s="20">
        <v>0</v>
      </c>
      <c r="I90" s="20">
        <v>0</v>
      </c>
      <c r="J90" s="20">
        <v>52.249336870026532</v>
      </c>
    </row>
    <row r="91" spans="2:10" x14ac:dyDescent="0.35">
      <c r="B91" s="17">
        <v>13</v>
      </c>
      <c r="C91" s="380" t="s">
        <v>157</v>
      </c>
      <c r="D91" s="4" t="s">
        <v>69</v>
      </c>
      <c r="E91" s="20">
        <v>0</v>
      </c>
      <c r="F91" s="20">
        <v>0</v>
      </c>
      <c r="G91" s="20">
        <v>0</v>
      </c>
      <c r="H91" s="20">
        <v>0</v>
      </c>
      <c r="I91" s="20">
        <v>0</v>
      </c>
      <c r="J91" s="20">
        <v>0</v>
      </c>
    </row>
    <row r="92" spans="2:10" x14ac:dyDescent="0.35">
      <c r="B92" s="17">
        <v>13</v>
      </c>
      <c r="C92" s="380" t="s">
        <v>158</v>
      </c>
      <c r="D92" s="4" t="s">
        <v>159</v>
      </c>
      <c r="E92" s="23">
        <v>0</v>
      </c>
      <c r="F92" s="23">
        <v>156.74801061007958</v>
      </c>
      <c r="G92" s="23">
        <v>0</v>
      </c>
      <c r="H92" s="23">
        <v>0</v>
      </c>
      <c r="I92" s="23">
        <v>0</v>
      </c>
      <c r="J92" s="23">
        <v>156.74801061007958</v>
      </c>
    </row>
    <row r="93" spans="2:10" x14ac:dyDescent="0.35">
      <c r="B93" s="17">
        <v>13</v>
      </c>
      <c r="C93" s="380" t="s">
        <v>160</v>
      </c>
      <c r="D93" s="4" t="s">
        <v>159</v>
      </c>
      <c r="E93" s="23">
        <v>0</v>
      </c>
      <c r="F93" s="23">
        <v>156.74801061007958</v>
      </c>
      <c r="G93" s="23">
        <v>0</v>
      </c>
      <c r="H93" s="23">
        <v>0</v>
      </c>
      <c r="I93" s="23">
        <v>0</v>
      </c>
      <c r="J93" s="23">
        <v>156.74801061007958</v>
      </c>
    </row>
    <row r="94" spans="2:10" x14ac:dyDescent="0.35">
      <c r="B94" s="17">
        <v>13</v>
      </c>
      <c r="C94" s="380" t="s">
        <v>161</v>
      </c>
      <c r="D94" s="4" t="s">
        <v>69</v>
      </c>
      <c r="E94" s="23">
        <v>0</v>
      </c>
      <c r="F94" s="23">
        <v>0</v>
      </c>
      <c r="G94" s="23">
        <v>320.0803334596439</v>
      </c>
      <c r="H94" s="23">
        <v>0</v>
      </c>
      <c r="I94" s="23">
        <v>0</v>
      </c>
      <c r="J94" s="23">
        <v>320.0803334596439</v>
      </c>
    </row>
    <row r="95" spans="2:10" x14ac:dyDescent="0.35">
      <c r="B95" s="17">
        <v>13</v>
      </c>
      <c r="C95" s="380" t="s">
        <v>162</v>
      </c>
      <c r="D95" s="4" t="s">
        <v>69</v>
      </c>
      <c r="E95" s="23">
        <v>0</v>
      </c>
      <c r="F95" s="23">
        <v>0</v>
      </c>
      <c r="G95" s="23">
        <v>53.346722243273973</v>
      </c>
      <c r="H95" s="23">
        <v>0</v>
      </c>
      <c r="I95" s="23">
        <v>0</v>
      </c>
      <c r="J95" s="23">
        <v>53.346722243273973</v>
      </c>
    </row>
    <row r="96" spans="2:10" x14ac:dyDescent="0.35">
      <c r="B96" s="17">
        <v>13</v>
      </c>
      <c r="C96" s="380" t="s">
        <v>163</v>
      </c>
      <c r="D96" s="4" t="s">
        <v>69</v>
      </c>
      <c r="E96" s="23">
        <v>0</v>
      </c>
      <c r="F96" s="23">
        <v>0</v>
      </c>
      <c r="G96" s="23">
        <v>53.346722243273973</v>
      </c>
      <c r="H96" s="23">
        <v>0</v>
      </c>
      <c r="I96" s="23">
        <v>0</v>
      </c>
      <c r="J96" s="23">
        <v>53.346722243273973</v>
      </c>
    </row>
    <row r="97" spans="2:10" x14ac:dyDescent="0.35">
      <c r="B97" s="17">
        <v>13</v>
      </c>
      <c r="C97" s="380" t="s">
        <v>164</v>
      </c>
      <c r="D97" s="4" t="s">
        <v>69</v>
      </c>
      <c r="E97" s="23">
        <v>0</v>
      </c>
      <c r="F97" s="23">
        <v>0</v>
      </c>
      <c r="G97" s="23">
        <v>53.346722243273973</v>
      </c>
      <c r="H97" s="23">
        <v>0</v>
      </c>
      <c r="I97" s="23">
        <v>0</v>
      </c>
      <c r="J97" s="23">
        <v>53.346722243273973</v>
      </c>
    </row>
    <row r="98" spans="2:10" x14ac:dyDescent="0.35">
      <c r="B98" s="17">
        <v>13</v>
      </c>
      <c r="C98" s="380" t="s">
        <v>165</v>
      </c>
      <c r="D98" s="4" t="s">
        <v>69</v>
      </c>
      <c r="E98" s="23">
        <v>0</v>
      </c>
      <c r="F98" s="23">
        <v>0</v>
      </c>
      <c r="G98" s="23">
        <v>53.346722243273973</v>
      </c>
      <c r="H98" s="23">
        <v>0</v>
      </c>
      <c r="I98" s="23">
        <v>0</v>
      </c>
      <c r="J98" s="23">
        <v>53.346722243273973</v>
      </c>
    </row>
    <row r="99" spans="2:10" x14ac:dyDescent="0.35">
      <c r="B99" s="17">
        <v>13</v>
      </c>
      <c r="C99" s="380" t="s">
        <v>166</v>
      </c>
      <c r="D99" s="4" t="s">
        <v>69</v>
      </c>
      <c r="E99" s="23">
        <v>0</v>
      </c>
      <c r="F99" s="23">
        <v>0</v>
      </c>
      <c r="G99" s="23">
        <v>53.346722243273973</v>
      </c>
      <c r="H99" s="23">
        <v>0</v>
      </c>
      <c r="I99" s="23">
        <v>0</v>
      </c>
      <c r="J99" s="23">
        <v>53.346722243273973</v>
      </c>
    </row>
    <row r="100" spans="2:10" x14ac:dyDescent="0.35">
      <c r="B100" s="17">
        <v>13</v>
      </c>
      <c r="C100" s="380" t="s">
        <v>167</v>
      </c>
      <c r="D100" s="4" t="s">
        <v>69</v>
      </c>
      <c r="E100" s="20">
        <v>0</v>
      </c>
      <c r="F100" s="20">
        <v>0</v>
      </c>
      <c r="G100" s="20">
        <v>53.346722243273973</v>
      </c>
      <c r="H100" s="20">
        <v>0</v>
      </c>
      <c r="I100" s="20">
        <v>0</v>
      </c>
      <c r="J100" s="20">
        <v>53.346722243273973</v>
      </c>
    </row>
    <row r="101" spans="2:10" x14ac:dyDescent="0.35">
      <c r="B101" s="17">
        <v>13</v>
      </c>
      <c r="C101" s="380" t="s">
        <v>168</v>
      </c>
      <c r="D101" s="4" t="s">
        <v>69</v>
      </c>
      <c r="E101" s="20">
        <v>0</v>
      </c>
      <c r="F101" s="20">
        <v>0</v>
      </c>
      <c r="G101" s="20">
        <v>53.346722243273973</v>
      </c>
      <c r="H101" s="20">
        <v>0</v>
      </c>
      <c r="I101" s="20">
        <v>0</v>
      </c>
      <c r="J101" s="20">
        <v>53.346722243273973</v>
      </c>
    </row>
    <row r="102" spans="2:10" x14ac:dyDescent="0.35">
      <c r="B102" s="17">
        <v>13</v>
      </c>
      <c r="C102" s="380" t="s">
        <v>169</v>
      </c>
      <c r="D102" s="4" t="s">
        <v>69</v>
      </c>
      <c r="E102" s="20">
        <v>0</v>
      </c>
      <c r="F102" s="20">
        <v>0</v>
      </c>
      <c r="G102" s="20">
        <v>106.69344448654795</v>
      </c>
      <c r="H102" s="20">
        <v>0</v>
      </c>
      <c r="I102" s="20">
        <v>0</v>
      </c>
      <c r="J102" s="20">
        <v>106.69344448654795</v>
      </c>
    </row>
    <row r="103" spans="2:10" x14ac:dyDescent="0.35">
      <c r="B103" s="17">
        <v>13</v>
      </c>
      <c r="C103" s="380" t="s">
        <v>170</v>
      </c>
      <c r="D103" s="4" t="s">
        <v>69</v>
      </c>
      <c r="E103" s="20">
        <v>0</v>
      </c>
      <c r="F103" s="20">
        <v>0</v>
      </c>
      <c r="G103" s="20">
        <v>53.346722243273973</v>
      </c>
      <c r="H103" s="20">
        <v>0</v>
      </c>
      <c r="I103" s="20">
        <v>0</v>
      </c>
      <c r="J103" s="20">
        <v>53.346722243273973</v>
      </c>
    </row>
    <row r="104" spans="2:10" x14ac:dyDescent="0.35">
      <c r="B104" s="17">
        <v>13</v>
      </c>
      <c r="C104" s="380" t="s">
        <v>171</v>
      </c>
      <c r="D104" s="4" t="s">
        <v>69</v>
      </c>
      <c r="E104" s="20">
        <v>0</v>
      </c>
      <c r="F104" s="20">
        <v>0</v>
      </c>
      <c r="G104" s="20">
        <v>160.04016672982195</v>
      </c>
      <c r="H104" s="20">
        <v>0</v>
      </c>
      <c r="I104" s="20">
        <v>0</v>
      </c>
      <c r="J104" s="20">
        <v>160.04016672982195</v>
      </c>
    </row>
    <row r="105" spans="2:10" x14ac:dyDescent="0.35">
      <c r="B105" s="17">
        <v>13</v>
      </c>
      <c r="C105" s="380" t="s">
        <v>172</v>
      </c>
      <c r="D105" s="4" t="s">
        <v>69</v>
      </c>
      <c r="E105" s="20">
        <v>0</v>
      </c>
      <c r="F105" s="20">
        <v>0</v>
      </c>
      <c r="G105" s="20">
        <v>320.0803334596439</v>
      </c>
      <c r="H105" s="20">
        <v>0</v>
      </c>
      <c r="I105" s="20">
        <v>0</v>
      </c>
      <c r="J105" s="20">
        <v>320.0803334596439</v>
      </c>
    </row>
    <row r="106" spans="2:10" x14ac:dyDescent="0.35">
      <c r="B106" s="17">
        <v>13</v>
      </c>
      <c r="C106" s="380" t="s">
        <v>173</v>
      </c>
      <c r="D106" s="4" t="s">
        <v>159</v>
      </c>
      <c r="E106" s="20">
        <v>0</v>
      </c>
      <c r="F106" s="20">
        <v>0</v>
      </c>
      <c r="G106" s="20">
        <v>213.38688897309589</v>
      </c>
      <c r="H106" s="20">
        <v>0</v>
      </c>
      <c r="I106" s="20">
        <v>0</v>
      </c>
      <c r="J106" s="20">
        <v>213.38688897309589</v>
      </c>
    </row>
    <row r="107" spans="2:10" x14ac:dyDescent="0.35">
      <c r="B107" s="17">
        <v>13</v>
      </c>
      <c r="C107" s="380" t="s">
        <v>174</v>
      </c>
      <c r="D107" s="4" t="s">
        <v>69</v>
      </c>
      <c r="E107" s="20">
        <v>0</v>
      </c>
      <c r="F107" s="20">
        <v>0</v>
      </c>
      <c r="G107" s="20">
        <v>0</v>
      </c>
      <c r="H107" s="20">
        <v>163.08109132247066</v>
      </c>
      <c r="I107" s="20">
        <v>0</v>
      </c>
      <c r="J107" s="20">
        <v>163.08109132247066</v>
      </c>
    </row>
    <row r="108" spans="2:10" x14ac:dyDescent="0.35">
      <c r="B108" s="17">
        <v>13</v>
      </c>
      <c r="C108" s="380" t="s">
        <v>175</v>
      </c>
      <c r="D108" s="4" t="s">
        <v>69</v>
      </c>
      <c r="E108" s="20">
        <v>0</v>
      </c>
      <c r="F108" s="20">
        <v>0</v>
      </c>
      <c r="G108" s="20">
        <v>0</v>
      </c>
      <c r="H108" s="20">
        <v>54.36036377415688</v>
      </c>
      <c r="I108" s="20">
        <v>0</v>
      </c>
      <c r="J108" s="20">
        <v>54.36036377415688</v>
      </c>
    </row>
    <row r="109" spans="2:10" x14ac:dyDescent="0.35">
      <c r="B109" s="17">
        <v>13</v>
      </c>
      <c r="C109" s="380" t="s">
        <v>176</v>
      </c>
      <c r="D109" s="4" t="s">
        <v>69</v>
      </c>
      <c r="E109" s="20">
        <v>0</v>
      </c>
      <c r="F109" s="20">
        <v>0</v>
      </c>
      <c r="G109" s="20">
        <v>0</v>
      </c>
      <c r="H109" s="20">
        <v>54.36036377415688</v>
      </c>
      <c r="I109" s="20">
        <v>0</v>
      </c>
      <c r="J109" s="20">
        <v>54.36036377415688</v>
      </c>
    </row>
    <row r="110" spans="2:10" x14ac:dyDescent="0.35">
      <c r="B110" s="17">
        <v>13</v>
      </c>
      <c r="C110" s="380" t="s">
        <v>177</v>
      </c>
      <c r="D110" s="4" t="s">
        <v>69</v>
      </c>
      <c r="E110" s="20">
        <v>0</v>
      </c>
      <c r="F110" s="20">
        <v>0</v>
      </c>
      <c r="G110" s="20">
        <v>0</v>
      </c>
      <c r="H110" s="20">
        <v>108.72072754831376</v>
      </c>
      <c r="I110" s="20">
        <v>0</v>
      </c>
      <c r="J110" s="20">
        <v>108.72072754831376</v>
      </c>
    </row>
    <row r="111" spans="2:10" x14ac:dyDescent="0.35">
      <c r="B111" s="17">
        <v>13</v>
      </c>
      <c r="C111" s="380" t="s">
        <v>178</v>
      </c>
      <c r="D111" s="4" t="s">
        <v>69</v>
      </c>
      <c r="E111" s="20">
        <v>0</v>
      </c>
      <c r="F111" s="20">
        <v>0</v>
      </c>
      <c r="G111" s="20">
        <v>0</v>
      </c>
      <c r="H111" s="20">
        <v>108.72072754831376</v>
      </c>
      <c r="I111" s="20">
        <v>0</v>
      </c>
      <c r="J111" s="20">
        <v>108.72072754831376</v>
      </c>
    </row>
    <row r="112" spans="2:10" x14ac:dyDescent="0.35">
      <c r="B112" s="17">
        <v>13</v>
      </c>
      <c r="C112" s="380" t="s">
        <v>179</v>
      </c>
      <c r="D112" s="4" t="s">
        <v>69</v>
      </c>
      <c r="E112" s="20">
        <v>0</v>
      </c>
      <c r="F112" s="20">
        <v>0</v>
      </c>
      <c r="G112" s="20">
        <v>0</v>
      </c>
      <c r="H112" s="20">
        <v>108.72072754831376</v>
      </c>
      <c r="I112" s="20">
        <v>0</v>
      </c>
      <c r="J112" s="20">
        <v>108.72072754831376</v>
      </c>
    </row>
    <row r="113" spans="2:10" ht="25.5" x14ac:dyDescent="0.35">
      <c r="B113" s="17">
        <v>13</v>
      </c>
      <c r="C113" s="380" t="s">
        <v>180</v>
      </c>
      <c r="D113" s="4" t="s">
        <v>69</v>
      </c>
      <c r="E113" s="20">
        <v>0</v>
      </c>
      <c r="F113" s="20">
        <v>0</v>
      </c>
      <c r="G113" s="20">
        <v>53.346722243273973</v>
      </c>
      <c r="H113" s="20">
        <v>163.08109132247066</v>
      </c>
      <c r="I113" s="20">
        <v>0</v>
      </c>
      <c r="J113" s="20">
        <v>216.42781356574463</v>
      </c>
    </row>
    <row r="114" spans="2:10" x14ac:dyDescent="0.35">
      <c r="B114" s="17">
        <v>13</v>
      </c>
      <c r="C114" s="380" t="s">
        <v>181</v>
      </c>
      <c r="D114" s="4" t="s">
        <v>69</v>
      </c>
      <c r="E114" s="20">
        <v>0</v>
      </c>
      <c r="F114" s="20">
        <v>104.49867374005306</v>
      </c>
      <c r="G114" s="20">
        <v>106.69344448654795</v>
      </c>
      <c r="H114" s="20">
        <v>326.16218264494131</v>
      </c>
      <c r="I114" s="20">
        <v>0</v>
      </c>
      <c r="J114" s="20">
        <v>537.35430087154236</v>
      </c>
    </row>
    <row r="115" spans="2:10" ht="25.5" x14ac:dyDescent="0.35">
      <c r="B115" s="17">
        <v>13</v>
      </c>
      <c r="C115" s="380" t="s">
        <v>182</v>
      </c>
      <c r="D115" s="4" t="s">
        <v>69</v>
      </c>
      <c r="E115" s="20">
        <v>0</v>
      </c>
      <c r="F115" s="20">
        <v>0</v>
      </c>
      <c r="G115" s="20">
        <v>0</v>
      </c>
      <c r="H115" s="20">
        <v>293.54596438044717</v>
      </c>
      <c r="I115" s="20">
        <v>0</v>
      </c>
      <c r="J115" s="20">
        <v>293.54596438044717</v>
      </c>
    </row>
    <row r="116" spans="2:10" x14ac:dyDescent="0.35">
      <c r="B116" s="17">
        <v>13</v>
      </c>
      <c r="C116" s="380" t="s">
        <v>183</v>
      </c>
      <c r="D116" s="4" t="s">
        <v>69</v>
      </c>
      <c r="E116" s="20">
        <v>0</v>
      </c>
      <c r="F116" s="20">
        <v>0</v>
      </c>
      <c r="G116" s="20">
        <v>0</v>
      </c>
      <c r="H116" s="20">
        <v>0</v>
      </c>
      <c r="I116" s="20">
        <v>55.39333080712391</v>
      </c>
      <c r="J116" s="20">
        <v>55.39333080712391</v>
      </c>
    </row>
    <row r="117" spans="2:10" x14ac:dyDescent="0.35">
      <c r="B117" s="17">
        <v>13</v>
      </c>
      <c r="C117" s="380" t="s">
        <v>184</v>
      </c>
      <c r="D117" s="4" t="s">
        <v>69</v>
      </c>
      <c r="E117" s="20">
        <v>0</v>
      </c>
      <c r="F117" s="20">
        <v>0</v>
      </c>
      <c r="G117" s="20">
        <v>0</v>
      </c>
      <c r="H117" s="20">
        <v>0</v>
      </c>
      <c r="I117" s="20">
        <v>55.39333080712391</v>
      </c>
      <c r="J117" s="20">
        <v>55.39333080712391</v>
      </c>
    </row>
    <row r="118" spans="2:10" x14ac:dyDescent="0.35">
      <c r="B118" s="17">
        <v>13</v>
      </c>
      <c r="C118" s="380" t="s">
        <v>185</v>
      </c>
      <c r="D118" s="4" t="s">
        <v>69</v>
      </c>
      <c r="E118" s="20">
        <v>0</v>
      </c>
      <c r="F118" s="20">
        <v>0</v>
      </c>
      <c r="G118" s="20">
        <v>0</v>
      </c>
      <c r="H118" s="20">
        <v>32.61621826449413</v>
      </c>
      <c r="I118" s="20">
        <v>88.629329291398264</v>
      </c>
      <c r="J118" s="20">
        <v>121.24554755589239</v>
      </c>
    </row>
    <row r="119" spans="2:10" x14ac:dyDescent="0.35">
      <c r="B119" s="17">
        <v>13</v>
      </c>
      <c r="C119" s="380" t="s">
        <v>186</v>
      </c>
      <c r="D119" s="4" t="s">
        <v>69</v>
      </c>
      <c r="E119" s="20">
        <v>0</v>
      </c>
      <c r="F119" s="20">
        <v>0</v>
      </c>
      <c r="G119" s="20">
        <v>0</v>
      </c>
      <c r="H119" s="20">
        <v>32.61621826449413</v>
      </c>
      <c r="I119" s="20">
        <v>88.629329291398264</v>
      </c>
      <c r="J119" s="20">
        <v>121.24554755589239</v>
      </c>
    </row>
    <row r="120" spans="2:10" x14ac:dyDescent="0.35">
      <c r="B120" s="17">
        <v>13</v>
      </c>
      <c r="C120" s="380" t="s">
        <v>187</v>
      </c>
      <c r="D120" s="4" t="s">
        <v>69</v>
      </c>
      <c r="E120" s="20">
        <v>0</v>
      </c>
      <c r="F120" s="20">
        <v>0</v>
      </c>
      <c r="G120" s="20">
        <v>0</v>
      </c>
      <c r="H120" s="20">
        <v>32.61621826449413</v>
      </c>
      <c r="I120" s="20">
        <v>88.629329291398264</v>
      </c>
      <c r="J120" s="20">
        <v>121.24554755589239</v>
      </c>
    </row>
    <row r="121" spans="2:10" ht="25.5" x14ac:dyDescent="0.35">
      <c r="B121" s="17">
        <v>13</v>
      </c>
      <c r="C121" s="380" t="s">
        <v>188</v>
      </c>
      <c r="D121" s="4" t="s">
        <v>69</v>
      </c>
      <c r="E121" s="23">
        <v>0</v>
      </c>
      <c r="F121" s="23">
        <v>0</v>
      </c>
      <c r="G121" s="23">
        <v>0</v>
      </c>
      <c r="H121" s="23">
        <v>0</v>
      </c>
      <c r="I121" s="23">
        <v>110.78666161424782</v>
      </c>
      <c r="J121" s="23">
        <v>110.78666161424782</v>
      </c>
    </row>
    <row r="122" spans="2:10" x14ac:dyDescent="0.35">
      <c r="B122" s="17">
        <v>13</v>
      </c>
      <c r="C122" s="380" t="s">
        <v>189</v>
      </c>
      <c r="D122" s="4" t="s">
        <v>69</v>
      </c>
      <c r="E122" s="23">
        <v>0</v>
      </c>
      <c r="F122" s="23">
        <v>0</v>
      </c>
      <c r="G122" s="23">
        <v>0</v>
      </c>
      <c r="H122" s="23">
        <v>0</v>
      </c>
      <c r="I122" s="23">
        <v>221.57332322849564</v>
      </c>
      <c r="J122" s="23">
        <v>221.57332322849564</v>
      </c>
    </row>
    <row r="123" spans="2:10" ht="25.5" x14ac:dyDescent="0.35">
      <c r="B123" s="17">
        <v>13</v>
      </c>
      <c r="C123" s="380" t="s">
        <v>190</v>
      </c>
      <c r="D123" s="4" t="s">
        <v>69</v>
      </c>
      <c r="E123" s="23">
        <v>0</v>
      </c>
      <c r="F123" s="23">
        <v>0</v>
      </c>
      <c r="G123" s="23">
        <v>0</v>
      </c>
      <c r="H123" s="23">
        <v>0</v>
      </c>
      <c r="I123" s="23">
        <v>276.96665403561957</v>
      </c>
      <c r="J123" s="23">
        <v>276.96665403561957</v>
      </c>
    </row>
    <row r="124" spans="2:10" ht="25.5" x14ac:dyDescent="0.35">
      <c r="B124" s="17">
        <v>13</v>
      </c>
      <c r="C124" s="380" t="s">
        <v>191</v>
      </c>
      <c r="D124" s="4" t="s">
        <v>69</v>
      </c>
      <c r="E124" s="23">
        <v>0</v>
      </c>
      <c r="F124" s="23">
        <v>0</v>
      </c>
      <c r="G124" s="23">
        <v>0</v>
      </c>
      <c r="H124" s="23">
        <v>0</v>
      </c>
      <c r="I124" s="23">
        <v>27.696665403561955</v>
      </c>
      <c r="J124" s="23">
        <v>27.696665403561955</v>
      </c>
    </row>
    <row r="125" spans="2:10" x14ac:dyDescent="0.35">
      <c r="B125" s="17">
        <v>13</v>
      </c>
      <c r="C125" s="380" t="s">
        <v>192</v>
      </c>
      <c r="D125" s="4" t="s">
        <v>69</v>
      </c>
      <c r="E125" s="23">
        <v>0</v>
      </c>
      <c r="F125" s="23">
        <v>0</v>
      </c>
      <c r="G125" s="23">
        <v>0</v>
      </c>
      <c r="H125" s="23">
        <v>0</v>
      </c>
      <c r="I125" s="23">
        <v>22.157332322849566</v>
      </c>
      <c r="J125" s="23">
        <v>22.157332322849566</v>
      </c>
    </row>
    <row r="126" spans="2:10" x14ac:dyDescent="0.35">
      <c r="B126" s="17">
        <v>13</v>
      </c>
      <c r="C126" s="380" t="s">
        <v>193</v>
      </c>
      <c r="D126" s="4" t="s">
        <v>69</v>
      </c>
      <c r="E126" s="23">
        <v>153.52406214475181</v>
      </c>
      <c r="F126" s="23">
        <v>156.74801061007958</v>
      </c>
      <c r="G126" s="23">
        <v>160.04016672982195</v>
      </c>
      <c r="H126" s="23">
        <v>163.08109132247066</v>
      </c>
      <c r="I126" s="23">
        <v>166.17999242137174</v>
      </c>
      <c r="J126" s="23">
        <v>799.57332322849572</v>
      </c>
    </row>
    <row r="127" spans="2:10" x14ac:dyDescent="0.35">
      <c r="B127" s="17">
        <v>13</v>
      </c>
      <c r="C127" s="380" t="s">
        <v>194</v>
      </c>
      <c r="D127" s="4" t="s">
        <v>69</v>
      </c>
      <c r="E127" s="20">
        <v>102.34937476316789</v>
      </c>
      <c r="F127" s="20">
        <v>104.49867374005306</v>
      </c>
      <c r="G127" s="20">
        <v>106.69344448654795</v>
      </c>
      <c r="H127" s="20">
        <v>108.72072754831376</v>
      </c>
      <c r="I127" s="20">
        <v>110.78666161424782</v>
      </c>
      <c r="J127" s="20">
        <v>533.04888215233052</v>
      </c>
    </row>
    <row r="128" spans="2:10" x14ac:dyDescent="0.35">
      <c r="B128" s="17">
        <v>13</v>
      </c>
      <c r="C128" s="380" t="s">
        <v>195</v>
      </c>
      <c r="D128" s="4" t="s">
        <v>69</v>
      </c>
      <c r="E128" s="20">
        <v>173.99393709738541</v>
      </c>
      <c r="F128" s="20">
        <v>0</v>
      </c>
      <c r="G128" s="20">
        <v>0</v>
      </c>
      <c r="H128" s="20">
        <v>0</v>
      </c>
      <c r="I128" s="20">
        <v>0</v>
      </c>
      <c r="J128" s="20">
        <v>173.99393709738541</v>
      </c>
    </row>
    <row r="129" spans="2:10" ht="25.5" x14ac:dyDescent="0.35">
      <c r="B129" s="17">
        <v>13</v>
      </c>
      <c r="C129" s="380" t="s">
        <v>196</v>
      </c>
      <c r="D129" s="4" t="s">
        <v>69</v>
      </c>
      <c r="E129" s="20">
        <v>102.34937476316789</v>
      </c>
      <c r="F129" s="20">
        <v>0</v>
      </c>
      <c r="G129" s="20">
        <v>0</v>
      </c>
      <c r="H129" s="20">
        <v>0</v>
      </c>
      <c r="I129" s="20">
        <v>0</v>
      </c>
      <c r="J129" s="20">
        <v>102.34937476316789</v>
      </c>
    </row>
    <row r="130" spans="2:10" x14ac:dyDescent="0.35">
      <c r="B130" s="17">
        <v>13</v>
      </c>
      <c r="C130" s="380" t="s">
        <v>197</v>
      </c>
      <c r="D130" s="4" t="s">
        <v>69</v>
      </c>
      <c r="E130" s="20">
        <v>61.409624857900731</v>
      </c>
      <c r="F130" s="20">
        <v>0</v>
      </c>
      <c r="G130" s="20">
        <v>0</v>
      </c>
      <c r="H130" s="20">
        <v>0</v>
      </c>
      <c r="I130" s="20">
        <v>0</v>
      </c>
      <c r="J130" s="20">
        <v>61.409624857900731</v>
      </c>
    </row>
    <row r="131" spans="2:10" x14ac:dyDescent="0.35">
      <c r="B131" s="17">
        <v>13</v>
      </c>
      <c r="C131" s="380" t="s">
        <v>198</v>
      </c>
      <c r="D131" s="4" t="s">
        <v>69</v>
      </c>
      <c r="E131" s="20">
        <v>61.409624857900731</v>
      </c>
      <c r="F131" s="20">
        <v>0</v>
      </c>
      <c r="G131" s="20">
        <v>0</v>
      </c>
      <c r="H131" s="20">
        <v>0</v>
      </c>
      <c r="I131" s="20">
        <v>0</v>
      </c>
      <c r="J131" s="20">
        <v>61.409624857900731</v>
      </c>
    </row>
    <row r="132" spans="2:10" x14ac:dyDescent="0.35">
      <c r="B132" s="17">
        <v>13</v>
      </c>
      <c r="C132" s="380" t="s">
        <v>199</v>
      </c>
      <c r="D132" s="4" t="s">
        <v>69</v>
      </c>
      <c r="E132" s="20">
        <v>0</v>
      </c>
      <c r="F132" s="20">
        <v>10.449867374005304</v>
      </c>
      <c r="G132" s="20">
        <v>106.69344448654795</v>
      </c>
      <c r="H132" s="20">
        <v>0</v>
      </c>
      <c r="I132" s="20">
        <v>0</v>
      </c>
      <c r="J132" s="20">
        <v>117.14331186055325</v>
      </c>
    </row>
    <row r="133" spans="2:10" x14ac:dyDescent="0.35">
      <c r="B133" s="17">
        <v>13</v>
      </c>
      <c r="C133" s="380" t="s">
        <v>200</v>
      </c>
      <c r="D133" s="4" t="s">
        <v>69</v>
      </c>
      <c r="E133" s="20">
        <v>0</v>
      </c>
      <c r="F133" s="20">
        <v>0</v>
      </c>
      <c r="G133" s="20">
        <v>0</v>
      </c>
      <c r="H133" s="20">
        <v>54.36036377415688</v>
      </c>
      <c r="I133" s="20">
        <v>55.39333080712391</v>
      </c>
      <c r="J133" s="20">
        <v>109.7536945812808</v>
      </c>
    </row>
    <row r="134" spans="2:10" x14ac:dyDescent="0.35">
      <c r="B134" s="17">
        <v>13</v>
      </c>
      <c r="C134" s="380" t="s">
        <v>201</v>
      </c>
      <c r="D134" s="4" t="s">
        <v>69</v>
      </c>
      <c r="E134" s="20">
        <v>0</v>
      </c>
      <c r="F134" s="20">
        <v>0</v>
      </c>
      <c r="G134" s="20">
        <v>0</v>
      </c>
      <c r="H134" s="20">
        <v>108.72072754831376</v>
      </c>
      <c r="I134" s="20">
        <v>553.93330807123914</v>
      </c>
      <c r="J134" s="20">
        <v>662.65403561955293</v>
      </c>
    </row>
    <row r="135" spans="2:10" x14ac:dyDescent="0.35">
      <c r="B135" s="17">
        <v>13</v>
      </c>
      <c r="C135" s="380" t="s">
        <v>202</v>
      </c>
      <c r="D135" s="4" t="s">
        <v>69</v>
      </c>
      <c r="E135" s="20">
        <v>0</v>
      </c>
      <c r="F135" s="20">
        <v>0</v>
      </c>
      <c r="G135" s="20">
        <v>0</v>
      </c>
      <c r="H135" s="20">
        <v>0</v>
      </c>
      <c r="I135" s="20">
        <v>55.39333080712391</v>
      </c>
      <c r="J135" s="20">
        <v>55.39333080712391</v>
      </c>
    </row>
    <row r="136" spans="2:10" x14ac:dyDescent="0.35">
      <c r="B136" s="17">
        <v>13</v>
      </c>
      <c r="C136" s="380" t="s">
        <v>203</v>
      </c>
      <c r="D136" s="4" t="s">
        <v>69</v>
      </c>
      <c r="E136" s="20">
        <v>0</v>
      </c>
      <c r="F136" s="20">
        <v>182.87267904509284</v>
      </c>
      <c r="G136" s="20">
        <v>0</v>
      </c>
      <c r="H136" s="20">
        <v>0</v>
      </c>
      <c r="I136" s="20">
        <v>0</v>
      </c>
      <c r="J136" s="20">
        <v>182.87267904509284</v>
      </c>
    </row>
    <row r="137" spans="2:10" x14ac:dyDescent="0.35">
      <c r="B137" s="17">
        <v>13</v>
      </c>
      <c r="C137" s="380" t="s">
        <v>204</v>
      </c>
      <c r="D137" s="4" t="s">
        <v>69</v>
      </c>
      <c r="E137" s="20">
        <v>0</v>
      </c>
      <c r="F137" s="20">
        <v>156.74801061007958</v>
      </c>
      <c r="G137" s="20">
        <v>176.04418340280412</v>
      </c>
      <c r="H137" s="20">
        <v>0</v>
      </c>
      <c r="I137" s="20">
        <v>0</v>
      </c>
      <c r="J137" s="20">
        <v>332.79219401288367</v>
      </c>
    </row>
    <row r="138" spans="2:10" x14ac:dyDescent="0.35">
      <c r="B138" s="17">
        <v>13</v>
      </c>
      <c r="C138" s="380" t="s">
        <v>205</v>
      </c>
      <c r="D138" s="4" t="s">
        <v>73</v>
      </c>
      <c r="E138" s="20">
        <v>0</v>
      </c>
      <c r="F138" s="20">
        <v>0</v>
      </c>
      <c r="G138" s="20">
        <v>0</v>
      </c>
      <c r="H138" s="20">
        <v>0</v>
      </c>
      <c r="I138" s="20">
        <v>0</v>
      </c>
      <c r="J138" s="20">
        <v>0</v>
      </c>
    </row>
    <row r="139" spans="2:10" x14ac:dyDescent="0.35">
      <c r="B139" s="17"/>
      <c r="C139" s="380"/>
      <c r="D139" s="13"/>
      <c r="E139" s="23"/>
      <c r="F139" s="23"/>
      <c r="G139" s="23"/>
      <c r="H139" s="23"/>
      <c r="I139" s="23"/>
      <c r="J139" s="23"/>
    </row>
    <row r="140" spans="2:10" x14ac:dyDescent="0.35">
      <c r="B140" s="112">
        <v>13</v>
      </c>
      <c r="C140" s="381" t="s">
        <v>206</v>
      </c>
      <c r="D140" s="382"/>
      <c r="E140" s="113">
        <v>2603.7680939749903</v>
      </c>
      <c r="F140" s="113">
        <v>2107.7382493368705</v>
      </c>
      <c r="G140" s="113">
        <v>2586.2490943539219</v>
      </c>
      <c r="H140" s="113">
        <v>2174.4145509662753</v>
      </c>
      <c r="I140" s="113">
        <v>2215.7332322849566</v>
      </c>
      <c r="J140" s="113">
        <v>11687.903220917013</v>
      </c>
    </row>
    <row r="141" spans="2:10" x14ac:dyDescent="0.35">
      <c r="B141" s="17">
        <v>14</v>
      </c>
      <c r="C141" s="380" t="s">
        <v>21</v>
      </c>
      <c r="D141" s="13" t="s">
        <v>98</v>
      </c>
      <c r="E141" s="23">
        <v>102.34937476316789</v>
      </c>
      <c r="F141" s="23">
        <v>107.63363395225466</v>
      </c>
      <c r="G141" s="23">
        <v>113.19107525577873</v>
      </c>
      <c r="H141" s="23">
        <v>118.80240061386888</v>
      </c>
      <c r="I141" s="23">
        <v>124.69149551345207</v>
      </c>
      <c r="J141" s="23">
        <v>566.66798009852221</v>
      </c>
    </row>
    <row r="142" spans="2:10" x14ac:dyDescent="0.35">
      <c r="B142" s="17">
        <v>14</v>
      </c>
      <c r="C142" s="380" t="s">
        <v>207</v>
      </c>
      <c r="D142" s="13" t="s">
        <v>98</v>
      </c>
      <c r="E142" s="23">
        <v>0</v>
      </c>
      <c r="F142" s="23">
        <v>0</v>
      </c>
      <c r="G142" s="23">
        <v>0</v>
      </c>
      <c r="H142" s="23">
        <v>0</v>
      </c>
      <c r="I142" s="23">
        <v>0</v>
      </c>
      <c r="J142" s="23">
        <v>0</v>
      </c>
    </row>
    <row r="143" spans="2:10" x14ac:dyDescent="0.35">
      <c r="B143" s="17">
        <v>14</v>
      </c>
      <c r="C143" s="380" t="s">
        <v>208</v>
      </c>
      <c r="D143" s="13" t="s">
        <v>98</v>
      </c>
      <c r="E143" s="23">
        <v>0</v>
      </c>
      <c r="F143" s="23">
        <v>0</v>
      </c>
      <c r="G143" s="23">
        <v>0</v>
      </c>
      <c r="H143" s="23">
        <v>0</v>
      </c>
      <c r="I143" s="23">
        <v>0</v>
      </c>
      <c r="J143" s="23">
        <v>0</v>
      </c>
    </row>
    <row r="144" spans="2:10" x14ac:dyDescent="0.35">
      <c r="B144" s="17">
        <v>14</v>
      </c>
      <c r="C144" s="380" t="s">
        <v>209</v>
      </c>
      <c r="D144" s="13" t="s">
        <v>98</v>
      </c>
      <c r="E144" s="23">
        <v>0</v>
      </c>
      <c r="F144" s="23">
        <v>0</v>
      </c>
      <c r="G144" s="23">
        <v>0</v>
      </c>
      <c r="H144" s="23">
        <v>0</v>
      </c>
      <c r="I144" s="23">
        <v>0</v>
      </c>
      <c r="J144" s="23">
        <v>0</v>
      </c>
    </row>
    <row r="145" spans="2:10" x14ac:dyDescent="0.35">
      <c r="B145" s="17">
        <v>14</v>
      </c>
      <c r="C145" s="380" t="s">
        <v>210</v>
      </c>
      <c r="D145" s="13" t="s">
        <v>98</v>
      </c>
      <c r="E145" s="23">
        <v>0</v>
      </c>
      <c r="F145" s="23">
        <v>0</v>
      </c>
      <c r="G145" s="23">
        <v>0</v>
      </c>
      <c r="H145" s="23">
        <v>0</v>
      </c>
      <c r="I145" s="23">
        <v>0</v>
      </c>
      <c r="J145" s="23">
        <v>0</v>
      </c>
    </row>
    <row r="146" spans="2:10" x14ac:dyDescent="0.35">
      <c r="B146" s="17">
        <v>14</v>
      </c>
      <c r="C146" s="380" t="s">
        <v>211</v>
      </c>
      <c r="D146" s="13" t="s">
        <v>98</v>
      </c>
      <c r="E146" s="23">
        <v>0</v>
      </c>
      <c r="F146" s="23">
        <v>0</v>
      </c>
      <c r="G146" s="23">
        <v>0</v>
      </c>
      <c r="H146" s="23">
        <v>0</v>
      </c>
      <c r="I146" s="23">
        <v>0</v>
      </c>
      <c r="J146" s="23">
        <v>0</v>
      </c>
    </row>
    <row r="147" spans="2:10" x14ac:dyDescent="0.35">
      <c r="B147" s="17">
        <v>14</v>
      </c>
      <c r="C147" s="380" t="s">
        <v>212</v>
      </c>
      <c r="D147" s="13" t="s">
        <v>98</v>
      </c>
      <c r="E147" s="23">
        <v>0</v>
      </c>
      <c r="F147" s="23">
        <v>0</v>
      </c>
      <c r="G147" s="23">
        <v>0</v>
      </c>
      <c r="H147" s="23">
        <v>0</v>
      </c>
      <c r="I147" s="23">
        <v>0</v>
      </c>
      <c r="J147" s="23">
        <v>0</v>
      </c>
    </row>
    <row r="148" spans="2:10" x14ac:dyDescent="0.35">
      <c r="B148" s="17">
        <v>14</v>
      </c>
      <c r="C148" s="380" t="s">
        <v>213</v>
      </c>
      <c r="D148" s="13" t="s">
        <v>98</v>
      </c>
      <c r="E148" s="23">
        <v>92.1144372868511</v>
      </c>
      <c r="F148" s="23">
        <v>96.870270557029187</v>
      </c>
      <c r="G148" s="23">
        <v>101.87196773020085</v>
      </c>
      <c r="H148" s="23">
        <v>106.92139950738917</v>
      </c>
      <c r="I148" s="23">
        <v>112.22245674876849</v>
      </c>
      <c r="J148" s="23">
        <v>510.0005318302388</v>
      </c>
    </row>
    <row r="149" spans="2:10" x14ac:dyDescent="0.35">
      <c r="B149" s="17">
        <v>14</v>
      </c>
      <c r="C149" s="380" t="s">
        <v>214</v>
      </c>
      <c r="D149" s="13" t="s">
        <v>98</v>
      </c>
      <c r="E149" s="23">
        <v>30.704812428950365</v>
      </c>
      <c r="F149" s="23">
        <v>32.290090185676391</v>
      </c>
      <c r="G149" s="23">
        <v>33.957322576733617</v>
      </c>
      <c r="H149" s="23">
        <v>35.640622335505874</v>
      </c>
      <c r="I149" s="23">
        <v>37.40711629405078</v>
      </c>
      <c r="J149" s="23">
        <v>169.99996382091703</v>
      </c>
    </row>
    <row r="150" spans="2:10" x14ac:dyDescent="0.35">
      <c r="B150" s="17">
        <v>14</v>
      </c>
      <c r="C150" s="380" t="s">
        <v>215</v>
      </c>
      <c r="D150" s="13" t="s">
        <v>98</v>
      </c>
      <c r="E150" s="23">
        <v>30.704812428950365</v>
      </c>
      <c r="F150" s="23">
        <v>32.290090185676391</v>
      </c>
      <c r="G150" s="23">
        <v>33.957322576733617</v>
      </c>
      <c r="H150" s="23">
        <v>35.64082890488821</v>
      </c>
      <c r="I150" s="23">
        <v>37.40711629405078</v>
      </c>
      <c r="J150" s="23">
        <v>170.00017039029936</v>
      </c>
    </row>
    <row r="151" spans="2:10" x14ac:dyDescent="0.35">
      <c r="B151" s="17"/>
      <c r="C151" s="380"/>
      <c r="D151" s="13"/>
      <c r="E151" s="23"/>
      <c r="F151" s="23"/>
      <c r="G151" s="23"/>
      <c r="H151" s="23"/>
      <c r="I151" s="23"/>
      <c r="J151" s="23"/>
    </row>
    <row r="152" spans="2:10" x14ac:dyDescent="0.35">
      <c r="B152" s="112">
        <v>14</v>
      </c>
      <c r="C152" s="381" t="s">
        <v>216</v>
      </c>
      <c r="D152" s="382"/>
      <c r="E152" s="113">
        <v>255.87343690791971</v>
      </c>
      <c r="F152" s="113">
        <v>269.08408488063662</v>
      </c>
      <c r="G152" s="113">
        <v>282.9776881394468</v>
      </c>
      <c r="H152" s="113">
        <v>297.00525136165214</v>
      </c>
      <c r="I152" s="113">
        <v>311.72818485032212</v>
      </c>
      <c r="J152" s="113">
        <v>1416.6686461399775</v>
      </c>
    </row>
    <row r="153" spans="2:10" x14ac:dyDescent="0.35">
      <c r="B153" s="17">
        <v>15</v>
      </c>
      <c r="C153" s="380" t="s">
        <v>217</v>
      </c>
      <c r="D153" s="13" t="s">
        <v>69</v>
      </c>
      <c r="E153" s="23">
        <v>788.09018567639271</v>
      </c>
      <c r="F153" s="23">
        <v>731.49071618037135</v>
      </c>
      <c r="G153" s="23">
        <v>746.85411140583562</v>
      </c>
      <c r="H153" s="23">
        <v>761.0450928381963</v>
      </c>
      <c r="I153" s="23">
        <v>775.50663129973475</v>
      </c>
      <c r="J153" s="23">
        <v>3802.9867374005303</v>
      </c>
    </row>
    <row r="154" spans="2:10" x14ac:dyDescent="0.35">
      <c r="B154" s="17">
        <v>15</v>
      </c>
      <c r="C154" s="380" t="s">
        <v>218</v>
      </c>
      <c r="D154" s="13" t="s">
        <v>98</v>
      </c>
      <c r="E154" s="23">
        <v>23.642705570291785</v>
      </c>
      <c r="F154" s="23">
        <v>21.94472148541114</v>
      </c>
      <c r="G154" s="23">
        <v>22.405623342175069</v>
      </c>
      <c r="H154" s="23">
        <v>22.831352785145889</v>
      </c>
      <c r="I154" s="23">
        <v>23.265198938992043</v>
      </c>
      <c r="J154" s="23">
        <v>114.08960212201593</v>
      </c>
    </row>
    <row r="155" spans="2:10" x14ac:dyDescent="0.35">
      <c r="B155" s="17">
        <v>15</v>
      </c>
      <c r="C155" s="380" t="s">
        <v>219</v>
      </c>
      <c r="D155" s="13" t="s">
        <v>69</v>
      </c>
      <c r="E155" s="23">
        <v>6.3047214854111422</v>
      </c>
      <c r="F155" s="23">
        <v>5.8519257294429714</v>
      </c>
      <c r="G155" s="23">
        <v>5.9748328912466855</v>
      </c>
      <c r="H155" s="23">
        <v>6.0883607427055706</v>
      </c>
      <c r="I155" s="23">
        <v>6.2040530503978788</v>
      </c>
      <c r="J155" s="23">
        <v>30.423893899204248</v>
      </c>
    </row>
    <row r="156" spans="2:10" x14ac:dyDescent="0.35">
      <c r="B156" s="17">
        <v>15</v>
      </c>
      <c r="C156" s="380" t="s">
        <v>220</v>
      </c>
      <c r="D156" s="13" t="s">
        <v>69</v>
      </c>
      <c r="E156" s="23">
        <v>36.477317165593035</v>
      </c>
      <c r="F156" s="23">
        <v>33.857570291777186</v>
      </c>
      <c r="G156" s="23">
        <v>34.568676013641536</v>
      </c>
      <c r="H156" s="23">
        <v>35.225515725653651</v>
      </c>
      <c r="I156" s="23">
        <v>35.894878363016289</v>
      </c>
      <c r="J156" s="23">
        <v>176.02395755968172</v>
      </c>
    </row>
    <row r="157" spans="2:10" x14ac:dyDescent="0.35">
      <c r="B157" s="17">
        <v>15</v>
      </c>
      <c r="C157" s="380" t="s">
        <v>221</v>
      </c>
      <c r="D157" s="13" t="s">
        <v>98</v>
      </c>
      <c r="E157" s="23">
        <v>60.795528609321721</v>
      </c>
      <c r="F157" s="23">
        <v>56.429283819628651</v>
      </c>
      <c r="G157" s="23">
        <v>28.807230011367949</v>
      </c>
      <c r="H157" s="23">
        <v>29.354596438044716</v>
      </c>
      <c r="I157" s="23">
        <v>29.912398635846912</v>
      </c>
      <c r="J157" s="23">
        <v>205.29903751420994</v>
      </c>
    </row>
    <row r="158" spans="2:10" x14ac:dyDescent="0.35">
      <c r="B158" s="17">
        <v>15</v>
      </c>
      <c r="C158" s="380" t="s">
        <v>222</v>
      </c>
      <c r="D158" s="13" t="s">
        <v>98</v>
      </c>
      <c r="E158" s="23">
        <v>67.550587343690808</v>
      </c>
      <c r="F158" s="23">
        <v>62.699204244031833</v>
      </c>
      <c r="G158" s="23">
        <v>64.016066691928771</v>
      </c>
      <c r="H158" s="23">
        <v>65.232436528988259</v>
      </c>
      <c r="I158" s="23">
        <v>66.471996968548694</v>
      </c>
      <c r="J158" s="23">
        <v>325.97029177718838</v>
      </c>
    </row>
    <row r="159" spans="2:10" x14ac:dyDescent="0.35">
      <c r="B159" s="17">
        <v>15</v>
      </c>
      <c r="C159" s="380" t="s">
        <v>223</v>
      </c>
      <c r="D159" s="13" t="s">
        <v>69</v>
      </c>
      <c r="E159" s="23">
        <v>24.318211443728689</v>
      </c>
      <c r="F159" s="23">
        <v>22.989708222811672</v>
      </c>
      <c r="G159" s="23">
        <v>23.47255778704055</v>
      </c>
      <c r="H159" s="23">
        <v>23.91856006062903</v>
      </c>
      <c r="I159" s="23">
        <v>24.37306555513452</v>
      </c>
      <c r="J159" s="23">
        <v>119.07210306934446</v>
      </c>
    </row>
    <row r="160" spans="2:10" x14ac:dyDescent="0.35">
      <c r="B160" s="17">
        <v>15</v>
      </c>
      <c r="C160" s="380" t="s">
        <v>224</v>
      </c>
      <c r="D160" s="13" t="s">
        <v>73</v>
      </c>
      <c r="E160" s="23">
        <v>1688.7646835922701</v>
      </c>
      <c r="F160" s="23">
        <v>2194.4721485411142</v>
      </c>
      <c r="G160" s="23">
        <v>2240.5623342175068</v>
      </c>
      <c r="H160" s="23">
        <v>2283.1352785145891</v>
      </c>
      <c r="I160" s="23">
        <v>2284.9748957938614</v>
      </c>
      <c r="J160" s="23">
        <v>10691.909340659342</v>
      </c>
    </row>
    <row r="161" spans="2:10" x14ac:dyDescent="0.35">
      <c r="B161" s="17">
        <v>15</v>
      </c>
      <c r="C161" s="380" t="s">
        <v>225</v>
      </c>
      <c r="D161" s="13" t="s">
        <v>73</v>
      </c>
      <c r="E161" s="20">
        <v>56.292156119742337</v>
      </c>
      <c r="F161" s="20">
        <v>52.249336870026532</v>
      </c>
      <c r="G161" s="20">
        <v>53.346722243273973</v>
      </c>
      <c r="H161" s="20">
        <v>54.36036377415688</v>
      </c>
      <c r="I161" s="20">
        <v>55.39333080712391</v>
      </c>
      <c r="J161" s="20">
        <v>271.64190981432364</v>
      </c>
    </row>
    <row r="162" spans="2:10" x14ac:dyDescent="0.35">
      <c r="B162" s="17">
        <v>15</v>
      </c>
      <c r="C162" s="380" t="s">
        <v>226</v>
      </c>
      <c r="D162" s="13" t="s">
        <v>73</v>
      </c>
      <c r="E162" s="20">
        <v>554.81549071618053</v>
      </c>
      <c r="F162" s="20">
        <v>50.159363395225469</v>
      </c>
      <c r="G162" s="20">
        <v>0</v>
      </c>
      <c r="H162" s="20">
        <v>0</v>
      </c>
      <c r="I162" s="20">
        <v>0</v>
      </c>
      <c r="J162" s="20">
        <v>604.97485411140599</v>
      </c>
    </row>
    <row r="163" spans="2:10" x14ac:dyDescent="0.35">
      <c r="B163" s="17">
        <v>15</v>
      </c>
      <c r="C163" s="380" t="s">
        <v>227</v>
      </c>
      <c r="D163" s="13" t="s">
        <v>73</v>
      </c>
      <c r="E163" s="20">
        <v>0</v>
      </c>
      <c r="F163" s="20">
        <v>62.699204244031833</v>
      </c>
      <c r="G163" s="20">
        <v>0</v>
      </c>
      <c r="H163" s="20">
        <v>0</v>
      </c>
      <c r="I163" s="20">
        <v>0</v>
      </c>
      <c r="J163" s="20">
        <v>62.699204244031833</v>
      </c>
    </row>
    <row r="164" spans="2:10" x14ac:dyDescent="0.35">
      <c r="B164" s="17">
        <v>15</v>
      </c>
      <c r="C164" s="380" t="s">
        <v>228</v>
      </c>
      <c r="D164" s="13" t="s">
        <v>73</v>
      </c>
      <c r="E164" s="20">
        <v>121.59105721864344</v>
      </c>
      <c r="F164" s="20">
        <v>133.23580901856766</v>
      </c>
      <c r="G164" s="20">
        <v>146.70348616900344</v>
      </c>
      <c r="H164" s="20">
        <v>116.87478211443728</v>
      </c>
      <c r="I164" s="20">
        <v>154.54739295187574</v>
      </c>
      <c r="J164" s="20">
        <v>672.95252747252755</v>
      </c>
    </row>
    <row r="165" spans="2:10" x14ac:dyDescent="0.35">
      <c r="B165" s="17">
        <v>15</v>
      </c>
      <c r="C165" s="380" t="s">
        <v>229</v>
      </c>
      <c r="D165" s="13" t="s">
        <v>73</v>
      </c>
      <c r="E165" s="20">
        <v>127.3891492989769</v>
      </c>
      <c r="F165" s="20">
        <v>112.54507161803716</v>
      </c>
      <c r="G165" s="20">
        <v>108.29384615384618</v>
      </c>
      <c r="H165" s="20">
        <v>133.23725161045851</v>
      </c>
      <c r="I165" s="20">
        <v>120.59128116710878</v>
      </c>
      <c r="J165" s="20">
        <v>602.0565998484276</v>
      </c>
    </row>
    <row r="166" spans="2:10" x14ac:dyDescent="0.35">
      <c r="B166" s="17">
        <v>15</v>
      </c>
      <c r="C166" s="380" t="s">
        <v>230</v>
      </c>
      <c r="D166" s="13" t="s">
        <v>73</v>
      </c>
      <c r="E166" s="20">
        <v>0</v>
      </c>
      <c r="F166" s="20">
        <v>0</v>
      </c>
      <c r="G166" s="20">
        <v>179.24498673740055</v>
      </c>
      <c r="H166" s="20">
        <v>0</v>
      </c>
      <c r="I166" s="20">
        <v>0</v>
      </c>
      <c r="J166" s="20">
        <v>179.24498673740055</v>
      </c>
    </row>
    <row r="167" spans="2:10" x14ac:dyDescent="0.35">
      <c r="B167" s="17">
        <v>15</v>
      </c>
      <c r="C167" s="380" t="s">
        <v>231</v>
      </c>
      <c r="D167" s="13" t="s">
        <v>69</v>
      </c>
      <c r="E167" s="20">
        <v>316.13674876847296</v>
      </c>
      <c r="F167" s="20">
        <v>193.84503978779841</v>
      </c>
      <c r="G167" s="20">
        <v>160.04016672982195</v>
      </c>
      <c r="H167" s="20">
        <v>414.44341341417208</v>
      </c>
      <c r="I167" s="20">
        <v>443.58979310344836</v>
      </c>
      <c r="J167" s="20">
        <v>1528.0551618037136</v>
      </c>
    </row>
    <row r="168" spans="2:10" x14ac:dyDescent="0.35">
      <c r="B168" s="17">
        <v>15</v>
      </c>
      <c r="C168" s="380" t="s">
        <v>232</v>
      </c>
      <c r="D168" s="13" t="s">
        <v>69</v>
      </c>
      <c r="E168" s="20">
        <v>0</v>
      </c>
      <c r="F168" s="20">
        <v>10.449867374005304</v>
      </c>
      <c r="G168" s="20">
        <v>0</v>
      </c>
      <c r="H168" s="20">
        <v>0</v>
      </c>
      <c r="I168" s="20">
        <v>0</v>
      </c>
      <c r="J168" s="20">
        <v>10.449867374005304</v>
      </c>
    </row>
    <row r="169" spans="2:10" x14ac:dyDescent="0.35">
      <c r="B169" s="17">
        <v>15</v>
      </c>
      <c r="C169" s="380" t="s">
        <v>233</v>
      </c>
      <c r="D169" s="13" t="s">
        <v>69</v>
      </c>
      <c r="E169" s="20">
        <v>0</v>
      </c>
      <c r="F169" s="20">
        <v>0</v>
      </c>
      <c r="G169" s="20">
        <v>93.356763925729453</v>
      </c>
      <c r="H169" s="20">
        <v>67.950454717696104</v>
      </c>
      <c r="I169" s="20">
        <v>0</v>
      </c>
      <c r="J169" s="20">
        <v>161.30721864342556</v>
      </c>
    </row>
    <row r="170" spans="2:10" x14ac:dyDescent="0.35">
      <c r="B170" s="17">
        <v>15</v>
      </c>
      <c r="C170" s="380" t="s">
        <v>234</v>
      </c>
      <c r="D170" s="13" t="s">
        <v>69</v>
      </c>
      <c r="E170" s="20">
        <v>454.61545282303911</v>
      </c>
      <c r="F170" s="20">
        <v>286.11736870026527</v>
      </c>
      <c r="G170" s="20">
        <v>265.6666767715044</v>
      </c>
      <c r="H170" s="20">
        <v>237.011186055324</v>
      </c>
      <c r="I170" s="20">
        <v>232.65198938992046</v>
      </c>
      <c r="J170" s="20">
        <v>1476.0626737400535</v>
      </c>
    </row>
    <row r="171" spans="2:10" x14ac:dyDescent="0.35">
      <c r="B171" s="17">
        <v>15</v>
      </c>
      <c r="C171" s="380" t="s">
        <v>235</v>
      </c>
      <c r="D171" s="13" t="s">
        <v>69</v>
      </c>
      <c r="E171" s="20">
        <v>203.21468359226986</v>
      </c>
      <c r="F171" s="20">
        <v>214.22228116710875</v>
      </c>
      <c r="G171" s="20">
        <v>210.71955286093223</v>
      </c>
      <c r="H171" s="20">
        <v>38.052254641909819</v>
      </c>
      <c r="I171" s="20">
        <v>38.775331564986736</v>
      </c>
      <c r="J171" s="20">
        <v>704.98410382720738</v>
      </c>
    </row>
    <row r="172" spans="2:10" x14ac:dyDescent="0.35">
      <c r="B172" s="17">
        <v>15</v>
      </c>
      <c r="C172" s="380" t="s">
        <v>236</v>
      </c>
      <c r="D172" s="13" t="s">
        <v>69</v>
      </c>
      <c r="E172" s="20">
        <v>161.55848806366049</v>
      </c>
      <c r="F172" s="20">
        <v>136.37076923076924</v>
      </c>
      <c r="G172" s="20">
        <v>188.84739674118987</v>
      </c>
      <c r="H172" s="20">
        <v>190.26127320954907</v>
      </c>
      <c r="I172" s="20">
        <v>44.314664645699132</v>
      </c>
      <c r="J172" s="20">
        <v>721.35259189086787</v>
      </c>
    </row>
    <row r="173" spans="2:10" x14ac:dyDescent="0.35">
      <c r="B173" s="17">
        <v>15</v>
      </c>
      <c r="C173" s="380" t="s">
        <v>237</v>
      </c>
      <c r="D173" s="13" t="s">
        <v>69</v>
      </c>
      <c r="E173" s="20">
        <v>148.04837059492235</v>
      </c>
      <c r="F173" s="20">
        <v>680.49536339522558</v>
      </c>
      <c r="G173" s="20">
        <v>560.14058355437669</v>
      </c>
      <c r="H173" s="20">
        <v>597.96400151572561</v>
      </c>
      <c r="I173" s="20">
        <v>692.4166350890489</v>
      </c>
      <c r="J173" s="20">
        <v>2679.0649541492994</v>
      </c>
    </row>
    <row r="174" spans="2:10" x14ac:dyDescent="0.35">
      <c r="B174" s="17">
        <v>15</v>
      </c>
      <c r="C174" s="380" t="s">
        <v>238</v>
      </c>
      <c r="D174" s="13" t="s">
        <v>69</v>
      </c>
      <c r="E174" s="20">
        <v>0</v>
      </c>
      <c r="F174" s="20">
        <v>146.29814323607428</v>
      </c>
      <c r="G174" s="20">
        <v>186.71352785145891</v>
      </c>
      <c r="H174" s="20">
        <v>54.36036377415688</v>
      </c>
      <c r="I174" s="20">
        <v>33.235998484274347</v>
      </c>
      <c r="J174" s="20">
        <v>420.60803334596437</v>
      </c>
    </row>
    <row r="175" spans="2:10" x14ac:dyDescent="0.35">
      <c r="B175" s="17">
        <v>15</v>
      </c>
      <c r="C175" s="380" t="s">
        <v>239</v>
      </c>
      <c r="D175" s="13" t="s">
        <v>73</v>
      </c>
      <c r="E175" s="20">
        <v>898.4791038272075</v>
      </c>
      <c r="F175" s="20">
        <v>410.15729442970826</v>
      </c>
      <c r="G175" s="20">
        <v>400.10041682455483</v>
      </c>
      <c r="H175" s="20">
        <v>518.05426676771515</v>
      </c>
      <c r="I175" s="20">
        <v>627.05250473664273</v>
      </c>
      <c r="J175" s="20">
        <v>2853.8435865858282</v>
      </c>
    </row>
    <row r="176" spans="2:10" x14ac:dyDescent="0.35">
      <c r="B176" s="17"/>
      <c r="C176" s="380"/>
      <c r="D176" s="13"/>
      <c r="E176" s="23"/>
      <c r="F176" s="23"/>
      <c r="G176" s="23"/>
      <c r="H176" s="23"/>
      <c r="I176" s="23"/>
      <c r="J176" s="23"/>
    </row>
    <row r="177" spans="2:10" x14ac:dyDescent="0.35">
      <c r="B177" s="112">
        <v>15</v>
      </c>
      <c r="C177" s="381" t="s">
        <v>254</v>
      </c>
      <c r="D177" s="382"/>
      <c r="E177" s="113">
        <v>5738.0846419098161</v>
      </c>
      <c r="F177" s="113">
        <v>5618.5801909814327</v>
      </c>
      <c r="G177" s="113">
        <v>5719.8355589238345</v>
      </c>
      <c r="H177" s="113">
        <v>5649.4008052292547</v>
      </c>
      <c r="I177" s="113">
        <v>5689.1720405456617</v>
      </c>
      <c r="J177" s="113">
        <v>28415.073237589997</v>
      </c>
    </row>
    <row r="178" spans="2:10" x14ac:dyDescent="0.35">
      <c r="B178" s="17">
        <v>16</v>
      </c>
      <c r="C178" s="380" t="s">
        <v>241</v>
      </c>
      <c r="D178" s="13" t="s">
        <v>98</v>
      </c>
      <c r="E178" s="23">
        <v>409.39749905267155</v>
      </c>
      <c r="F178" s="23">
        <v>417.99469496021226</v>
      </c>
      <c r="G178" s="23">
        <v>426.77377794619179</v>
      </c>
      <c r="H178" s="23">
        <v>434.88291019325504</v>
      </c>
      <c r="I178" s="23">
        <v>443.14664645699128</v>
      </c>
      <c r="J178" s="23">
        <v>2132.1955286093221</v>
      </c>
    </row>
    <row r="179" spans="2:10" x14ac:dyDescent="0.35">
      <c r="B179" s="17">
        <v>16</v>
      </c>
      <c r="C179" s="380" t="s">
        <v>242</v>
      </c>
      <c r="D179" s="13" t="s">
        <v>98</v>
      </c>
      <c r="E179" s="23">
        <v>0</v>
      </c>
      <c r="F179" s="23">
        <v>0</v>
      </c>
      <c r="G179" s="23">
        <v>0</v>
      </c>
      <c r="H179" s="23">
        <v>0</v>
      </c>
      <c r="I179" s="23">
        <v>0</v>
      </c>
      <c r="J179" s="23">
        <v>0</v>
      </c>
    </row>
    <row r="180" spans="2:10" x14ac:dyDescent="0.35">
      <c r="B180" s="17">
        <v>16</v>
      </c>
      <c r="C180" s="380" t="s">
        <v>243</v>
      </c>
      <c r="D180" s="13" t="s">
        <v>98</v>
      </c>
      <c r="E180" s="23">
        <v>0</v>
      </c>
      <c r="F180" s="23">
        <v>0</v>
      </c>
      <c r="G180" s="23">
        <v>0</v>
      </c>
      <c r="H180" s="23">
        <v>0</v>
      </c>
      <c r="I180" s="23">
        <v>0</v>
      </c>
      <c r="J180" s="23">
        <v>0</v>
      </c>
    </row>
    <row r="181" spans="2:10" x14ac:dyDescent="0.35">
      <c r="B181" s="17">
        <v>16</v>
      </c>
      <c r="C181" s="380" t="s">
        <v>244</v>
      </c>
      <c r="D181" s="13" t="s">
        <v>98</v>
      </c>
      <c r="E181" s="23">
        <v>0</v>
      </c>
      <c r="F181" s="23">
        <v>0</v>
      </c>
      <c r="G181" s="23">
        <v>0</v>
      </c>
      <c r="H181" s="23">
        <v>0</v>
      </c>
      <c r="I181" s="23">
        <v>0</v>
      </c>
      <c r="J181" s="23">
        <v>0</v>
      </c>
    </row>
    <row r="182" spans="2:10" x14ac:dyDescent="0.35">
      <c r="B182" s="112">
        <v>16</v>
      </c>
      <c r="C182" s="381" t="s">
        <v>245</v>
      </c>
      <c r="D182" s="382"/>
      <c r="E182" s="113">
        <v>409.39749905267155</v>
      </c>
      <c r="F182" s="113">
        <v>417.99469496021226</v>
      </c>
      <c r="G182" s="113">
        <v>426.77377794619179</v>
      </c>
      <c r="H182" s="113">
        <v>434.88291019325504</v>
      </c>
      <c r="I182" s="113">
        <v>443.14664645699128</v>
      </c>
      <c r="J182" s="113">
        <v>2132.1955286093221</v>
      </c>
    </row>
    <row r="183" spans="2:10" x14ac:dyDescent="0.35">
      <c r="B183" s="17">
        <v>17</v>
      </c>
      <c r="C183" s="380" t="s">
        <v>246</v>
      </c>
      <c r="D183" s="13" t="s">
        <v>98</v>
      </c>
      <c r="E183" s="23">
        <v>5.1174687381583936</v>
      </c>
      <c r="F183" s="23">
        <v>10.449867374005304</v>
      </c>
      <c r="G183" s="23">
        <v>10.669344448654796</v>
      </c>
      <c r="H183" s="23">
        <v>10.872072754831375</v>
      </c>
      <c r="I183" s="23">
        <v>11.078666161424783</v>
      </c>
      <c r="J183" s="23">
        <v>48.187419477074648</v>
      </c>
    </row>
    <row r="184" spans="2:10" x14ac:dyDescent="0.35">
      <c r="B184" s="17">
        <v>17</v>
      </c>
      <c r="C184" s="380" t="s">
        <v>248</v>
      </c>
      <c r="D184" s="13" t="s">
        <v>98</v>
      </c>
      <c r="E184" s="23">
        <v>0</v>
      </c>
      <c r="F184" s="23">
        <v>0</v>
      </c>
      <c r="G184" s="23">
        <v>0</v>
      </c>
      <c r="H184" s="23">
        <v>0</v>
      </c>
      <c r="I184" s="23">
        <v>0</v>
      </c>
      <c r="J184" s="23">
        <v>0</v>
      </c>
    </row>
    <row r="185" spans="2:10" x14ac:dyDescent="0.35">
      <c r="B185" s="17">
        <v>17</v>
      </c>
      <c r="C185" s="380" t="s">
        <v>249</v>
      </c>
      <c r="D185" s="13" t="s">
        <v>98</v>
      </c>
      <c r="E185" s="23">
        <v>0</v>
      </c>
      <c r="F185" s="23">
        <v>0</v>
      </c>
      <c r="G185" s="23">
        <v>0</v>
      </c>
      <c r="H185" s="23">
        <v>0</v>
      </c>
      <c r="I185" s="23">
        <v>0</v>
      </c>
      <c r="J185" s="23">
        <v>0</v>
      </c>
    </row>
    <row r="186" spans="2:10" x14ac:dyDescent="0.35">
      <c r="B186" s="17">
        <v>17</v>
      </c>
      <c r="C186" s="380" t="s">
        <v>250</v>
      </c>
      <c r="D186" s="13" t="s">
        <v>98</v>
      </c>
      <c r="E186" s="23">
        <v>0</v>
      </c>
      <c r="F186" s="23">
        <v>0</v>
      </c>
      <c r="G186" s="23">
        <v>0</v>
      </c>
      <c r="H186" s="23">
        <v>0</v>
      </c>
      <c r="I186" s="23">
        <v>0</v>
      </c>
      <c r="J186" s="23">
        <v>0</v>
      </c>
    </row>
    <row r="187" spans="2:10" x14ac:dyDescent="0.35">
      <c r="B187" s="17">
        <v>17</v>
      </c>
      <c r="C187" s="380" t="s">
        <v>255</v>
      </c>
      <c r="D187" s="13" t="s">
        <v>98</v>
      </c>
      <c r="E187" s="23">
        <v>0</v>
      </c>
      <c r="F187" s="23">
        <v>0</v>
      </c>
      <c r="G187" s="23">
        <v>0</v>
      </c>
      <c r="H187" s="23">
        <v>0</v>
      </c>
      <c r="I187" s="23">
        <v>0</v>
      </c>
      <c r="J187" s="23">
        <v>0</v>
      </c>
    </row>
    <row r="188" spans="2:10" x14ac:dyDescent="0.35">
      <c r="B188" s="112">
        <v>17</v>
      </c>
      <c r="C188" s="381" t="s">
        <v>251</v>
      </c>
      <c r="D188" s="383"/>
      <c r="E188" s="113">
        <v>5.1174687381583936</v>
      </c>
      <c r="F188" s="113">
        <v>10.449867374005304</v>
      </c>
      <c r="G188" s="113">
        <v>10.669344448654796</v>
      </c>
      <c r="H188" s="113">
        <v>10.872072754831375</v>
      </c>
      <c r="I188" s="113">
        <v>11.078666161424783</v>
      </c>
      <c r="J188" s="113">
        <v>48.187419477074648</v>
      </c>
    </row>
    <row r="189" spans="2:10" x14ac:dyDescent="0.35">
      <c r="B189" s="112"/>
      <c r="C189" s="381" t="s">
        <v>253</v>
      </c>
      <c r="D189" s="384"/>
      <c r="E189" s="113">
        <v>15283.187332322852</v>
      </c>
      <c r="F189" s="113">
        <v>15339.569315649869</v>
      </c>
      <c r="G189" s="113">
        <v>13796.769366805609</v>
      </c>
      <c r="H189" s="113">
        <v>13565.554643176734</v>
      </c>
      <c r="I189" s="113">
        <v>12504.077262152332</v>
      </c>
      <c r="J189" s="113">
        <v>70489.157920107406</v>
      </c>
    </row>
    <row r="190" spans="2:10" x14ac:dyDescent="0.35">
      <c r="E190" s="385"/>
      <c r="F190" s="385"/>
      <c r="G190" s="385"/>
      <c r="H190" s="385"/>
      <c r="I190" s="385"/>
      <c r="J190" s="385">
        <f>J189-'[3]Removal with Inflation'!K16</f>
        <v>0</v>
      </c>
    </row>
    <row r="191" spans="2:10" x14ac:dyDescent="0.35">
      <c r="E191" s="386"/>
      <c r="F191" s="386"/>
      <c r="G191" s="386"/>
      <c r="H191" s="386"/>
      <c r="I191" s="386"/>
    </row>
    <row r="192" spans="2:10" x14ac:dyDescent="0.35">
      <c r="E192" s="387"/>
      <c r="F192" s="387"/>
      <c r="G192" s="387"/>
      <c r="H192" s="387"/>
      <c r="I192" s="387"/>
      <c r="J192" s="50"/>
    </row>
    <row r="193" spans="4:10" x14ac:dyDescent="0.35">
      <c r="E193" s="50"/>
      <c r="F193" s="50"/>
      <c r="G193" s="50"/>
      <c r="H193" s="50"/>
      <c r="I193" s="50"/>
      <c r="J193" s="50"/>
    </row>
    <row r="195" spans="4:10" ht="13.15" x14ac:dyDescent="0.4">
      <c r="D195" s="2"/>
      <c r="E195" s="38"/>
      <c r="F195" s="386"/>
      <c r="G195" s="386"/>
      <c r="H195" s="386"/>
      <c r="I195" s="386"/>
    </row>
    <row r="196" spans="4:10" x14ac:dyDescent="0.35">
      <c r="D196" s="37"/>
      <c r="E196" s="37"/>
      <c r="F196" s="386"/>
      <c r="G196" s="386"/>
      <c r="H196" s="386"/>
      <c r="I196" s="386"/>
    </row>
    <row r="197" spans="4:10" x14ac:dyDescent="0.35">
      <c r="D197" s="386"/>
      <c r="E197" s="386"/>
      <c r="F197" s="386"/>
      <c r="G197" s="386"/>
      <c r="H197" s="386"/>
      <c r="I197" s="386"/>
    </row>
    <row r="198" spans="4:10" x14ac:dyDescent="0.35">
      <c r="D198" s="386"/>
      <c r="E198" s="386"/>
      <c r="F198" s="386"/>
      <c r="G198" s="386"/>
      <c r="H198" s="386"/>
      <c r="I198" s="386"/>
    </row>
    <row r="199" spans="4:10" x14ac:dyDescent="0.35">
      <c r="D199" s="386"/>
      <c r="E199" s="386"/>
      <c r="F199" s="386"/>
      <c r="G199" s="386"/>
      <c r="H199" s="386"/>
      <c r="I199" s="386"/>
    </row>
    <row r="200" spans="4:10" ht="13.15" x14ac:dyDescent="0.4">
      <c r="D200" s="51"/>
      <c r="E200" s="51"/>
      <c r="F200" s="51"/>
      <c r="G200" s="51"/>
      <c r="H200" s="51"/>
      <c r="I200" s="51"/>
      <c r="J200" s="51"/>
    </row>
    <row r="201" spans="4:10" ht="13.15" x14ac:dyDescent="0.4">
      <c r="D201" s="51"/>
      <c r="E201" s="51"/>
      <c r="F201" s="51"/>
      <c r="G201" s="51"/>
      <c r="H201" s="51"/>
      <c r="I201" s="51"/>
      <c r="J201" s="51"/>
    </row>
    <row r="202" spans="4:10" ht="13.15" x14ac:dyDescent="0.4">
      <c r="D202" s="51"/>
      <c r="E202" s="51"/>
      <c r="F202" s="51"/>
      <c r="G202" s="51"/>
      <c r="H202" s="51"/>
      <c r="I202" s="51"/>
      <c r="J202" s="51"/>
    </row>
    <row r="203" spans="4:10" ht="13.15" x14ac:dyDescent="0.4">
      <c r="D203" s="51"/>
      <c r="E203" s="51"/>
      <c r="F203" s="51"/>
      <c r="G203" s="51"/>
      <c r="H203" s="51"/>
      <c r="I203" s="51"/>
      <c r="J203" s="51"/>
    </row>
    <row r="204" spans="4:10" ht="13.15" x14ac:dyDescent="0.4">
      <c r="D204" s="51"/>
      <c r="E204" s="51"/>
      <c r="F204" s="51"/>
      <c r="G204" s="51"/>
      <c r="H204" s="51"/>
      <c r="I204" s="51"/>
      <c r="J204" s="51"/>
    </row>
    <row r="205" spans="4:10" ht="13.15" x14ac:dyDescent="0.4">
      <c r="D205" s="51"/>
      <c r="E205" s="51"/>
      <c r="F205" s="51"/>
      <c r="G205" s="51"/>
      <c r="H205" s="51"/>
      <c r="I205" s="51"/>
      <c r="J205" s="51"/>
    </row>
    <row r="206" spans="4:10" ht="13.15" x14ac:dyDescent="0.4">
      <c r="D206" s="51"/>
      <c r="E206" s="51"/>
      <c r="F206" s="51"/>
      <c r="G206" s="51"/>
      <c r="H206" s="51"/>
      <c r="I206" s="51"/>
      <c r="J206" s="51"/>
    </row>
    <row r="207" spans="4:10" ht="13.15" x14ac:dyDescent="0.4">
      <c r="D207" s="51"/>
      <c r="E207" s="51"/>
      <c r="F207" s="51"/>
      <c r="G207" s="51"/>
      <c r="H207" s="51"/>
      <c r="I207" s="51"/>
      <c r="J207" s="51"/>
    </row>
    <row r="208" spans="4:10" ht="13.15" x14ac:dyDescent="0.4">
      <c r="D208" s="51"/>
      <c r="E208" s="51"/>
      <c r="F208" s="51"/>
      <c r="G208" s="51"/>
      <c r="H208" s="51"/>
      <c r="I208" s="51"/>
      <c r="J208" s="51"/>
    </row>
    <row r="209" spans="4:10" ht="13.15" x14ac:dyDescent="0.4">
      <c r="D209" s="51"/>
      <c r="E209" s="51"/>
      <c r="F209" s="51"/>
      <c r="G209" s="51"/>
      <c r="H209" s="51"/>
      <c r="I209" s="51"/>
      <c r="J209" s="51"/>
    </row>
    <row r="210" spans="4:10" ht="13.15" x14ac:dyDescent="0.4">
      <c r="D210" s="51"/>
      <c r="E210" s="51"/>
      <c r="F210" s="51"/>
      <c r="G210" s="51"/>
      <c r="H210" s="51"/>
      <c r="I210" s="51"/>
      <c r="J210" s="51"/>
    </row>
    <row r="211" spans="4:10" ht="13.15" x14ac:dyDescent="0.4">
      <c r="D211" s="51"/>
      <c r="E211" s="51"/>
      <c r="F211" s="51"/>
      <c r="G211" s="51"/>
      <c r="H211" s="51"/>
      <c r="I211" s="51"/>
      <c r="J211" s="51"/>
    </row>
    <row r="212" spans="4:10" ht="13.15" x14ac:dyDescent="0.4">
      <c r="D212" s="51"/>
      <c r="E212" s="51"/>
      <c r="F212" s="51"/>
      <c r="G212" s="51"/>
      <c r="H212" s="51"/>
      <c r="I212" s="51"/>
      <c r="J212" s="51"/>
    </row>
    <row r="213" spans="4:10" ht="13.15" x14ac:dyDescent="0.4">
      <c r="D213" s="51"/>
      <c r="E213" s="51"/>
      <c r="F213" s="51"/>
      <c r="G213" s="51"/>
      <c r="H213" s="51"/>
      <c r="I213" s="51"/>
      <c r="J213" s="51"/>
    </row>
    <row r="214" spans="4:10" ht="13.15" x14ac:dyDescent="0.4">
      <c r="D214" s="51"/>
      <c r="E214" s="51"/>
      <c r="F214" s="51"/>
      <c r="G214" s="51"/>
      <c r="H214" s="51"/>
      <c r="I214" s="51"/>
      <c r="J214" s="51"/>
    </row>
    <row r="215" spans="4:10" ht="13.15" x14ac:dyDescent="0.4">
      <c r="D215" s="51"/>
      <c r="E215" s="51"/>
      <c r="F215" s="51"/>
      <c r="G215" s="51"/>
      <c r="H215" s="51"/>
      <c r="I215" s="51"/>
      <c r="J215" s="51"/>
    </row>
    <row r="216" spans="4:10" ht="13.15" x14ac:dyDescent="0.4">
      <c r="D216" s="51"/>
      <c r="E216" s="51"/>
      <c r="F216" s="51"/>
      <c r="G216" s="51"/>
      <c r="H216" s="51"/>
      <c r="I216" s="51"/>
      <c r="J216" s="51"/>
    </row>
    <row r="217" spans="4:10" ht="13.15" x14ac:dyDescent="0.4">
      <c r="D217" s="51"/>
      <c r="E217" s="51"/>
      <c r="F217" s="51"/>
      <c r="G217" s="51"/>
      <c r="H217" s="51"/>
      <c r="I217" s="51"/>
      <c r="J217" s="51"/>
    </row>
    <row r="218" spans="4:10" ht="13.15" x14ac:dyDescent="0.4">
      <c r="D218" s="51"/>
      <c r="E218" s="51"/>
      <c r="F218" s="51"/>
      <c r="G218" s="51"/>
      <c r="H218" s="51"/>
      <c r="I218" s="51"/>
      <c r="J218" s="51"/>
    </row>
  </sheetData>
  <autoFilter ref="A4:J193" xr:uid="{9B3E7CB7-8629-48D5-B8A4-1A24363EF17D}"/>
  <mergeCells count="1">
    <mergeCell ref="E3:J3"/>
  </mergeCells>
  <conditionalFormatting sqref="E188:J189 E5:J182">
    <cfRule type="cellIs" priority="5" stopIfTrue="1" operator="equal">
      <formula>0</formula>
    </cfRule>
  </conditionalFormatting>
  <conditionalFormatting sqref="E183:J187">
    <cfRule type="cellIs" priority="4" stopIfTrue="1" operator="equal">
      <formula>0</formula>
    </cfRule>
  </conditionalFormatting>
  <printOptions horizontalCentered="1"/>
  <pageMargins left="0.34" right="0.31" top="0.85" bottom="0.49" header="0.5" footer="0.5"/>
  <pageSetup paperSize="17" scale="40" fitToHeight="0" orientation="landscape" r:id="rId1"/>
  <headerFooter alignWithMargins="0"/>
  <rowBreaks count="2" manualBreakCount="2">
    <brk id="61" min="1" max="9" man="1"/>
    <brk id="140"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0216-6DB5-4D4D-85EC-ABBDA03E3A97}">
  <sheetPr filterMode="1">
    <tabColor theme="5" tint="-0.249977111117893"/>
    <pageSetUpPr fitToPage="1"/>
  </sheetPr>
  <dimension ref="A2:P203"/>
  <sheetViews>
    <sheetView view="pageBreakPreview" topLeftCell="A3" zoomScaleNormal="100" zoomScaleSheetLayoutView="100" workbookViewId="0">
      <pane xSplit="3" ySplit="2" topLeftCell="D58" activePane="bottomRight" state="frozen"/>
      <selection pane="topRight" activeCell="G6" sqref="G6"/>
      <selection pane="bottomLeft" activeCell="G6" sqref="G6"/>
      <selection pane="bottomRight" activeCell="D78" sqref="D78"/>
    </sheetView>
  </sheetViews>
  <sheetFormatPr defaultColWidth="9.33203125" defaultRowHeight="12.75" x14ac:dyDescent="0.35"/>
  <cols>
    <col min="1" max="2" width="9.33203125" style="2"/>
    <col min="3" max="3" width="52.33203125" style="2" customWidth="1"/>
    <col min="4" max="4" width="40.53125" style="2" bestFit="1" customWidth="1"/>
    <col min="5" max="5" width="24.86328125" style="371" customWidth="1"/>
    <col min="6" max="6" width="12.46484375" style="371" customWidth="1"/>
    <col min="7" max="7" width="10.33203125" style="371" customWidth="1"/>
    <col min="8" max="8" width="10.53125" style="2" customWidth="1"/>
    <col min="9" max="9" width="12.1328125" style="2" customWidth="1"/>
    <col min="10" max="11" width="10.53125" style="2" customWidth="1"/>
    <col min="12" max="12" width="12" style="2" bestFit="1" customWidth="1"/>
    <col min="13" max="15" width="10.53125" style="2" customWidth="1"/>
    <col min="16" max="16" width="10" style="2" bestFit="1" customWidth="1"/>
    <col min="17" max="16384" width="9.33203125" style="2"/>
  </cols>
  <sheetData>
    <row r="2" spans="1:15" ht="13.15" thickBot="1" x14ac:dyDescent="0.4"/>
    <row r="3" spans="1:15" ht="15" customHeight="1" x14ac:dyDescent="0.4">
      <c r="E3" s="372"/>
      <c r="F3" s="505" t="s">
        <v>60</v>
      </c>
      <c r="G3" s="506"/>
      <c r="H3" s="506"/>
      <c r="I3" s="506"/>
      <c r="J3" s="506"/>
      <c r="K3" s="506"/>
      <c r="L3" s="506"/>
      <c r="M3" s="506"/>
      <c r="N3" s="506"/>
      <c r="O3" s="506"/>
    </row>
    <row r="4" spans="1:15" s="11" customFormat="1" ht="54.5" customHeight="1" x14ac:dyDescent="0.4">
      <c r="B4" s="7" t="s">
        <v>61</v>
      </c>
      <c r="C4" s="373" t="s">
        <v>62</v>
      </c>
      <c r="D4" s="359" t="s">
        <v>63</v>
      </c>
      <c r="E4" s="374" t="s">
        <v>64</v>
      </c>
      <c r="F4" s="374" t="s">
        <v>53</v>
      </c>
      <c r="G4" s="374" t="s">
        <v>54</v>
      </c>
      <c r="H4" s="360">
        <v>2024</v>
      </c>
      <c r="I4" s="360" t="s">
        <v>55</v>
      </c>
      <c r="J4" s="360" t="s">
        <v>56</v>
      </c>
      <c r="K4" s="360">
        <v>2025</v>
      </c>
      <c r="L4" s="360">
        <v>2026</v>
      </c>
      <c r="M4" s="360">
        <v>2027</v>
      </c>
      <c r="N4" s="360">
        <v>2028</v>
      </c>
      <c r="O4" s="359" t="s">
        <v>65</v>
      </c>
    </row>
    <row r="5" spans="1:15" s="11" customFormat="1" hidden="1" x14ac:dyDescent="0.35">
      <c r="A5" s="55"/>
      <c r="B5" s="17">
        <v>22</v>
      </c>
      <c r="C5" s="56" t="s">
        <v>256</v>
      </c>
      <c r="D5" s="56" t="s">
        <v>72</v>
      </c>
      <c r="E5" s="56" t="s">
        <v>69</v>
      </c>
      <c r="F5" s="18">
        <v>10.551433099145369</v>
      </c>
      <c r="G5" s="18">
        <v>31.161001888889729</v>
      </c>
      <c r="H5" s="18">
        <v>41.712434988035099</v>
      </c>
      <c r="I5" s="18">
        <v>0</v>
      </c>
      <c r="J5" s="18">
        <v>0</v>
      </c>
      <c r="K5" s="18">
        <v>0</v>
      </c>
      <c r="L5" s="18">
        <v>0</v>
      </c>
      <c r="M5" s="18">
        <v>0</v>
      </c>
      <c r="N5" s="18">
        <v>0</v>
      </c>
      <c r="O5" s="20">
        <v>41.712434988035099</v>
      </c>
    </row>
    <row r="6" spans="1:15" hidden="1" x14ac:dyDescent="0.35">
      <c r="B6" s="17">
        <v>22</v>
      </c>
      <c r="C6" s="56" t="s">
        <v>257</v>
      </c>
      <c r="D6" s="56" t="s">
        <v>72</v>
      </c>
      <c r="E6" s="56" t="s">
        <v>69</v>
      </c>
      <c r="F6" s="18">
        <v>26.378582747863419</v>
      </c>
      <c r="G6" s="18">
        <v>77.902504722224322</v>
      </c>
      <c r="H6" s="18">
        <v>104.28108747008774</v>
      </c>
      <c r="I6" s="18">
        <v>0</v>
      </c>
      <c r="J6" s="18">
        <v>0</v>
      </c>
      <c r="K6" s="18">
        <v>0</v>
      </c>
      <c r="L6" s="18">
        <v>0</v>
      </c>
      <c r="M6" s="18">
        <v>0</v>
      </c>
      <c r="N6" s="18">
        <v>0</v>
      </c>
      <c r="O6" s="20">
        <v>104.28108747008774</v>
      </c>
    </row>
    <row r="7" spans="1:15" hidden="1" x14ac:dyDescent="0.35">
      <c r="B7" s="17">
        <v>22</v>
      </c>
      <c r="C7" s="56" t="s">
        <v>258</v>
      </c>
      <c r="D7" s="56" t="s">
        <v>68</v>
      </c>
      <c r="E7" s="56" t="s">
        <v>69</v>
      </c>
      <c r="F7" s="18">
        <v>26.378582747863419</v>
      </c>
      <c r="G7" s="18">
        <v>0</v>
      </c>
      <c r="H7" s="18">
        <v>26.378582747863419</v>
      </c>
      <c r="I7" s="18">
        <v>0</v>
      </c>
      <c r="J7" s="18">
        <v>0</v>
      </c>
      <c r="K7" s="18">
        <v>0</v>
      </c>
      <c r="L7" s="18">
        <v>0</v>
      </c>
      <c r="M7" s="18">
        <v>0</v>
      </c>
      <c r="N7" s="18">
        <v>0</v>
      </c>
      <c r="O7" s="20">
        <v>26.378582747863419</v>
      </c>
    </row>
    <row r="8" spans="1:15" hidden="1" x14ac:dyDescent="0.35">
      <c r="B8" s="17">
        <v>22</v>
      </c>
      <c r="C8" s="56" t="s">
        <v>259</v>
      </c>
      <c r="D8" s="56" t="s">
        <v>72</v>
      </c>
      <c r="E8" s="56" t="s">
        <v>98</v>
      </c>
      <c r="F8" s="18">
        <v>0</v>
      </c>
      <c r="G8" s="18">
        <v>606.60083677038676</v>
      </c>
      <c r="H8" s="18">
        <v>606.60083677038676</v>
      </c>
      <c r="I8" s="18">
        <v>0</v>
      </c>
      <c r="J8" s="18">
        <v>0</v>
      </c>
      <c r="K8" s="18">
        <v>0</v>
      </c>
      <c r="L8" s="18">
        <v>0</v>
      </c>
      <c r="M8" s="18">
        <v>0</v>
      </c>
      <c r="N8" s="18">
        <v>0</v>
      </c>
      <c r="O8" s="20">
        <v>606.60083677038676</v>
      </c>
    </row>
    <row r="9" spans="1:15" hidden="1" x14ac:dyDescent="0.35">
      <c r="B9" s="17">
        <v>22</v>
      </c>
      <c r="C9" s="56" t="s">
        <v>260</v>
      </c>
      <c r="D9" s="56"/>
      <c r="E9" s="56">
        <v>0</v>
      </c>
      <c r="F9" s="18">
        <v>0</v>
      </c>
      <c r="G9" s="18">
        <v>0</v>
      </c>
      <c r="H9" s="18">
        <v>0</v>
      </c>
      <c r="I9" s="18">
        <v>0</v>
      </c>
      <c r="J9" s="18">
        <v>0</v>
      </c>
      <c r="K9" s="18">
        <v>0</v>
      </c>
      <c r="L9" s="18">
        <v>0</v>
      </c>
      <c r="M9" s="18">
        <v>0</v>
      </c>
      <c r="N9" s="18">
        <v>0</v>
      </c>
      <c r="O9" s="20">
        <v>0</v>
      </c>
    </row>
    <row r="10" spans="1:15" hidden="1" x14ac:dyDescent="0.35">
      <c r="B10" s="17">
        <v>22</v>
      </c>
      <c r="C10" s="56" t="s">
        <v>261</v>
      </c>
      <c r="D10" s="56" t="s">
        <v>72</v>
      </c>
      <c r="E10" s="56" t="s">
        <v>69</v>
      </c>
      <c r="F10" s="18">
        <v>52.757165495726838</v>
      </c>
      <c r="G10" s="18">
        <v>155.80500944444864</v>
      </c>
      <c r="H10" s="18">
        <v>208.56217494017548</v>
      </c>
      <c r="I10" s="18">
        <v>0</v>
      </c>
      <c r="J10" s="18">
        <v>0</v>
      </c>
      <c r="K10" s="18">
        <v>0</v>
      </c>
      <c r="L10" s="18">
        <v>0</v>
      </c>
      <c r="M10" s="18">
        <v>0</v>
      </c>
      <c r="N10" s="18">
        <v>0</v>
      </c>
      <c r="O10" s="20">
        <v>208.56217494017548</v>
      </c>
    </row>
    <row r="11" spans="1:15" hidden="1" x14ac:dyDescent="0.35">
      <c r="B11" s="17">
        <v>22</v>
      </c>
      <c r="C11" s="56" t="s">
        <v>262</v>
      </c>
      <c r="D11" s="56" t="s">
        <v>68</v>
      </c>
      <c r="E11" s="56" t="s">
        <v>69</v>
      </c>
      <c r="F11" s="18">
        <v>211.02866198290735</v>
      </c>
      <c r="G11" s="18">
        <v>311.61001888889729</v>
      </c>
      <c r="H11" s="18">
        <v>522.6386808718047</v>
      </c>
      <c r="I11" s="18">
        <v>0</v>
      </c>
      <c r="J11" s="18">
        <v>0</v>
      </c>
      <c r="K11" s="18">
        <v>0</v>
      </c>
      <c r="L11" s="18">
        <v>0</v>
      </c>
      <c r="M11" s="18">
        <v>0</v>
      </c>
      <c r="N11" s="18">
        <v>0</v>
      </c>
      <c r="O11" s="20">
        <v>522.6386808718047</v>
      </c>
    </row>
    <row r="12" spans="1:15" hidden="1" x14ac:dyDescent="0.35">
      <c r="B12" s="17">
        <v>22</v>
      </c>
      <c r="C12" s="56" t="s">
        <v>263</v>
      </c>
      <c r="D12" s="56" t="s">
        <v>68</v>
      </c>
      <c r="E12" s="56" t="s">
        <v>69</v>
      </c>
      <c r="F12" s="18">
        <v>759.11742938550469</v>
      </c>
      <c r="G12" s="18">
        <v>746.78499417184537</v>
      </c>
      <c r="H12" s="18">
        <v>1505.9024235573499</v>
      </c>
      <c r="I12" s="18">
        <v>0</v>
      </c>
      <c r="J12" s="18">
        <v>0</v>
      </c>
      <c r="K12" s="18">
        <v>0</v>
      </c>
      <c r="L12" s="18">
        <v>0</v>
      </c>
      <c r="M12" s="18">
        <v>0</v>
      </c>
      <c r="N12" s="18">
        <v>0</v>
      </c>
      <c r="O12" s="20">
        <v>1505.9024235573499</v>
      </c>
    </row>
    <row r="13" spans="1:15" hidden="1" x14ac:dyDescent="0.35">
      <c r="B13" s="17">
        <v>22</v>
      </c>
      <c r="C13" s="56" t="s">
        <v>264</v>
      </c>
      <c r="D13" s="56" t="s">
        <v>72</v>
      </c>
      <c r="E13" s="56" t="s">
        <v>69</v>
      </c>
      <c r="F13" s="18">
        <v>84.411464793162949</v>
      </c>
      <c r="G13" s="18">
        <v>155.80500944444864</v>
      </c>
      <c r="H13" s="18">
        <v>240.21647423761158</v>
      </c>
      <c r="I13" s="18">
        <v>0</v>
      </c>
      <c r="J13" s="18">
        <v>0</v>
      </c>
      <c r="K13" s="18">
        <v>0</v>
      </c>
      <c r="L13" s="18">
        <v>0</v>
      </c>
      <c r="M13" s="18">
        <v>0</v>
      </c>
      <c r="N13" s="18">
        <v>0</v>
      </c>
      <c r="O13" s="20">
        <v>240.21647423761158</v>
      </c>
    </row>
    <row r="14" spans="1:15" hidden="1" x14ac:dyDescent="0.35">
      <c r="B14" s="17">
        <v>22</v>
      </c>
      <c r="C14" s="56" t="s">
        <v>265</v>
      </c>
      <c r="D14" s="56" t="s">
        <v>68</v>
      </c>
      <c r="E14" s="56" t="s">
        <v>98</v>
      </c>
      <c r="F14" s="18">
        <v>207.95818074001232</v>
      </c>
      <c r="G14" s="18">
        <v>775.95456597934822</v>
      </c>
      <c r="H14" s="18">
        <v>983.91274671936048</v>
      </c>
      <c r="I14" s="18">
        <v>0</v>
      </c>
      <c r="J14" s="18">
        <v>0</v>
      </c>
      <c r="K14" s="18">
        <v>0</v>
      </c>
      <c r="L14" s="18">
        <v>0</v>
      </c>
      <c r="M14" s="18">
        <v>0</v>
      </c>
      <c r="N14" s="18">
        <v>0</v>
      </c>
      <c r="O14" s="20">
        <v>983.91274671936048</v>
      </c>
    </row>
    <row r="15" spans="1:15" hidden="1" x14ac:dyDescent="0.35">
      <c r="B15" s="17">
        <v>22</v>
      </c>
      <c r="C15" s="56" t="s">
        <v>256</v>
      </c>
      <c r="D15" s="56" t="s">
        <v>72</v>
      </c>
      <c r="E15" s="56" t="s">
        <v>69</v>
      </c>
      <c r="F15" s="18">
        <v>0</v>
      </c>
      <c r="G15" s="18">
        <v>0</v>
      </c>
      <c r="H15" s="18">
        <v>0</v>
      </c>
      <c r="I15" s="18">
        <v>10.904643226233771</v>
      </c>
      <c r="J15" s="18">
        <v>32.450019672092985</v>
      </c>
      <c r="K15" s="18">
        <v>43.354662898326751</v>
      </c>
      <c r="L15" s="18">
        <v>0</v>
      </c>
      <c r="M15" s="18">
        <v>0</v>
      </c>
      <c r="N15" s="18">
        <v>0</v>
      </c>
      <c r="O15" s="20">
        <v>43.354662898326751</v>
      </c>
    </row>
    <row r="16" spans="1:15" hidden="1" x14ac:dyDescent="0.35">
      <c r="B16" s="17">
        <v>22</v>
      </c>
      <c r="C16" s="56" t="s">
        <v>257</v>
      </c>
      <c r="D16" s="56" t="s">
        <v>72</v>
      </c>
      <c r="E16" s="56" t="s">
        <v>69</v>
      </c>
      <c r="F16" s="18">
        <v>0</v>
      </c>
      <c r="G16" s="18">
        <v>0</v>
      </c>
      <c r="H16" s="18">
        <v>0</v>
      </c>
      <c r="I16" s="18">
        <v>27.261608065584426</v>
      </c>
      <c r="J16" s="18">
        <v>81.125049180232466</v>
      </c>
      <c r="K16" s="18">
        <v>108.38665724581689</v>
      </c>
      <c r="L16" s="18">
        <v>0</v>
      </c>
      <c r="M16" s="18">
        <v>0</v>
      </c>
      <c r="N16" s="18">
        <v>0</v>
      </c>
      <c r="O16" s="20">
        <v>108.38665724581689</v>
      </c>
    </row>
    <row r="17" spans="2:15" hidden="1" x14ac:dyDescent="0.35">
      <c r="B17" s="17">
        <v>22</v>
      </c>
      <c r="C17" s="56" t="s">
        <v>258</v>
      </c>
      <c r="D17" s="56" t="s">
        <v>68</v>
      </c>
      <c r="E17" s="56" t="s">
        <v>69</v>
      </c>
      <c r="F17" s="18">
        <v>0</v>
      </c>
      <c r="G17" s="18">
        <v>0</v>
      </c>
      <c r="H17" s="18">
        <v>0</v>
      </c>
      <c r="I17" s="18">
        <v>0</v>
      </c>
      <c r="J17" s="18">
        <v>27.041683060077489</v>
      </c>
      <c r="K17" s="18">
        <v>27.041683060077489</v>
      </c>
      <c r="L17" s="18">
        <v>0</v>
      </c>
      <c r="M17" s="18">
        <v>0</v>
      </c>
      <c r="N17" s="18">
        <v>0</v>
      </c>
      <c r="O17" s="20">
        <v>27.041683060077489</v>
      </c>
    </row>
    <row r="18" spans="2:15" hidden="1" x14ac:dyDescent="0.35">
      <c r="B18" s="17">
        <v>22</v>
      </c>
      <c r="C18" s="56" t="s">
        <v>266</v>
      </c>
      <c r="D18" s="56" t="s">
        <v>72</v>
      </c>
      <c r="E18" s="56" t="s">
        <v>98</v>
      </c>
      <c r="F18" s="18">
        <v>0</v>
      </c>
      <c r="G18" s="18">
        <v>0</v>
      </c>
      <c r="H18" s="18">
        <v>0</v>
      </c>
      <c r="I18" s="18">
        <v>318.4155822060261</v>
      </c>
      <c r="J18" s="18">
        <v>315.84685814170507</v>
      </c>
      <c r="K18" s="18">
        <v>634.26244034773117</v>
      </c>
      <c r="L18" s="18">
        <v>0</v>
      </c>
      <c r="M18" s="18">
        <v>0</v>
      </c>
      <c r="N18" s="18">
        <v>0</v>
      </c>
      <c r="O18" s="20">
        <v>634.26244034773117</v>
      </c>
    </row>
    <row r="19" spans="2:15" hidden="1" x14ac:dyDescent="0.35">
      <c r="B19" s="17">
        <v>22</v>
      </c>
      <c r="C19" s="56" t="s">
        <v>260</v>
      </c>
      <c r="D19" s="56"/>
      <c r="E19" s="56">
        <v>0</v>
      </c>
      <c r="F19" s="18">
        <v>0</v>
      </c>
      <c r="G19" s="18">
        <v>0</v>
      </c>
      <c r="H19" s="18">
        <v>0</v>
      </c>
      <c r="I19" s="18">
        <v>0</v>
      </c>
      <c r="J19" s="18">
        <v>0</v>
      </c>
      <c r="K19" s="18">
        <v>0</v>
      </c>
      <c r="L19" s="18">
        <v>0</v>
      </c>
      <c r="M19" s="18">
        <v>0</v>
      </c>
      <c r="N19" s="18">
        <v>0</v>
      </c>
      <c r="O19" s="20">
        <v>0</v>
      </c>
    </row>
    <row r="20" spans="2:15" hidden="1" x14ac:dyDescent="0.35">
      <c r="B20" s="17">
        <v>22</v>
      </c>
      <c r="C20" s="56" t="s">
        <v>261</v>
      </c>
      <c r="D20" s="56" t="s">
        <v>72</v>
      </c>
      <c r="E20" s="56" t="s">
        <v>69</v>
      </c>
      <c r="F20" s="18">
        <v>0</v>
      </c>
      <c r="G20" s="18">
        <v>0</v>
      </c>
      <c r="H20" s="18">
        <v>0</v>
      </c>
      <c r="I20" s="18">
        <v>291.08725434669481</v>
      </c>
      <c r="J20" s="18">
        <v>450.69825264107646</v>
      </c>
      <c r="K20" s="18">
        <v>741.78550698777133</v>
      </c>
      <c r="L20" s="18">
        <v>0</v>
      </c>
      <c r="M20" s="18">
        <v>0</v>
      </c>
      <c r="N20" s="18">
        <v>0</v>
      </c>
      <c r="O20" s="20">
        <v>741.78550698777133</v>
      </c>
    </row>
    <row r="21" spans="2:15" hidden="1" x14ac:dyDescent="0.35">
      <c r="B21" s="17">
        <v>22</v>
      </c>
      <c r="C21" s="56" t="s">
        <v>267</v>
      </c>
      <c r="D21" s="56" t="s">
        <v>68</v>
      </c>
      <c r="E21" s="56" t="s">
        <v>69</v>
      </c>
      <c r="F21" s="18">
        <v>0</v>
      </c>
      <c r="G21" s="18">
        <v>0</v>
      </c>
      <c r="H21" s="18">
        <v>0</v>
      </c>
      <c r="I21" s="18">
        <v>327.13929678701317</v>
      </c>
      <c r="J21" s="18">
        <v>486.75029508139477</v>
      </c>
      <c r="K21" s="18">
        <v>813.88959186840793</v>
      </c>
      <c r="L21" s="18">
        <v>0</v>
      </c>
      <c r="M21" s="18">
        <v>0</v>
      </c>
      <c r="N21" s="18">
        <v>0</v>
      </c>
      <c r="O21" s="58">
        <v>813.88959186840793</v>
      </c>
    </row>
    <row r="22" spans="2:15" hidden="1" x14ac:dyDescent="0.35">
      <c r="B22" s="17">
        <v>22</v>
      </c>
      <c r="C22" s="56" t="s">
        <v>264</v>
      </c>
      <c r="D22" s="56" t="s">
        <v>72</v>
      </c>
      <c r="E22" s="56" t="s">
        <v>69</v>
      </c>
      <c r="F22" s="18">
        <v>0</v>
      </c>
      <c r="G22" s="18">
        <v>0</v>
      </c>
      <c r="H22" s="18">
        <v>0</v>
      </c>
      <c r="I22" s="18">
        <v>218.09286452467541</v>
      </c>
      <c r="J22" s="18">
        <v>401.29857661154995</v>
      </c>
      <c r="K22" s="18">
        <v>619.39144113622535</v>
      </c>
      <c r="L22" s="18">
        <v>0</v>
      </c>
      <c r="M22" s="18">
        <v>0</v>
      </c>
      <c r="N22" s="18">
        <v>0</v>
      </c>
      <c r="O22" s="20">
        <v>619.39144113622535</v>
      </c>
    </row>
    <row r="23" spans="2:15" hidden="1" x14ac:dyDescent="0.35">
      <c r="B23" s="17">
        <v>22</v>
      </c>
      <c r="C23" s="56" t="s">
        <v>268</v>
      </c>
      <c r="D23" s="56" t="s">
        <v>68</v>
      </c>
      <c r="E23" s="56" t="s">
        <v>69</v>
      </c>
      <c r="F23" s="18">
        <v>0</v>
      </c>
      <c r="G23" s="18">
        <v>0</v>
      </c>
      <c r="H23" s="18">
        <v>0</v>
      </c>
      <c r="I23" s="18">
        <v>218.09286452467541</v>
      </c>
      <c r="J23" s="18">
        <v>324.50019672092986</v>
      </c>
      <c r="K23" s="18">
        <v>542.59306124560533</v>
      </c>
      <c r="L23" s="18">
        <v>0</v>
      </c>
      <c r="M23" s="18">
        <v>0</v>
      </c>
      <c r="N23" s="18">
        <v>0</v>
      </c>
      <c r="O23" s="20">
        <v>542.59306124560533</v>
      </c>
    </row>
    <row r="24" spans="2:15" hidden="1" x14ac:dyDescent="0.35">
      <c r="B24" s="17">
        <v>22</v>
      </c>
      <c r="C24" s="56" t="s">
        <v>265</v>
      </c>
      <c r="D24" s="56" t="s">
        <v>68</v>
      </c>
      <c r="E24" s="56" t="s">
        <v>98</v>
      </c>
      <c r="F24" s="18">
        <v>0</v>
      </c>
      <c r="G24" s="18">
        <v>0</v>
      </c>
      <c r="H24" s="18">
        <v>0</v>
      </c>
      <c r="I24" s="18">
        <v>1564.4534800054885</v>
      </c>
      <c r="J24" s="18">
        <v>1551.6978296860857</v>
      </c>
      <c r="K24" s="18">
        <v>3116.1513096915742</v>
      </c>
      <c r="L24" s="18">
        <v>0</v>
      </c>
      <c r="M24" s="18">
        <v>0</v>
      </c>
      <c r="N24" s="18">
        <v>0</v>
      </c>
      <c r="O24" s="20">
        <v>3116.1513096915742</v>
      </c>
    </row>
    <row r="25" spans="2:15" hidden="1" x14ac:dyDescent="0.35">
      <c r="B25" s="17">
        <v>22</v>
      </c>
      <c r="C25" s="56" t="s">
        <v>256</v>
      </c>
      <c r="D25" s="56" t="s">
        <v>72</v>
      </c>
      <c r="E25" s="56" t="s">
        <v>69</v>
      </c>
      <c r="F25" s="18">
        <v>0</v>
      </c>
      <c r="G25" s="18">
        <v>0</v>
      </c>
      <c r="H25" s="18">
        <v>0</v>
      </c>
      <c r="I25" s="18">
        <v>0</v>
      </c>
      <c r="J25" s="18">
        <v>0</v>
      </c>
      <c r="K25" s="18">
        <v>0</v>
      </c>
      <c r="L25" s="18">
        <v>44.21156122747194</v>
      </c>
      <c r="M25" s="18">
        <v>0</v>
      </c>
      <c r="N25" s="18">
        <v>0</v>
      </c>
      <c r="O25" s="20">
        <v>44.21156122747194</v>
      </c>
    </row>
    <row r="26" spans="2:15" hidden="1" x14ac:dyDescent="0.35">
      <c r="B26" s="17">
        <v>22</v>
      </c>
      <c r="C26" s="56" t="s">
        <v>257</v>
      </c>
      <c r="D26" s="56" t="s">
        <v>72</v>
      </c>
      <c r="E26" s="56" t="s">
        <v>69</v>
      </c>
      <c r="F26" s="18">
        <v>0</v>
      </c>
      <c r="G26" s="18">
        <v>0</v>
      </c>
      <c r="H26" s="18">
        <v>0</v>
      </c>
      <c r="I26" s="18">
        <v>0</v>
      </c>
      <c r="J26" s="18">
        <v>0</v>
      </c>
      <c r="K26" s="18">
        <v>0</v>
      </c>
      <c r="L26" s="18">
        <v>110.52890306867985</v>
      </c>
      <c r="M26" s="18">
        <v>0</v>
      </c>
      <c r="N26" s="18">
        <v>0</v>
      </c>
      <c r="O26" s="20">
        <v>110.52890306867985</v>
      </c>
    </row>
    <row r="27" spans="2:15" hidden="1" x14ac:dyDescent="0.35">
      <c r="B27" s="17">
        <v>22</v>
      </c>
      <c r="C27" s="56" t="s">
        <v>258</v>
      </c>
      <c r="D27" s="56" t="s">
        <v>68</v>
      </c>
      <c r="E27" s="56" t="s">
        <v>69</v>
      </c>
      <c r="F27" s="18">
        <v>0</v>
      </c>
      <c r="G27" s="18">
        <v>0</v>
      </c>
      <c r="H27" s="18">
        <v>0</v>
      </c>
      <c r="I27" s="18">
        <v>0</v>
      </c>
      <c r="J27" s="18">
        <v>0</v>
      </c>
      <c r="K27" s="18">
        <v>0</v>
      </c>
      <c r="L27" s="18">
        <v>27.632225767169963</v>
      </c>
      <c r="M27" s="18">
        <v>0</v>
      </c>
      <c r="N27" s="18">
        <v>0</v>
      </c>
      <c r="O27" s="20">
        <v>27.632225767169963</v>
      </c>
    </row>
    <row r="28" spans="2:15" hidden="1" x14ac:dyDescent="0.35">
      <c r="B28" s="17">
        <v>22</v>
      </c>
      <c r="C28" s="56" t="s">
        <v>269</v>
      </c>
      <c r="D28" s="56" t="s">
        <v>72</v>
      </c>
      <c r="E28" s="56" t="s">
        <v>98</v>
      </c>
      <c r="F28" s="18">
        <v>0</v>
      </c>
      <c r="G28" s="18">
        <v>0</v>
      </c>
      <c r="H28" s="18">
        <v>0</v>
      </c>
      <c r="I28" s="18">
        <v>0</v>
      </c>
      <c r="J28" s="18">
        <v>0</v>
      </c>
      <c r="K28" s="18">
        <v>0</v>
      </c>
      <c r="L28" s="18">
        <v>645.48879392109041</v>
      </c>
      <c r="M28" s="18">
        <v>0</v>
      </c>
      <c r="N28" s="18">
        <v>0</v>
      </c>
      <c r="O28" s="20">
        <v>645.48879392109041</v>
      </c>
    </row>
    <row r="29" spans="2:15" hidden="1" x14ac:dyDescent="0.35">
      <c r="B29" s="17">
        <v>22</v>
      </c>
      <c r="C29" s="56" t="s">
        <v>260</v>
      </c>
      <c r="D29" s="56"/>
      <c r="E29" s="56">
        <v>0</v>
      </c>
      <c r="F29" s="18">
        <v>0</v>
      </c>
      <c r="G29" s="18">
        <v>0</v>
      </c>
      <c r="H29" s="18">
        <v>0</v>
      </c>
      <c r="I29" s="18">
        <v>0</v>
      </c>
      <c r="J29" s="18">
        <v>0</v>
      </c>
      <c r="K29" s="18">
        <v>0</v>
      </c>
      <c r="L29" s="18">
        <v>0</v>
      </c>
      <c r="M29" s="18">
        <v>0</v>
      </c>
      <c r="N29" s="18">
        <v>0</v>
      </c>
      <c r="O29" s="20">
        <v>0</v>
      </c>
    </row>
    <row r="30" spans="2:15" hidden="1" x14ac:dyDescent="0.35">
      <c r="B30" s="17">
        <v>22</v>
      </c>
      <c r="C30" s="56" t="s">
        <v>261</v>
      </c>
      <c r="D30" s="56" t="s">
        <v>72</v>
      </c>
      <c r="E30" s="56" t="s">
        <v>69</v>
      </c>
      <c r="F30" s="18">
        <v>0</v>
      </c>
      <c r="G30" s="18">
        <v>0</v>
      </c>
      <c r="H30" s="18">
        <v>0</v>
      </c>
      <c r="I30" s="18">
        <v>0</v>
      </c>
      <c r="J30" s="18">
        <v>0</v>
      </c>
      <c r="K30" s="18">
        <v>0</v>
      </c>
      <c r="L30" s="18">
        <v>760.68296854370817</v>
      </c>
      <c r="M30" s="18">
        <v>0</v>
      </c>
      <c r="N30" s="18">
        <v>0</v>
      </c>
      <c r="O30" s="20">
        <v>760.68296854370817</v>
      </c>
    </row>
    <row r="31" spans="2:15" hidden="1" x14ac:dyDescent="0.35">
      <c r="B31" s="17">
        <v>22</v>
      </c>
      <c r="C31" s="56" t="s">
        <v>270</v>
      </c>
      <c r="D31" s="56" t="s">
        <v>68</v>
      </c>
      <c r="E31" s="56" t="s">
        <v>69</v>
      </c>
      <c r="F31" s="18">
        <v>0</v>
      </c>
      <c r="G31" s="18">
        <v>0</v>
      </c>
      <c r="H31" s="18">
        <v>0</v>
      </c>
      <c r="I31" s="18">
        <v>0</v>
      </c>
      <c r="J31" s="18">
        <v>0</v>
      </c>
      <c r="K31" s="18">
        <v>0</v>
      </c>
      <c r="L31" s="18">
        <v>828.96677301509885</v>
      </c>
      <c r="M31" s="18">
        <v>0</v>
      </c>
      <c r="N31" s="18">
        <v>0</v>
      </c>
      <c r="O31" s="20">
        <v>828.96677301509885</v>
      </c>
    </row>
    <row r="32" spans="2:15" hidden="1" x14ac:dyDescent="0.35">
      <c r="B32" s="17">
        <v>22</v>
      </c>
      <c r="C32" s="56" t="s">
        <v>264</v>
      </c>
      <c r="D32" s="56" t="s">
        <v>72</v>
      </c>
      <c r="E32" s="56" t="s">
        <v>69</v>
      </c>
      <c r="F32" s="18">
        <v>0</v>
      </c>
      <c r="G32" s="18">
        <v>0</v>
      </c>
      <c r="H32" s="18">
        <v>0</v>
      </c>
      <c r="I32" s="18">
        <v>0</v>
      </c>
      <c r="J32" s="18">
        <v>0</v>
      </c>
      <c r="K32" s="18">
        <v>0</v>
      </c>
      <c r="L32" s="18">
        <v>349.27133369702835</v>
      </c>
      <c r="M32" s="18">
        <v>0</v>
      </c>
      <c r="N32" s="18">
        <v>0</v>
      </c>
      <c r="O32" s="20">
        <v>349.27133369702835</v>
      </c>
    </row>
    <row r="33" spans="2:15" hidden="1" x14ac:dyDescent="0.35">
      <c r="B33" s="17">
        <v>22</v>
      </c>
      <c r="C33" s="56" t="s">
        <v>268</v>
      </c>
      <c r="D33" s="56" t="s">
        <v>68</v>
      </c>
      <c r="E33" s="56" t="s">
        <v>69</v>
      </c>
      <c r="F33" s="18">
        <v>0</v>
      </c>
      <c r="G33" s="18">
        <v>0</v>
      </c>
      <c r="H33" s="18">
        <v>0</v>
      </c>
      <c r="I33" s="18">
        <v>0</v>
      </c>
      <c r="J33" s="18">
        <v>0</v>
      </c>
      <c r="K33" s="18">
        <v>0</v>
      </c>
      <c r="L33" s="18">
        <v>552.64451534339923</v>
      </c>
      <c r="M33" s="18">
        <v>0</v>
      </c>
      <c r="N33" s="18">
        <v>0</v>
      </c>
      <c r="O33" s="20">
        <v>552.64451534339923</v>
      </c>
    </row>
    <row r="34" spans="2:15" hidden="1" x14ac:dyDescent="0.35">
      <c r="B34" s="17">
        <v>22</v>
      </c>
      <c r="C34" s="56" t="s">
        <v>265</v>
      </c>
      <c r="D34" s="56" t="s">
        <v>68</v>
      </c>
      <c r="E34" s="56" t="s">
        <v>98</v>
      </c>
      <c r="F34" s="18">
        <v>0</v>
      </c>
      <c r="G34" s="18">
        <v>0</v>
      </c>
      <c r="H34" s="18">
        <v>0</v>
      </c>
      <c r="I34" s="18">
        <v>0</v>
      </c>
      <c r="J34" s="18">
        <v>0</v>
      </c>
      <c r="K34" s="18">
        <v>0</v>
      </c>
      <c r="L34" s="18">
        <v>3498.5152581825982</v>
      </c>
      <c r="M34" s="18">
        <v>0</v>
      </c>
      <c r="N34" s="18">
        <v>0</v>
      </c>
      <c r="O34" s="20">
        <v>3498.5152581825982</v>
      </c>
    </row>
    <row r="35" spans="2:15" hidden="1" x14ac:dyDescent="0.35">
      <c r="B35" s="17">
        <v>22</v>
      </c>
      <c r="C35" s="56" t="s">
        <v>256</v>
      </c>
      <c r="D35" s="56" t="s">
        <v>72</v>
      </c>
      <c r="E35" s="56" t="s">
        <v>69</v>
      </c>
      <c r="F35" s="18">
        <v>0</v>
      </c>
      <c r="G35" s="18">
        <v>0</v>
      </c>
      <c r="H35" s="18">
        <v>0</v>
      </c>
      <c r="I35" s="18">
        <v>0</v>
      </c>
      <c r="J35" s="18">
        <v>0</v>
      </c>
      <c r="K35" s="18">
        <v>0</v>
      </c>
      <c r="L35" s="18">
        <v>0</v>
      </c>
      <c r="M35" s="18">
        <v>45.523830168375291</v>
      </c>
      <c r="N35" s="18">
        <v>0</v>
      </c>
      <c r="O35" s="20">
        <v>45.523830168375291</v>
      </c>
    </row>
    <row r="36" spans="2:15" hidden="1" x14ac:dyDescent="0.35">
      <c r="B36" s="17">
        <v>22</v>
      </c>
      <c r="C36" s="56" t="s">
        <v>257</v>
      </c>
      <c r="D36" s="56" t="s">
        <v>72</v>
      </c>
      <c r="E36" s="56" t="s">
        <v>69</v>
      </c>
      <c r="F36" s="18">
        <v>0</v>
      </c>
      <c r="G36" s="18">
        <v>0</v>
      </c>
      <c r="H36" s="18">
        <v>0</v>
      </c>
      <c r="I36" s="18">
        <v>0</v>
      </c>
      <c r="J36" s="18">
        <v>0</v>
      </c>
      <c r="K36" s="18">
        <v>0</v>
      </c>
      <c r="L36" s="18">
        <v>0</v>
      </c>
      <c r="M36" s="18">
        <v>113.80957542093823</v>
      </c>
      <c r="N36" s="18">
        <v>0</v>
      </c>
      <c r="O36" s="20">
        <v>113.80957542093823</v>
      </c>
    </row>
    <row r="37" spans="2:15" hidden="1" x14ac:dyDescent="0.35">
      <c r="B37" s="17">
        <v>22</v>
      </c>
      <c r="C37" s="56" t="s">
        <v>258</v>
      </c>
      <c r="D37" s="56" t="s">
        <v>68</v>
      </c>
      <c r="E37" s="56" t="s">
        <v>69</v>
      </c>
      <c r="F37" s="18">
        <v>0</v>
      </c>
      <c r="G37" s="18">
        <v>0</v>
      </c>
      <c r="H37" s="18">
        <v>0</v>
      </c>
      <c r="I37" s="18">
        <v>0</v>
      </c>
      <c r="J37" s="18">
        <v>0</v>
      </c>
      <c r="K37" s="18">
        <v>0</v>
      </c>
      <c r="L37" s="18">
        <v>0</v>
      </c>
      <c r="M37" s="18">
        <v>28.452393855234558</v>
      </c>
      <c r="N37" s="18">
        <v>0</v>
      </c>
      <c r="O37" s="20">
        <v>28.452393855234558</v>
      </c>
    </row>
    <row r="38" spans="2:15" hidden="1" x14ac:dyDescent="0.35">
      <c r="B38" s="17">
        <v>22</v>
      </c>
      <c r="C38" s="56" t="s">
        <v>271</v>
      </c>
      <c r="D38" s="56" t="s">
        <v>72</v>
      </c>
      <c r="E38" s="56" t="s">
        <v>98</v>
      </c>
      <c r="F38" s="18">
        <v>0</v>
      </c>
      <c r="G38" s="18">
        <v>0</v>
      </c>
      <c r="H38" s="18">
        <v>0</v>
      </c>
      <c r="I38" s="18">
        <v>0</v>
      </c>
      <c r="J38" s="18">
        <v>0</v>
      </c>
      <c r="K38" s="18">
        <v>0</v>
      </c>
      <c r="L38" s="18">
        <v>0</v>
      </c>
      <c r="M38" s="18">
        <v>664.64792045827937</v>
      </c>
      <c r="N38" s="18">
        <v>0</v>
      </c>
      <c r="O38" s="20">
        <v>664.64792045827937</v>
      </c>
    </row>
    <row r="39" spans="2:15" hidden="1" x14ac:dyDescent="0.35">
      <c r="B39" s="17">
        <v>22</v>
      </c>
      <c r="C39" s="56" t="s">
        <v>260</v>
      </c>
      <c r="D39" s="56"/>
      <c r="E39" s="56">
        <v>0</v>
      </c>
      <c r="F39" s="18">
        <v>0</v>
      </c>
      <c r="G39" s="18">
        <v>0</v>
      </c>
      <c r="H39" s="18">
        <v>0</v>
      </c>
      <c r="I39" s="18">
        <v>0</v>
      </c>
      <c r="J39" s="18">
        <v>0</v>
      </c>
      <c r="K39" s="18">
        <v>0</v>
      </c>
      <c r="L39" s="18">
        <v>0</v>
      </c>
      <c r="M39" s="18">
        <v>0</v>
      </c>
      <c r="N39" s="18">
        <v>0</v>
      </c>
      <c r="O39" s="20">
        <v>0</v>
      </c>
    </row>
    <row r="40" spans="2:15" hidden="1" x14ac:dyDescent="0.35">
      <c r="B40" s="17">
        <v>22</v>
      </c>
      <c r="C40" s="56" t="s">
        <v>261</v>
      </c>
      <c r="D40" s="56" t="s">
        <v>72</v>
      </c>
      <c r="E40" s="56" t="s">
        <v>69</v>
      </c>
      <c r="F40" s="18">
        <v>0</v>
      </c>
      <c r="G40" s="18">
        <v>0</v>
      </c>
      <c r="H40" s="18">
        <v>0</v>
      </c>
      <c r="I40" s="18">
        <v>0</v>
      </c>
      <c r="J40" s="18">
        <v>0</v>
      </c>
      <c r="K40" s="18">
        <v>0</v>
      </c>
      <c r="L40" s="18">
        <v>0</v>
      </c>
      <c r="M40" s="18">
        <v>853.57181565703672</v>
      </c>
      <c r="N40" s="18">
        <v>0</v>
      </c>
      <c r="O40" s="20">
        <v>853.57181565703672</v>
      </c>
    </row>
    <row r="41" spans="2:15" hidden="1" x14ac:dyDescent="0.35">
      <c r="B41" s="17">
        <v>22</v>
      </c>
      <c r="C41" s="56" t="s">
        <v>272</v>
      </c>
      <c r="D41" s="56" t="s">
        <v>68</v>
      </c>
      <c r="E41" s="56" t="s">
        <v>69</v>
      </c>
      <c r="F41" s="18">
        <v>0</v>
      </c>
      <c r="G41" s="18">
        <v>0</v>
      </c>
      <c r="H41" s="18">
        <v>0</v>
      </c>
      <c r="I41" s="18">
        <v>0</v>
      </c>
      <c r="J41" s="18">
        <v>0</v>
      </c>
      <c r="K41" s="18">
        <v>0</v>
      </c>
      <c r="L41" s="18">
        <v>0</v>
      </c>
      <c r="M41" s="18">
        <v>783.99055002611601</v>
      </c>
      <c r="N41" s="18">
        <v>0</v>
      </c>
      <c r="O41" s="20">
        <v>783.99055002611601</v>
      </c>
    </row>
    <row r="42" spans="2:15" hidden="1" x14ac:dyDescent="0.35">
      <c r="B42" s="17">
        <v>22</v>
      </c>
      <c r="C42" s="56" t="s">
        <v>264</v>
      </c>
      <c r="D42" s="56" t="s">
        <v>72</v>
      </c>
      <c r="E42" s="56" t="s">
        <v>69</v>
      </c>
      <c r="F42" s="18">
        <v>0</v>
      </c>
      <c r="G42" s="18">
        <v>0</v>
      </c>
      <c r="H42" s="18">
        <v>0</v>
      </c>
      <c r="I42" s="18">
        <v>0</v>
      </c>
      <c r="J42" s="18">
        <v>0</v>
      </c>
      <c r="K42" s="18">
        <v>0</v>
      </c>
      <c r="L42" s="18">
        <v>0</v>
      </c>
      <c r="M42" s="18">
        <v>359.63825833016483</v>
      </c>
      <c r="N42" s="18">
        <v>0</v>
      </c>
      <c r="O42" s="20">
        <v>359.63825833016483</v>
      </c>
    </row>
    <row r="43" spans="2:15" hidden="1" x14ac:dyDescent="0.35">
      <c r="B43" s="17">
        <v>22</v>
      </c>
      <c r="C43" s="56" t="s">
        <v>268</v>
      </c>
      <c r="D43" s="56" t="s">
        <v>68</v>
      </c>
      <c r="E43" s="56" t="s">
        <v>69</v>
      </c>
      <c r="F43" s="18">
        <v>0</v>
      </c>
      <c r="G43" s="18">
        <v>0</v>
      </c>
      <c r="H43" s="18">
        <v>0</v>
      </c>
      <c r="I43" s="18">
        <v>0</v>
      </c>
      <c r="J43" s="18">
        <v>0</v>
      </c>
      <c r="K43" s="18">
        <v>0</v>
      </c>
      <c r="L43" s="18">
        <v>0</v>
      </c>
      <c r="M43" s="18">
        <v>569.04787710469111</v>
      </c>
      <c r="N43" s="18">
        <v>0</v>
      </c>
      <c r="O43" s="20">
        <v>569.04787710469111</v>
      </c>
    </row>
    <row r="44" spans="2:15" hidden="1" x14ac:dyDescent="0.35">
      <c r="B44" s="17">
        <v>22</v>
      </c>
      <c r="C44" s="56" t="s">
        <v>273</v>
      </c>
      <c r="D44" s="56" t="s">
        <v>68</v>
      </c>
      <c r="E44" s="56" t="s">
        <v>98</v>
      </c>
      <c r="F44" s="18">
        <v>0</v>
      </c>
      <c r="G44" s="18">
        <v>0</v>
      </c>
      <c r="H44" s="18">
        <v>0</v>
      </c>
      <c r="I44" s="18">
        <v>0</v>
      </c>
      <c r="J44" s="18">
        <v>0</v>
      </c>
      <c r="K44" s="18">
        <v>0</v>
      </c>
      <c r="L44" s="18">
        <v>0</v>
      </c>
      <c r="M44" s="18">
        <v>1074.6677228460144</v>
      </c>
      <c r="N44" s="18">
        <v>0</v>
      </c>
      <c r="O44" s="20">
        <v>1074.6677228460144</v>
      </c>
    </row>
    <row r="45" spans="2:15" hidden="1" x14ac:dyDescent="0.35">
      <c r="B45" s="17">
        <v>22</v>
      </c>
      <c r="C45" s="56" t="s">
        <v>256</v>
      </c>
      <c r="D45" s="56" t="s">
        <v>72</v>
      </c>
      <c r="E45" s="56" t="s">
        <v>69</v>
      </c>
      <c r="F45" s="18">
        <v>0</v>
      </c>
      <c r="G45" s="18">
        <v>0</v>
      </c>
      <c r="H45" s="18">
        <v>0</v>
      </c>
      <c r="I45" s="18">
        <v>0</v>
      </c>
      <c r="J45" s="18">
        <v>0</v>
      </c>
      <c r="K45" s="18">
        <v>0</v>
      </c>
      <c r="L45" s="18">
        <v>0</v>
      </c>
      <c r="M45" s="18">
        <v>0</v>
      </c>
      <c r="N45" s="18">
        <v>45.696870439522847</v>
      </c>
      <c r="O45" s="20">
        <v>45.696870439522847</v>
      </c>
    </row>
    <row r="46" spans="2:15" hidden="1" x14ac:dyDescent="0.35">
      <c r="B46" s="17">
        <v>22</v>
      </c>
      <c r="C46" s="56" t="s">
        <v>257</v>
      </c>
      <c r="D46" s="56" t="s">
        <v>72</v>
      </c>
      <c r="E46" s="56" t="s">
        <v>69</v>
      </c>
      <c r="F46" s="18">
        <v>0</v>
      </c>
      <c r="G46" s="18">
        <v>0</v>
      </c>
      <c r="H46" s="18">
        <v>0</v>
      </c>
      <c r="I46" s="18">
        <v>0</v>
      </c>
      <c r="J46" s="18">
        <v>0</v>
      </c>
      <c r="K46" s="18">
        <v>0</v>
      </c>
      <c r="L46" s="18">
        <v>0</v>
      </c>
      <c r="M46" s="18">
        <v>0</v>
      </c>
      <c r="N46" s="18">
        <v>114.24217609880711</v>
      </c>
      <c r="O46" s="20">
        <v>114.24217609880711</v>
      </c>
    </row>
    <row r="47" spans="2:15" hidden="1" x14ac:dyDescent="0.35">
      <c r="B47" s="17">
        <v>22</v>
      </c>
      <c r="C47" s="56" t="s">
        <v>258</v>
      </c>
      <c r="D47" s="56" t="s">
        <v>68</v>
      </c>
      <c r="E47" s="56" t="s">
        <v>69</v>
      </c>
      <c r="F47" s="18">
        <v>0</v>
      </c>
      <c r="G47" s="18">
        <v>0</v>
      </c>
      <c r="H47" s="18">
        <v>0</v>
      </c>
      <c r="I47" s="18">
        <v>0</v>
      </c>
      <c r="J47" s="18">
        <v>0</v>
      </c>
      <c r="K47" s="18">
        <v>0</v>
      </c>
      <c r="L47" s="18">
        <v>0</v>
      </c>
      <c r="M47" s="18">
        <v>0</v>
      </c>
      <c r="N47" s="18">
        <v>28.560544024701777</v>
      </c>
      <c r="O47" s="20">
        <v>28.560544024701777</v>
      </c>
    </row>
    <row r="48" spans="2:15" hidden="1" x14ac:dyDescent="0.35">
      <c r="B48" s="17">
        <v>22</v>
      </c>
      <c r="C48" s="56" t="s">
        <v>274</v>
      </c>
      <c r="D48" s="56" t="s">
        <v>72</v>
      </c>
      <c r="E48" s="56" t="s">
        <v>98</v>
      </c>
      <c r="F48" s="18">
        <v>0</v>
      </c>
      <c r="G48" s="18">
        <v>0</v>
      </c>
      <c r="H48" s="18">
        <v>0</v>
      </c>
      <c r="I48" s="18">
        <v>0</v>
      </c>
      <c r="J48" s="18">
        <v>0</v>
      </c>
      <c r="K48" s="18">
        <v>0</v>
      </c>
      <c r="L48" s="18">
        <v>0</v>
      </c>
      <c r="M48" s="18">
        <v>0</v>
      </c>
      <c r="N48" s="18">
        <v>667.17430841703356</v>
      </c>
      <c r="O48" s="20">
        <v>667.17430841703356</v>
      </c>
    </row>
    <row r="49" spans="1:15" hidden="1" x14ac:dyDescent="0.35">
      <c r="B49" s="17">
        <v>22</v>
      </c>
      <c r="C49" s="56" t="s">
        <v>275</v>
      </c>
      <c r="D49" s="56" t="s">
        <v>72</v>
      </c>
      <c r="E49" s="56" t="s">
        <v>98</v>
      </c>
      <c r="F49" s="18">
        <v>0</v>
      </c>
      <c r="G49" s="18">
        <v>0</v>
      </c>
      <c r="H49" s="18">
        <v>0</v>
      </c>
      <c r="I49" s="18">
        <v>0</v>
      </c>
      <c r="J49" s="18">
        <v>0</v>
      </c>
      <c r="K49" s="18">
        <v>0</v>
      </c>
      <c r="L49" s="18">
        <v>0</v>
      </c>
      <c r="M49" s="18">
        <v>0</v>
      </c>
      <c r="N49" s="18">
        <v>667.17430841703356</v>
      </c>
      <c r="O49" s="20">
        <v>667.17430841703356</v>
      </c>
    </row>
    <row r="50" spans="1:15" hidden="1" x14ac:dyDescent="0.35">
      <c r="B50" s="17">
        <v>22</v>
      </c>
      <c r="C50" s="56" t="s">
        <v>260</v>
      </c>
      <c r="D50" s="56"/>
      <c r="E50" s="56">
        <v>0</v>
      </c>
      <c r="F50" s="18">
        <v>0</v>
      </c>
      <c r="G50" s="18">
        <v>0</v>
      </c>
      <c r="H50" s="18">
        <v>0</v>
      </c>
      <c r="I50" s="18">
        <v>0</v>
      </c>
      <c r="J50" s="18">
        <v>0</v>
      </c>
      <c r="K50" s="18">
        <v>0</v>
      </c>
      <c r="L50" s="18">
        <v>0</v>
      </c>
      <c r="M50" s="18">
        <v>0</v>
      </c>
      <c r="N50" s="18">
        <v>0</v>
      </c>
      <c r="O50" s="20">
        <v>0</v>
      </c>
    </row>
    <row r="51" spans="1:15" hidden="1" x14ac:dyDescent="0.35">
      <c r="B51" s="17">
        <v>22</v>
      </c>
      <c r="C51" s="56" t="s">
        <v>261</v>
      </c>
      <c r="D51" s="56" t="s">
        <v>72</v>
      </c>
      <c r="E51" s="56" t="s">
        <v>69</v>
      </c>
      <c r="F51" s="18">
        <v>0</v>
      </c>
      <c r="G51" s="18">
        <v>0</v>
      </c>
      <c r="H51" s="18">
        <v>0</v>
      </c>
      <c r="I51" s="18">
        <v>0</v>
      </c>
      <c r="J51" s="18">
        <v>0</v>
      </c>
      <c r="K51" s="18">
        <v>0</v>
      </c>
      <c r="L51" s="18">
        <v>0</v>
      </c>
      <c r="M51" s="18">
        <v>0</v>
      </c>
      <c r="N51" s="18">
        <v>773.72632453036738</v>
      </c>
      <c r="O51" s="20">
        <v>773.72632453036738</v>
      </c>
    </row>
    <row r="52" spans="1:15" hidden="1" x14ac:dyDescent="0.35">
      <c r="B52" s="17">
        <v>22</v>
      </c>
      <c r="C52" s="56" t="s">
        <v>276</v>
      </c>
      <c r="D52" s="56" t="s">
        <v>68</v>
      </c>
      <c r="E52" s="56" t="s">
        <v>69</v>
      </c>
      <c r="F52" s="18">
        <v>0</v>
      </c>
      <c r="G52" s="18">
        <v>0</v>
      </c>
      <c r="H52" s="18">
        <v>0</v>
      </c>
      <c r="I52" s="18">
        <v>0</v>
      </c>
      <c r="J52" s="18">
        <v>0</v>
      </c>
      <c r="K52" s="18">
        <v>0</v>
      </c>
      <c r="L52" s="18">
        <v>0</v>
      </c>
      <c r="M52" s="18">
        <v>0</v>
      </c>
      <c r="N52" s="18">
        <v>856.81632074105323</v>
      </c>
      <c r="O52" s="20">
        <v>856.81632074105323</v>
      </c>
    </row>
    <row r="53" spans="1:15" hidden="1" x14ac:dyDescent="0.35">
      <c r="B53" s="17">
        <v>22</v>
      </c>
      <c r="C53" s="56" t="s">
        <v>264</v>
      </c>
      <c r="D53" s="56" t="s">
        <v>72</v>
      </c>
      <c r="E53" s="56" t="s">
        <v>69</v>
      </c>
      <c r="F53" s="18">
        <v>0</v>
      </c>
      <c r="G53" s="18">
        <v>0</v>
      </c>
      <c r="H53" s="18">
        <v>0</v>
      </c>
      <c r="I53" s="18">
        <v>0</v>
      </c>
      <c r="J53" s="18">
        <v>0</v>
      </c>
      <c r="K53" s="18">
        <v>0</v>
      </c>
      <c r="L53" s="18">
        <v>0</v>
      </c>
      <c r="M53" s="18">
        <v>0</v>
      </c>
      <c r="N53" s="18">
        <v>361.00527647223049</v>
      </c>
      <c r="O53" s="20">
        <v>361.00527647223049</v>
      </c>
    </row>
    <row r="54" spans="1:15" hidden="1" x14ac:dyDescent="0.35">
      <c r="B54" s="17">
        <v>22</v>
      </c>
      <c r="C54" s="56" t="s">
        <v>268</v>
      </c>
      <c r="D54" s="56" t="s">
        <v>68</v>
      </c>
      <c r="E54" s="56" t="s">
        <v>69</v>
      </c>
      <c r="F54" s="18">
        <v>0</v>
      </c>
      <c r="G54" s="18">
        <v>0</v>
      </c>
      <c r="H54" s="18">
        <v>0</v>
      </c>
      <c r="I54" s="18">
        <v>0</v>
      </c>
      <c r="J54" s="18">
        <v>0</v>
      </c>
      <c r="K54" s="18">
        <v>0</v>
      </c>
      <c r="L54" s="18">
        <v>0</v>
      </c>
      <c r="M54" s="18">
        <v>0</v>
      </c>
      <c r="N54" s="18">
        <v>571.21088049403556</v>
      </c>
      <c r="O54" s="20">
        <v>571.21088049403556</v>
      </c>
    </row>
    <row r="55" spans="1:15" hidden="1" x14ac:dyDescent="0.35">
      <c r="B55" s="17">
        <v>22</v>
      </c>
      <c r="C55" s="56" t="s">
        <v>273</v>
      </c>
      <c r="D55" s="56" t="s">
        <v>68</v>
      </c>
      <c r="E55" s="56" t="s">
        <v>98</v>
      </c>
      <c r="F55" s="18">
        <v>0</v>
      </c>
      <c r="G55" s="18">
        <v>0</v>
      </c>
      <c r="H55" s="18">
        <v>0</v>
      </c>
      <c r="I55" s="18">
        <v>0</v>
      </c>
      <c r="J55" s="18">
        <v>0</v>
      </c>
      <c r="K55" s="18">
        <v>0</v>
      </c>
      <c r="L55" s="18">
        <v>0</v>
      </c>
      <c r="M55" s="18">
        <v>0</v>
      </c>
      <c r="N55" s="18">
        <v>1586.09606598959</v>
      </c>
      <c r="O55" s="20">
        <v>1586.09606598959</v>
      </c>
    </row>
    <row r="56" spans="1:15" hidden="1" x14ac:dyDescent="0.35">
      <c r="B56" s="17"/>
      <c r="C56" s="56"/>
      <c r="D56" s="56"/>
      <c r="E56" s="56"/>
      <c r="F56" s="416"/>
      <c r="G56" s="416"/>
      <c r="H56" s="18"/>
      <c r="I56" s="18"/>
      <c r="J56" s="18"/>
      <c r="K56" s="18"/>
      <c r="L56" s="18"/>
      <c r="M56" s="18"/>
      <c r="N56" s="18"/>
      <c r="O56" s="20"/>
    </row>
    <row r="57" spans="1:15" ht="13.15" hidden="1" thickBot="1" x14ac:dyDescent="0.4">
      <c r="A57" s="1"/>
      <c r="B57" s="366">
        <v>22</v>
      </c>
      <c r="C57" s="367" t="s">
        <v>277</v>
      </c>
      <c r="D57" s="367"/>
      <c r="E57" s="375"/>
      <c r="F57" s="418">
        <v>1378.5815009921862</v>
      </c>
      <c r="G57" s="418">
        <v>2861.6239413104895</v>
      </c>
      <c r="H57" s="21">
        <v>4240.2054423026748</v>
      </c>
      <c r="I57" s="21">
        <v>2975.4475936863914</v>
      </c>
      <c r="J57" s="21">
        <v>3671.4087607951451</v>
      </c>
      <c r="K57" s="21">
        <v>6646.856354481537</v>
      </c>
      <c r="L57" s="21">
        <v>6817.9423327662453</v>
      </c>
      <c r="M57" s="21">
        <v>4493.3499438668505</v>
      </c>
      <c r="N57" s="21">
        <v>5671.7030756243757</v>
      </c>
      <c r="O57" s="21">
        <v>27870.057149041681</v>
      </c>
    </row>
    <row r="58" spans="1:15" x14ac:dyDescent="0.35">
      <c r="A58" s="1"/>
      <c r="B58" s="17">
        <v>23</v>
      </c>
      <c r="C58" s="56" t="s">
        <v>278</v>
      </c>
      <c r="D58" s="56"/>
      <c r="E58" s="56" t="s">
        <v>69</v>
      </c>
      <c r="F58" s="18">
        <v>0</v>
      </c>
      <c r="G58" s="18">
        <v>0</v>
      </c>
      <c r="H58" s="18">
        <v>0</v>
      </c>
      <c r="I58" s="18">
        <v>0</v>
      </c>
      <c r="J58" s="18">
        <v>0</v>
      </c>
      <c r="K58" s="18">
        <v>0</v>
      </c>
      <c r="L58" s="18">
        <v>0</v>
      </c>
      <c r="M58" s="18">
        <v>0</v>
      </c>
      <c r="N58" s="18">
        <v>0</v>
      </c>
      <c r="O58" s="58">
        <v>0</v>
      </c>
    </row>
    <row r="59" spans="1:15" x14ac:dyDescent="0.35">
      <c r="A59" s="1"/>
      <c r="B59" s="17">
        <v>23</v>
      </c>
      <c r="C59" s="56" t="s">
        <v>279</v>
      </c>
      <c r="D59" s="56" t="s">
        <v>68</v>
      </c>
      <c r="E59" s="56" t="s">
        <v>69</v>
      </c>
      <c r="F59" s="18">
        <v>103.45059485078355</v>
      </c>
      <c r="G59" s="18">
        <v>123.26605622676028</v>
      </c>
      <c r="H59" s="18">
        <v>226.71665107754382</v>
      </c>
      <c r="I59" s="18">
        <v>0</v>
      </c>
      <c r="J59" s="18">
        <v>0</v>
      </c>
      <c r="K59" s="18">
        <v>0</v>
      </c>
      <c r="L59" s="18">
        <v>0</v>
      </c>
      <c r="M59" s="18">
        <v>0</v>
      </c>
      <c r="N59" s="18">
        <v>0</v>
      </c>
      <c r="O59" s="58">
        <v>226.71665107754382</v>
      </c>
    </row>
    <row r="60" spans="1:15" x14ac:dyDescent="0.35">
      <c r="A60" s="1"/>
      <c r="B60" s="17">
        <v>23</v>
      </c>
      <c r="C60" s="56" t="s">
        <v>280</v>
      </c>
      <c r="D60" s="56" t="s">
        <v>68</v>
      </c>
      <c r="E60" s="56" t="s">
        <v>69</v>
      </c>
      <c r="F60" s="18">
        <v>51.725297425391773</v>
      </c>
      <c r="G60" s="18">
        <v>102.72171352230022</v>
      </c>
      <c r="H60" s="18">
        <v>154.44701094769201</v>
      </c>
      <c r="I60" s="18">
        <v>0</v>
      </c>
      <c r="J60" s="18">
        <v>0</v>
      </c>
      <c r="K60" s="18">
        <v>0</v>
      </c>
      <c r="L60" s="18">
        <v>0</v>
      </c>
      <c r="M60" s="18">
        <v>0</v>
      </c>
      <c r="N60" s="18">
        <v>0</v>
      </c>
      <c r="O60" s="58">
        <v>154.44701094769201</v>
      </c>
    </row>
    <row r="61" spans="1:15" x14ac:dyDescent="0.35">
      <c r="A61" s="1"/>
      <c r="B61" s="17">
        <v>23</v>
      </c>
      <c r="C61" s="56" t="s">
        <v>281</v>
      </c>
      <c r="D61" s="56" t="s">
        <v>72</v>
      </c>
      <c r="E61" s="56" t="s">
        <v>73</v>
      </c>
      <c r="F61" s="18">
        <v>51.725297425391773</v>
      </c>
      <c r="G61" s="18">
        <v>82.177370817840185</v>
      </c>
      <c r="H61" s="18">
        <v>133.90266824323197</v>
      </c>
      <c r="I61" s="18">
        <v>0</v>
      </c>
      <c r="J61" s="18">
        <v>0</v>
      </c>
      <c r="K61" s="18">
        <v>0</v>
      </c>
      <c r="L61" s="18">
        <v>0</v>
      </c>
      <c r="M61" s="18">
        <v>0</v>
      </c>
      <c r="N61" s="18">
        <v>0</v>
      </c>
      <c r="O61" s="58">
        <v>133.90266824323197</v>
      </c>
    </row>
    <row r="62" spans="1:15" ht="13.5" customHeight="1" x14ac:dyDescent="0.35">
      <c r="A62" s="1"/>
      <c r="B62" s="17">
        <v>23</v>
      </c>
      <c r="C62" s="56" t="s">
        <v>258</v>
      </c>
      <c r="D62" s="56" t="s">
        <v>68</v>
      </c>
      <c r="E62" s="56" t="s">
        <v>69</v>
      </c>
      <c r="F62" s="18">
        <v>25.862648712695886</v>
      </c>
      <c r="G62" s="18">
        <v>0</v>
      </c>
      <c r="H62" s="18">
        <v>25.862648712695886</v>
      </c>
      <c r="I62" s="18">
        <v>0</v>
      </c>
      <c r="J62" s="18">
        <v>0</v>
      </c>
      <c r="K62" s="18">
        <v>0</v>
      </c>
      <c r="L62" s="18">
        <v>0</v>
      </c>
      <c r="M62" s="18">
        <v>0</v>
      </c>
      <c r="N62" s="18">
        <v>0</v>
      </c>
      <c r="O62" s="58">
        <v>25.862648712695886</v>
      </c>
    </row>
    <row r="63" spans="1:15" x14ac:dyDescent="0.35">
      <c r="A63" s="1"/>
      <c r="B63" s="17">
        <v>23</v>
      </c>
      <c r="C63" s="56" t="s">
        <v>282</v>
      </c>
      <c r="D63" s="56" t="s">
        <v>72</v>
      </c>
      <c r="E63" s="56" t="s">
        <v>69</v>
      </c>
      <c r="F63" s="18">
        <v>0</v>
      </c>
      <c r="G63" s="18">
        <v>102.72171352230022</v>
      </c>
      <c r="H63" s="18">
        <v>102.72171352230022</v>
      </c>
      <c r="I63" s="18">
        <v>0</v>
      </c>
      <c r="J63" s="18">
        <v>0</v>
      </c>
      <c r="K63" s="18">
        <v>0</v>
      </c>
      <c r="L63" s="18">
        <v>0</v>
      </c>
      <c r="M63" s="18">
        <v>0</v>
      </c>
      <c r="N63" s="18">
        <v>0</v>
      </c>
      <c r="O63" s="58">
        <v>102.72171352230022</v>
      </c>
    </row>
    <row r="64" spans="1:15" x14ac:dyDescent="0.35">
      <c r="A64" s="1"/>
      <c r="B64" s="17">
        <v>23</v>
      </c>
      <c r="C64" s="56" t="s">
        <v>283</v>
      </c>
      <c r="D64" s="56" t="s">
        <v>72</v>
      </c>
      <c r="E64" s="56" t="s">
        <v>69</v>
      </c>
      <c r="F64" s="18">
        <v>103.45059485078355</v>
      </c>
      <c r="G64" s="18">
        <v>308.16514056690067</v>
      </c>
      <c r="H64" s="18">
        <v>411.61573541768422</v>
      </c>
      <c r="I64" s="18">
        <v>0</v>
      </c>
      <c r="J64" s="18">
        <v>0</v>
      </c>
      <c r="K64" s="18">
        <v>0</v>
      </c>
      <c r="L64" s="18">
        <v>0</v>
      </c>
      <c r="M64" s="18">
        <v>0</v>
      </c>
      <c r="N64" s="18">
        <v>0</v>
      </c>
      <c r="O64" s="58">
        <v>411.61573541768422</v>
      </c>
    </row>
    <row r="65" spans="1:15" x14ac:dyDescent="0.35">
      <c r="A65" s="1"/>
      <c r="B65" s="17">
        <v>23</v>
      </c>
      <c r="C65" s="56" t="s">
        <v>284</v>
      </c>
      <c r="D65" s="56" t="s">
        <v>68</v>
      </c>
      <c r="E65" s="56" t="s">
        <v>69</v>
      </c>
      <c r="F65" s="18">
        <v>178.75511164169592</v>
      </c>
      <c r="G65" s="18">
        <v>978.52671445867111</v>
      </c>
      <c r="H65" s="18">
        <v>1157.2818261003667</v>
      </c>
      <c r="I65" s="18">
        <v>0</v>
      </c>
      <c r="J65" s="18">
        <v>0</v>
      </c>
      <c r="K65" s="18">
        <v>0</v>
      </c>
      <c r="L65" s="18">
        <v>0</v>
      </c>
      <c r="M65" s="18">
        <v>0</v>
      </c>
      <c r="N65" s="18">
        <v>0</v>
      </c>
      <c r="O65" s="58">
        <v>1157.2818261003667</v>
      </c>
    </row>
    <row r="66" spans="1:15" x14ac:dyDescent="0.35">
      <c r="A66" s="1"/>
      <c r="B66" s="17">
        <v>23</v>
      </c>
      <c r="C66" s="56" t="s">
        <v>285</v>
      </c>
      <c r="D66" s="56" t="s">
        <v>72</v>
      </c>
      <c r="E66" s="56" t="s">
        <v>69</v>
      </c>
      <c r="F66" s="18">
        <v>103.45059485078355</v>
      </c>
      <c r="G66" s="18">
        <v>308.16514056690067</v>
      </c>
      <c r="H66" s="18">
        <v>411.61573541768422</v>
      </c>
      <c r="I66" s="18">
        <v>0</v>
      </c>
      <c r="J66" s="18">
        <v>0</v>
      </c>
      <c r="K66" s="18">
        <v>0</v>
      </c>
      <c r="L66" s="18">
        <v>0</v>
      </c>
      <c r="M66" s="18">
        <v>0</v>
      </c>
      <c r="N66" s="18">
        <v>0</v>
      </c>
      <c r="O66" s="58">
        <v>411.61573541768422</v>
      </c>
    </row>
    <row r="67" spans="1:15" x14ac:dyDescent="0.35">
      <c r="A67" s="1"/>
      <c r="B67" s="17">
        <v>23</v>
      </c>
      <c r="C67" s="56" t="s">
        <v>286</v>
      </c>
      <c r="D67" s="56" t="s">
        <v>68</v>
      </c>
      <c r="E67" s="56" t="s">
        <v>69</v>
      </c>
      <c r="F67" s="18">
        <v>103.45059485078355</v>
      </c>
      <c r="G67" s="18">
        <v>236.25994110129054</v>
      </c>
      <c r="H67" s="18">
        <v>339.71053595207411</v>
      </c>
      <c r="I67" s="18">
        <v>0</v>
      </c>
      <c r="J67" s="18">
        <v>0</v>
      </c>
      <c r="K67" s="18">
        <v>0</v>
      </c>
      <c r="L67" s="18">
        <v>0</v>
      </c>
      <c r="M67" s="18">
        <v>0</v>
      </c>
      <c r="N67" s="18">
        <v>0</v>
      </c>
      <c r="O67" s="58">
        <v>339.71053595207411</v>
      </c>
    </row>
    <row r="68" spans="1:15" x14ac:dyDescent="0.35">
      <c r="A68" s="1"/>
      <c r="B68" s="17">
        <v>23</v>
      </c>
      <c r="C68" s="56" t="s">
        <v>287</v>
      </c>
      <c r="D68" s="56" t="s">
        <v>68</v>
      </c>
      <c r="E68" s="56" t="s">
        <v>69</v>
      </c>
      <c r="F68" s="18">
        <v>103.45059485078355</v>
      </c>
      <c r="G68" s="18">
        <v>236.25994110129054</v>
      </c>
      <c r="H68" s="18">
        <v>339.71053595207411</v>
      </c>
      <c r="I68" s="18">
        <v>0</v>
      </c>
      <c r="J68" s="18">
        <v>0</v>
      </c>
      <c r="K68" s="18">
        <v>0</v>
      </c>
      <c r="L68" s="18">
        <v>0</v>
      </c>
      <c r="M68" s="18">
        <v>0</v>
      </c>
      <c r="N68" s="18">
        <v>0</v>
      </c>
      <c r="O68" s="58">
        <v>339.71053595207411</v>
      </c>
    </row>
    <row r="69" spans="1:15" x14ac:dyDescent="0.35">
      <c r="A69" s="1"/>
      <c r="B69" s="17">
        <v>23</v>
      </c>
      <c r="C69" s="56" t="s">
        <v>278</v>
      </c>
      <c r="D69" s="56"/>
      <c r="E69" s="56" t="s">
        <v>69</v>
      </c>
      <c r="F69" s="18">
        <v>0</v>
      </c>
      <c r="G69" s="18">
        <v>0</v>
      </c>
      <c r="H69" s="18">
        <v>0</v>
      </c>
      <c r="I69" s="18">
        <v>0</v>
      </c>
      <c r="J69" s="18">
        <v>0</v>
      </c>
      <c r="K69" s="18">
        <v>0</v>
      </c>
      <c r="L69" s="18">
        <v>0</v>
      </c>
      <c r="M69" s="18">
        <v>0</v>
      </c>
      <c r="N69" s="18">
        <v>0</v>
      </c>
      <c r="O69" s="58">
        <v>0</v>
      </c>
    </row>
    <row r="70" spans="1:15" x14ac:dyDescent="0.35">
      <c r="A70" s="1"/>
      <c r="B70" s="17">
        <v>23</v>
      </c>
      <c r="C70" s="56" t="s">
        <v>279</v>
      </c>
      <c r="D70" s="56" t="s">
        <v>68</v>
      </c>
      <c r="E70" s="56" t="s">
        <v>69</v>
      </c>
      <c r="F70" s="18">
        <v>0</v>
      </c>
      <c r="G70" s="18">
        <v>0</v>
      </c>
      <c r="H70" s="18">
        <v>0</v>
      </c>
      <c r="I70" s="18">
        <v>106.70387160453768</v>
      </c>
      <c r="J70" s="18">
        <v>179.06945974976389</v>
      </c>
      <c r="K70" s="18">
        <v>285.7733313543016</v>
      </c>
      <c r="L70" s="18">
        <v>0</v>
      </c>
      <c r="M70" s="18">
        <v>0</v>
      </c>
      <c r="N70" s="18">
        <v>0</v>
      </c>
      <c r="O70" s="58">
        <v>285.7733313543016</v>
      </c>
    </row>
    <row r="71" spans="1:15" x14ac:dyDescent="0.35">
      <c r="A71" s="1"/>
      <c r="B71" s="17">
        <v>23</v>
      </c>
      <c r="C71" s="56" t="s">
        <v>280</v>
      </c>
      <c r="D71" s="56" t="s">
        <v>68</v>
      </c>
      <c r="E71" s="56" t="s">
        <v>69</v>
      </c>
      <c r="F71" s="18">
        <v>0</v>
      </c>
      <c r="G71" s="18">
        <v>0</v>
      </c>
      <c r="H71" s="18">
        <v>0</v>
      </c>
      <c r="I71" s="18">
        <v>106.70387160453768</v>
      </c>
      <c r="J71" s="18">
        <v>105.33497632339053</v>
      </c>
      <c r="K71" s="18">
        <v>212.03884792792823</v>
      </c>
      <c r="L71" s="18">
        <v>0</v>
      </c>
      <c r="M71" s="18">
        <v>0</v>
      </c>
      <c r="N71" s="18">
        <v>0</v>
      </c>
      <c r="O71" s="58">
        <v>212.03884792792823</v>
      </c>
    </row>
    <row r="72" spans="1:15" x14ac:dyDescent="0.35">
      <c r="A72" s="1"/>
      <c r="B72" s="17">
        <v>23</v>
      </c>
      <c r="C72" s="56" t="s">
        <v>281</v>
      </c>
      <c r="D72" s="56" t="s">
        <v>72</v>
      </c>
      <c r="E72" s="56" t="s">
        <v>73</v>
      </c>
      <c r="F72" s="18">
        <v>0</v>
      </c>
      <c r="G72" s="18">
        <v>0</v>
      </c>
      <c r="H72" s="18">
        <v>0</v>
      </c>
      <c r="I72" s="18">
        <v>53.351935802268841</v>
      </c>
      <c r="J72" s="18">
        <v>52.667488161695267</v>
      </c>
      <c r="K72" s="18">
        <v>106.01942396396412</v>
      </c>
      <c r="L72" s="18">
        <v>0</v>
      </c>
      <c r="M72" s="18">
        <v>0</v>
      </c>
      <c r="N72" s="18">
        <v>0</v>
      </c>
      <c r="O72" s="58">
        <v>106.01942396396412</v>
      </c>
    </row>
    <row r="73" spans="1:15" x14ac:dyDescent="0.35">
      <c r="A73" s="1"/>
      <c r="B73" s="17">
        <v>23</v>
      </c>
      <c r="C73" s="56" t="s">
        <v>258</v>
      </c>
      <c r="D73" s="56" t="s">
        <v>68</v>
      </c>
      <c r="E73" s="56" t="s">
        <v>69</v>
      </c>
      <c r="F73" s="18">
        <v>0</v>
      </c>
      <c r="G73" s="18">
        <v>0</v>
      </c>
      <c r="H73" s="18">
        <v>0</v>
      </c>
      <c r="I73" s="18">
        <v>0</v>
      </c>
      <c r="J73" s="18">
        <v>26.333744080847634</v>
      </c>
      <c r="K73" s="18">
        <v>26.333744080847634</v>
      </c>
      <c r="L73" s="18">
        <v>0</v>
      </c>
      <c r="M73" s="18">
        <v>0</v>
      </c>
      <c r="N73" s="18">
        <v>0</v>
      </c>
      <c r="O73" s="58">
        <v>26.333744080847634</v>
      </c>
    </row>
    <row r="74" spans="1:15" x14ac:dyDescent="0.35">
      <c r="A74" s="1"/>
      <c r="B74" s="17">
        <v>23</v>
      </c>
      <c r="C74" s="56" t="s">
        <v>282</v>
      </c>
      <c r="D74" s="56" t="s">
        <v>72</v>
      </c>
      <c r="E74" s="56" t="s">
        <v>69</v>
      </c>
      <c r="F74" s="18">
        <v>0</v>
      </c>
      <c r="G74" s="18">
        <v>0</v>
      </c>
      <c r="H74" s="18">
        <v>0</v>
      </c>
      <c r="I74" s="18">
        <v>106.70387160453768</v>
      </c>
      <c r="J74" s="18">
        <v>158.0024644850858</v>
      </c>
      <c r="K74" s="18">
        <v>264.70633608962351</v>
      </c>
      <c r="L74" s="18">
        <v>0</v>
      </c>
      <c r="M74" s="18">
        <v>0</v>
      </c>
      <c r="N74" s="18">
        <v>0</v>
      </c>
      <c r="O74" s="58">
        <v>264.70633608962351</v>
      </c>
    </row>
    <row r="75" spans="1:15" x14ac:dyDescent="0.35">
      <c r="A75" s="1"/>
      <c r="B75" s="17">
        <v>23</v>
      </c>
      <c r="C75" s="56" t="s">
        <v>288</v>
      </c>
      <c r="D75" s="56" t="s">
        <v>68</v>
      </c>
      <c r="E75" s="56" t="s">
        <v>69</v>
      </c>
      <c r="F75" s="18">
        <v>0</v>
      </c>
      <c r="G75" s="18">
        <v>0</v>
      </c>
      <c r="H75" s="18">
        <v>0</v>
      </c>
      <c r="I75" s="18">
        <v>106.70387160453768</v>
      </c>
      <c r="J75" s="18">
        <v>242.27044554379825</v>
      </c>
      <c r="K75" s="18">
        <v>348.9743171483359</v>
      </c>
      <c r="L75" s="18">
        <v>0</v>
      </c>
      <c r="M75" s="18">
        <v>0</v>
      </c>
      <c r="N75" s="18">
        <v>0</v>
      </c>
      <c r="O75" s="58">
        <v>348.9743171483359</v>
      </c>
    </row>
    <row r="76" spans="1:15" x14ac:dyDescent="0.35">
      <c r="A76" s="1"/>
      <c r="B76" s="17">
        <v>23</v>
      </c>
      <c r="C76" s="56" t="s">
        <v>289</v>
      </c>
      <c r="D76" s="56" t="s">
        <v>68</v>
      </c>
      <c r="E76" s="56" t="s">
        <v>69</v>
      </c>
      <c r="F76" s="18">
        <v>0</v>
      </c>
      <c r="G76" s="18">
        <v>0</v>
      </c>
      <c r="H76" s="18">
        <v>0</v>
      </c>
      <c r="I76" s="18">
        <v>106.70387160453768</v>
      </c>
      <c r="J76" s="18">
        <v>316.00492897017159</v>
      </c>
      <c r="K76" s="18">
        <v>422.70880057470936</v>
      </c>
      <c r="L76" s="18">
        <v>0</v>
      </c>
      <c r="M76" s="18">
        <v>0</v>
      </c>
      <c r="N76" s="18">
        <v>0</v>
      </c>
      <c r="O76" s="58">
        <v>422.70880057470936</v>
      </c>
    </row>
    <row r="77" spans="1:15" x14ac:dyDescent="0.35">
      <c r="A77" s="1"/>
      <c r="B77" s="17">
        <v>23</v>
      </c>
      <c r="C77" s="56" t="s">
        <v>290</v>
      </c>
      <c r="D77" s="56" t="s">
        <v>68</v>
      </c>
      <c r="E77" s="56" t="s">
        <v>69</v>
      </c>
      <c r="F77" s="18">
        <v>0</v>
      </c>
      <c r="G77" s="18">
        <v>0</v>
      </c>
      <c r="H77" s="18">
        <v>0</v>
      </c>
      <c r="I77" s="18">
        <v>106.70387160453768</v>
      </c>
      <c r="J77" s="18">
        <v>316.00492897017159</v>
      </c>
      <c r="K77" s="18">
        <v>422.70880057470936</v>
      </c>
      <c r="L77" s="18">
        <v>0</v>
      </c>
      <c r="M77" s="18">
        <v>0</v>
      </c>
      <c r="N77" s="18">
        <v>0</v>
      </c>
      <c r="O77" s="58">
        <v>422.70880057470936</v>
      </c>
    </row>
    <row r="78" spans="1:15" x14ac:dyDescent="0.35">
      <c r="A78" s="1"/>
      <c r="B78" s="17">
        <v>23</v>
      </c>
      <c r="C78" s="56" t="s">
        <v>291</v>
      </c>
      <c r="D78" s="56" t="s">
        <v>68</v>
      </c>
      <c r="E78" s="56" t="s">
        <v>69</v>
      </c>
      <c r="F78" s="18">
        <v>0</v>
      </c>
      <c r="G78" s="18">
        <v>0</v>
      </c>
      <c r="H78" s="18">
        <v>0</v>
      </c>
      <c r="I78" s="18">
        <v>289.80699942899764</v>
      </c>
      <c r="J78" s="18">
        <v>896.64317626122136</v>
      </c>
      <c r="K78" s="18">
        <v>1186.4501756902189</v>
      </c>
      <c r="L78" s="18">
        <v>0</v>
      </c>
      <c r="M78" s="18">
        <v>0</v>
      </c>
      <c r="N78" s="18">
        <v>0</v>
      </c>
      <c r="O78" s="58">
        <v>1186.4501756902189</v>
      </c>
    </row>
    <row r="79" spans="1:15" x14ac:dyDescent="0.35">
      <c r="A79" s="1"/>
      <c r="B79" s="17">
        <v>23</v>
      </c>
      <c r="C79" s="56" t="s">
        <v>292</v>
      </c>
      <c r="D79" s="56" t="s">
        <v>68</v>
      </c>
      <c r="E79" s="56" t="s">
        <v>69</v>
      </c>
      <c r="F79" s="18">
        <v>0</v>
      </c>
      <c r="G79" s="18">
        <v>0</v>
      </c>
      <c r="H79" s="18">
        <v>0</v>
      </c>
      <c r="I79" s="18">
        <v>0</v>
      </c>
      <c r="J79" s="18">
        <v>105.33497632339053</v>
      </c>
      <c r="K79" s="18">
        <v>105.33497632339053</v>
      </c>
      <c r="L79" s="18">
        <v>0</v>
      </c>
      <c r="M79" s="18">
        <v>0</v>
      </c>
      <c r="N79" s="18">
        <v>0</v>
      </c>
      <c r="O79" s="58">
        <v>105.33497632339053</v>
      </c>
    </row>
    <row r="80" spans="1:15" x14ac:dyDescent="0.35">
      <c r="A80" s="1"/>
      <c r="B80" s="17">
        <v>23</v>
      </c>
      <c r="C80" s="56" t="s">
        <v>293</v>
      </c>
      <c r="D80" s="56" t="s">
        <v>68</v>
      </c>
      <c r="E80" s="56" t="s">
        <v>69</v>
      </c>
      <c r="F80" s="18">
        <v>0</v>
      </c>
      <c r="G80" s="18">
        <v>0</v>
      </c>
      <c r="H80" s="18">
        <v>0</v>
      </c>
      <c r="I80" s="18">
        <v>0</v>
      </c>
      <c r="J80" s="18">
        <v>210.66995264678107</v>
      </c>
      <c r="K80" s="18">
        <v>210.66995264678107</v>
      </c>
      <c r="L80" s="18">
        <v>0</v>
      </c>
      <c r="M80" s="18">
        <v>0</v>
      </c>
      <c r="N80" s="18">
        <v>0</v>
      </c>
      <c r="O80" s="58">
        <v>210.66995264678107</v>
      </c>
    </row>
    <row r="81" spans="1:15" x14ac:dyDescent="0.35">
      <c r="A81" s="1"/>
      <c r="B81" s="17">
        <v>23</v>
      </c>
      <c r="C81" s="56" t="s">
        <v>278</v>
      </c>
      <c r="D81" s="56"/>
      <c r="E81" s="56" t="s">
        <v>69</v>
      </c>
      <c r="F81" s="18">
        <v>0</v>
      </c>
      <c r="G81" s="18">
        <v>0</v>
      </c>
      <c r="H81" s="18">
        <v>0</v>
      </c>
      <c r="I81" s="18">
        <v>0</v>
      </c>
      <c r="J81" s="18">
        <v>0</v>
      </c>
      <c r="K81" s="18">
        <v>0</v>
      </c>
      <c r="L81" s="18">
        <v>0</v>
      </c>
      <c r="M81" s="18">
        <v>0</v>
      </c>
      <c r="N81" s="18">
        <v>0</v>
      </c>
      <c r="O81" s="58">
        <v>0</v>
      </c>
    </row>
    <row r="82" spans="1:15" x14ac:dyDescent="0.35">
      <c r="A82" s="1"/>
      <c r="B82" s="17">
        <v>23</v>
      </c>
      <c r="C82" s="56" t="s">
        <v>279</v>
      </c>
      <c r="D82" s="56" t="s">
        <v>68</v>
      </c>
      <c r="E82" s="56" t="s">
        <v>69</v>
      </c>
      <c r="F82" s="18">
        <v>0</v>
      </c>
      <c r="G82" s="18">
        <v>0</v>
      </c>
      <c r="H82" s="18">
        <v>0</v>
      </c>
      <c r="I82" s="18">
        <v>0</v>
      </c>
      <c r="J82" s="18">
        <v>0</v>
      </c>
      <c r="K82" s="18">
        <v>0</v>
      </c>
      <c r="L82" s="18">
        <v>290.96736863470193</v>
      </c>
      <c r="M82" s="18">
        <v>0</v>
      </c>
      <c r="N82" s="18">
        <v>0</v>
      </c>
      <c r="O82" s="58">
        <v>290.96736863470193</v>
      </c>
    </row>
    <row r="83" spans="1:15" x14ac:dyDescent="0.35">
      <c r="A83" s="1"/>
      <c r="B83" s="17">
        <v>23</v>
      </c>
      <c r="C83" s="56" t="s">
        <v>280</v>
      </c>
      <c r="D83" s="56" t="s">
        <v>68</v>
      </c>
      <c r="E83" s="56" t="s">
        <v>69</v>
      </c>
      <c r="F83" s="18">
        <v>0</v>
      </c>
      <c r="G83" s="18">
        <v>0</v>
      </c>
      <c r="H83" s="18">
        <v>0</v>
      </c>
      <c r="I83" s="18">
        <v>0</v>
      </c>
      <c r="J83" s="18">
        <v>0</v>
      </c>
      <c r="K83" s="18">
        <v>0</v>
      </c>
      <c r="L83" s="18">
        <v>215.53138417385327</v>
      </c>
      <c r="M83" s="18">
        <v>0</v>
      </c>
      <c r="N83" s="18">
        <v>0</v>
      </c>
      <c r="O83" s="58">
        <v>215.53138417385327</v>
      </c>
    </row>
    <row r="84" spans="1:15" x14ac:dyDescent="0.35">
      <c r="A84" s="1"/>
      <c r="B84" s="17">
        <v>23</v>
      </c>
      <c r="C84" s="56" t="s">
        <v>281</v>
      </c>
      <c r="D84" s="56" t="s">
        <v>72</v>
      </c>
      <c r="E84" s="56" t="s">
        <v>73</v>
      </c>
      <c r="F84" s="18">
        <v>0</v>
      </c>
      <c r="G84" s="18">
        <v>0</v>
      </c>
      <c r="H84" s="18">
        <v>0</v>
      </c>
      <c r="I84" s="18">
        <v>0</v>
      </c>
      <c r="J84" s="18">
        <v>0</v>
      </c>
      <c r="K84" s="18">
        <v>0</v>
      </c>
      <c r="L84" s="18">
        <v>107.76569208692663</v>
      </c>
      <c r="M84" s="18">
        <v>0</v>
      </c>
      <c r="N84" s="18">
        <v>0</v>
      </c>
      <c r="O84" s="58">
        <v>107.76569208692663</v>
      </c>
    </row>
    <row r="85" spans="1:15" x14ac:dyDescent="0.35">
      <c r="A85" s="1"/>
      <c r="B85" s="17">
        <v>23</v>
      </c>
      <c r="C85" s="56" t="s">
        <v>258</v>
      </c>
      <c r="D85" s="56" t="s">
        <v>68</v>
      </c>
      <c r="E85" s="56" t="s">
        <v>69</v>
      </c>
      <c r="F85" s="18">
        <v>0</v>
      </c>
      <c r="G85" s="18">
        <v>0</v>
      </c>
      <c r="H85" s="18">
        <v>0</v>
      </c>
      <c r="I85" s="18">
        <v>0</v>
      </c>
      <c r="J85" s="18">
        <v>0</v>
      </c>
      <c r="K85" s="18">
        <v>0</v>
      </c>
      <c r="L85" s="18">
        <v>26.941423021731659</v>
      </c>
      <c r="M85" s="18">
        <v>0</v>
      </c>
      <c r="N85" s="18">
        <v>0</v>
      </c>
      <c r="O85" s="58">
        <v>26.941423021731659</v>
      </c>
    </row>
    <row r="86" spans="1:15" x14ac:dyDescent="0.35">
      <c r="A86" s="1"/>
      <c r="B86" s="17">
        <v>23</v>
      </c>
      <c r="C86" s="56" t="s">
        <v>282</v>
      </c>
      <c r="D86" s="56" t="s">
        <v>72</v>
      </c>
      <c r="E86" s="56" t="s">
        <v>69</v>
      </c>
      <c r="F86" s="18">
        <v>0</v>
      </c>
      <c r="G86" s="18">
        <v>0</v>
      </c>
      <c r="H86" s="18">
        <v>0</v>
      </c>
      <c r="I86" s="18">
        <v>0</v>
      </c>
      <c r="J86" s="18">
        <v>0</v>
      </c>
      <c r="K86" s="18">
        <v>0</v>
      </c>
      <c r="L86" s="18">
        <v>269.41423021731657</v>
      </c>
      <c r="M86" s="18">
        <v>0</v>
      </c>
      <c r="N86" s="18">
        <v>0</v>
      </c>
      <c r="O86" s="58">
        <v>269.41423021731657</v>
      </c>
    </row>
    <row r="87" spans="1:15" x14ac:dyDescent="0.35">
      <c r="A87" s="1"/>
      <c r="B87" s="17">
        <v>23</v>
      </c>
      <c r="C87" s="56" t="s">
        <v>294</v>
      </c>
      <c r="D87" s="56" t="s">
        <v>68</v>
      </c>
      <c r="E87" s="56" t="s">
        <v>69</v>
      </c>
      <c r="F87" s="18">
        <v>0</v>
      </c>
      <c r="G87" s="18">
        <v>0</v>
      </c>
      <c r="H87" s="18">
        <v>0</v>
      </c>
      <c r="I87" s="18">
        <v>0</v>
      </c>
      <c r="J87" s="18">
        <v>0</v>
      </c>
      <c r="K87" s="18">
        <v>0</v>
      </c>
      <c r="L87" s="18">
        <v>431.06276834770654</v>
      </c>
      <c r="M87" s="18">
        <v>0</v>
      </c>
      <c r="N87" s="18">
        <v>0</v>
      </c>
      <c r="O87" s="58">
        <v>431.06276834770654</v>
      </c>
    </row>
    <row r="88" spans="1:15" x14ac:dyDescent="0.35">
      <c r="A88" s="1"/>
      <c r="B88" s="17">
        <v>23</v>
      </c>
      <c r="C88" s="56" t="s">
        <v>295</v>
      </c>
      <c r="D88" s="56" t="s">
        <v>68</v>
      </c>
      <c r="E88" s="56" t="s">
        <v>69</v>
      </c>
      <c r="F88" s="18">
        <v>0</v>
      </c>
      <c r="G88" s="18">
        <v>0</v>
      </c>
      <c r="H88" s="18">
        <v>0</v>
      </c>
      <c r="I88" s="18">
        <v>0</v>
      </c>
      <c r="J88" s="18">
        <v>0</v>
      </c>
      <c r="K88" s="18">
        <v>0</v>
      </c>
      <c r="L88" s="18">
        <v>431.06276834770654</v>
      </c>
      <c r="M88" s="18">
        <v>0</v>
      </c>
      <c r="N88" s="18">
        <v>0</v>
      </c>
      <c r="O88" s="58">
        <v>431.06276834770654</v>
      </c>
    </row>
    <row r="89" spans="1:15" x14ac:dyDescent="0.35">
      <c r="A89" s="1"/>
      <c r="B89" s="17">
        <v>23</v>
      </c>
      <c r="C89" s="56" t="s">
        <v>296</v>
      </c>
      <c r="D89" s="56" t="s">
        <v>68</v>
      </c>
      <c r="E89" s="56" t="s">
        <v>69</v>
      </c>
      <c r="F89" s="18">
        <v>0</v>
      </c>
      <c r="G89" s="18">
        <v>0</v>
      </c>
      <c r="H89" s="18">
        <v>0</v>
      </c>
      <c r="I89" s="18">
        <v>0</v>
      </c>
      <c r="J89" s="18">
        <v>0</v>
      </c>
      <c r="K89" s="18">
        <v>0</v>
      </c>
      <c r="L89" s="18">
        <v>355.62678388685788</v>
      </c>
      <c r="M89" s="18">
        <v>0</v>
      </c>
      <c r="N89" s="18">
        <v>0</v>
      </c>
      <c r="O89" s="58">
        <v>355.62678388685788</v>
      </c>
    </row>
    <row r="90" spans="1:15" x14ac:dyDescent="0.35">
      <c r="A90" s="1"/>
      <c r="B90" s="17">
        <v>23</v>
      </c>
      <c r="C90" s="56" t="s">
        <v>297</v>
      </c>
      <c r="D90" s="56" t="s">
        <v>68</v>
      </c>
      <c r="E90" s="56" t="s">
        <v>69</v>
      </c>
      <c r="F90" s="18">
        <v>0</v>
      </c>
      <c r="G90" s="18">
        <v>0</v>
      </c>
      <c r="H90" s="18">
        <v>0</v>
      </c>
      <c r="I90" s="18">
        <v>0</v>
      </c>
      <c r="J90" s="18">
        <v>0</v>
      </c>
      <c r="K90" s="18">
        <v>0</v>
      </c>
      <c r="L90" s="18">
        <v>355.62678388685788</v>
      </c>
      <c r="M90" s="18">
        <v>0</v>
      </c>
      <c r="N90" s="18">
        <v>0</v>
      </c>
      <c r="O90" s="58">
        <v>355.62678388685788</v>
      </c>
    </row>
    <row r="91" spans="1:15" x14ac:dyDescent="0.35">
      <c r="A91" s="1"/>
      <c r="B91" s="17">
        <v>23</v>
      </c>
      <c r="C91" s="56" t="s">
        <v>298</v>
      </c>
      <c r="D91" s="56" t="s">
        <v>72</v>
      </c>
      <c r="E91" s="56" t="s">
        <v>69</v>
      </c>
      <c r="F91" s="18">
        <v>0</v>
      </c>
      <c r="G91" s="18">
        <v>0</v>
      </c>
      <c r="H91" s="18">
        <v>0</v>
      </c>
      <c r="I91" s="18">
        <v>0</v>
      </c>
      <c r="J91" s="18">
        <v>0</v>
      </c>
      <c r="K91" s="18">
        <v>0</v>
      </c>
      <c r="L91" s="18">
        <v>431.06276834770654</v>
      </c>
      <c r="M91" s="18">
        <v>0</v>
      </c>
      <c r="N91" s="18">
        <v>0</v>
      </c>
      <c r="O91" s="58">
        <v>431.06276834770654</v>
      </c>
    </row>
    <row r="92" spans="1:15" x14ac:dyDescent="0.35">
      <c r="A92" s="1"/>
      <c r="B92" s="17">
        <v>23</v>
      </c>
      <c r="C92" s="56" t="s">
        <v>299</v>
      </c>
      <c r="D92" s="56" t="s">
        <v>68</v>
      </c>
      <c r="E92" s="56" t="s">
        <v>69</v>
      </c>
      <c r="F92" s="18">
        <v>0</v>
      </c>
      <c r="G92" s="18">
        <v>0</v>
      </c>
      <c r="H92" s="18">
        <v>0</v>
      </c>
      <c r="I92" s="18">
        <v>0</v>
      </c>
      <c r="J92" s="18">
        <v>0</v>
      </c>
      <c r="K92" s="18">
        <v>0</v>
      </c>
      <c r="L92" s="18">
        <v>904.80822764554534</v>
      </c>
      <c r="M92" s="18">
        <v>0</v>
      </c>
      <c r="N92" s="18">
        <v>0</v>
      </c>
      <c r="O92" s="58">
        <v>904.80822764554534</v>
      </c>
    </row>
    <row r="93" spans="1:15" x14ac:dyDescent="0.35">
      <c r="A93" s="1"/>
      <c r="B93" s="17">
        <v>23</v>
      </c>
      <c r="C93" s="56" t="s">
        <v>278</v>
      </c>
      <c r="D93" s="56"/>
      <c r="E93" s="56" t="s">
        <v>69</v>
      </c>
      <c r="F93" s="18">
        <v>0</v>
      </c>
      <c r="G93" s="18">
        <v>0</v>
      </c>
      <c r="H93" s="18">
        <v>0</v>
      </c>
      <c r="I93" s="18">
        <v>0</v>
      </c>
      <c r="J93" s="18">
        <v>0</v>
      </c>
      <c r="K93" s="18">
        <v>0</v>
      </c>
      <c r="L93" s="18">
        <v>0</v>
      </c>
      <c r="M93" s="18">
        <v>0</v>
      </c>
      <c r="N93" s="18">
        <v>0</v>
      </c>
      <c r="O93" s="58">
        <v>0</v>
      </c>
    </row>
    <row r="94" spans="1:15" x14ac:dyDescent="0.35">
      <c r="A94" s="1"/>
      <c r="B94" s="17">
        <v>23</v>
      </c>
      <c r="C94" s="56" t="s">
        <v>279</v>
      </c>
      <c r="D94" s="56" t="s">
        <v>68</v>
      </c>
      <c r="E94" s="56" t="s">
        <v>69</v>
      </c>
      <c r="F94" s="18">
        <v>0</v>
      </c>
      <c r="G94" s="18">
        <v>0</v>
      </c>
      <c r="H94" s="18">
        <v>0</v>
      </c>
      <c r="I94" s="18">
        <v>0</v>
      </c>
      <c r="J94" s="18">
        <v>0</v>
      </c>
      <c r="K94" s="18">
        <v>0</v>
      </c>
      <c r="L94" s="18">
        <v>0</v>
      </c>
      <c r="M94" s="18">
        <v>167.63087383635664</v>
      </c>
      <c r="N94" s="18">
        <v>0</v>
      </c>
      <c r="O94" s="58">
        <v>167.63087383635664</v>
      </c>
    </row>
    <row r="95" spans="1:15" x14ac:dyDescent="0.35">
      <c r="A95" s="1"/>
      <c r="B95" s="17">
        <v>23</v>
      </c>
      <c r="C95" s="56" t="s">
        <v>280</v>
      </c>
      <c r="D95" s="56" t="s">
        <v>68</v>
      </c>
      <c r="E95" s="56" t="s">
        <v>69</v>
      </c>
      <c r="F95" s="18">
        <v>0</v>
      </c>
      <c r="G95" s="18">
        <v>0</v>
      </c>
      <c r="H95" s="18">
        <v>0</v>
      </c>
      <c r="I95" s="18">
        <v>0</v>
      </c>
      <c r="J95" s="18">
        <v>0</v>
      </c>
      <c r="K95" s="18">
        <v>0</v>
      </c>
      <c r="L95" s="18">
        <v>0</v>
      </c>
      <c r="M95" s="18">
        <v>223.5078317818089</v>
      </c>
      <c r="N95" s="18">
        <v>0</v>
      </c>
      <c r="O95" s="58">
        <v>223.5078317818089</v>
      </c>
    </row>
    <row r="96" spans="1:15" x14ac:dyDescent="0.35">
      <c r="A96" s="1"/>
      <c r="B96" s="17">
        <v>23</v>
      </c>
      <c r="C96" s="56" t="s">
        <v>281</v>
      </c>
      <c r="D96" s="56" t="s">
        <v>72</v>
      </c>
      <c r="E96" s="56" t="s">
        <v>73</v>
      </c>
      <c r="F96" s="18">
        <v>0</v>
      </c>
      <c r="G96" s="18">
        <v>0</v>
      </c>
      <c r="H96" s="18">
        <v>0</v>
      </c>
      <c r="I96" s="18">
        <v>0</v>
      </c>
      <c r="J96" s="18">
        <v>0</v>
      </c>
      <c r="K96" s="18">
        <v>0</v>
      </c>
      <c r="L96" s="18">
        <v>0</v>
      </c>
      <c r="M96" s="18">
        <v>111.75391589090445</v>
      </c>
      <c r="N96" s="18">
        <v>0</v>
      </c>
      <c r="O96" s="58">
        <v>111.75391589090445</v>
      </c>
    </row>
    <row r="97" spans="1:15" x14ac:dyDescent="0.35">
      <c r="A97" s="1"/>
      <c r="B97" s="17">
        <v>23</v>
      </c>
      <c r="C97" s="56" t="s">
        <v>258</v>
      </c>
      <c r="D97" s="56" t="s">
        <v>68</v>
      </c>
      <c r="E97" s="56" t="s">
        <v>69</v>
      </c>
      <c r="F97" s="18">
        <v>0</v>
      </c>
      <c r="G97" s="18">
        <v>0</v>
      </c>
      <c r="H97" s="18">
        <v>0</v>
      </c>
      <c r="I97" s="18">
        <v>0</v>
      </c>
      <c r="J97" s="18">
        <v>0</v>
      </c>
      <c r="K97" s="18">
        <v>0</v>
      </c>
      <c r="L97" s="18">
        <v>0</v>
      </c>
      <c r="M97" s="18">
        <v>27.938478972726113</v>
      </c>
      <c r="N97" s="18">
        <v>0</v>
      </c>
      <c r="O97" s="58">
        <v>27.938478972726113</v>
      </c>
    </row>
    <row r="98" spans="1:15" x14ac:dyDescent="0.35">
      <c r="A98" s="1"/>
      <c r="B98" s="17">
        <v>23</v>
      </c>
      <c r="C98" s="56" t="s">
        <v>282</v>
      </c>
      <c r="D98" s="56" t="s">
        <v>72</v>
      </c>
      <c r="E98" s="56" t="s">
        <v>69</v>
      </c>
      <c r="F98" s="18">
        <v>0</v>
      </c>
      <c r="G98" s="18">
        <v>0</v>
      </c>
      <c r="H98" s="18">
        <v>0</v>
      </c>
      <c r="I98" s="18">
        <v>0</v>
      </c>
      <c r="J98" s="18">
        <v>0</v>
      </c>
      <c r="K98" s="18">
        <v>0</v>
      </c>
      <c r="L98" s="18">
        <v>0</v>
      </c>
      <c r="M98" s="18">
        <v>279.38478972726114</v>
      </c>
      <c r="N98" s="18">
        <v>0</v>
      </c>
      <c r="O98" s="58">
        <v>279.38478972726114</v>
      </c>
    </row>
    <row r="99" spans="1:15" x14ac:dyDescent="0.35">
      <c r="A99" s="1"/>
      <c r="B99" s="17">
        <v>23</v>
      </c>
      <c r="C99" s="56" t="s">
        <v>300</v>
      </c>
      <c r="D99" s="56" t="s">
        <v>68</v>
      </c>
      <c r="E99" s="56" t="s">
        <v>69</v>
      </c>
      <c r="F99" s="18">
        <v>0</v>
      </c>
      <c r="G99" s="18">
        <v>0</v>
      </c>
      <c r="H99" s="18">
        <v>0</v>
      </c>
      <c r="I99" s="18">
        <v>0</v>
      </c>
      <c r="J99" s="18">
        <v>0</v>
      </c>
      <c r="K99" s="18">
        <v>0</v>
      </c>
      <c r="L99" s="18">
        <v>0</v>
      </c>
      <c r="M99" s="18">
        <v>1241.5044909533699</v>
      </c>
      <c r="N99" s="18">
        <v>0</v>
      </c>
      <c r="O99" s="58">
        <v>1241.5044909533699</v>
      </c>
    </row>
    <row r="100" spans="1:15" x14ac:dyDescent="0.35">
      <c r="A100" s="1"/>
      <c r="B100" s="17">
        <v>23</v>
      </c>
      <c r="C100" s="56" t="s">
        <v>301</v>
      </c>
      <c r="D100" s="56" t="s">
        <v>68</v>
      </c>
      <c r="E100" s="56" t="s">
        <v>69</v>
      </c>
      <c r="F100" s="18">
        <v>0</v>
      </c>
      <c r="G100" s="18">
        <v>0</v>
      </c>
      <c r="H100" s="18">
        <v>0</v>
      </c>
      <c r="I100" s="18">
        <v>0</v>
      </c>
      <c r="J100" s="18">
        <v>0</v>
      </c>
      <c r="K100" s="18">
        <v>0</v>
      </c>
      <c r="L100" s="18">
        <v>0</v>
      </c>
      <c r="M100" s="18">
        <v>1005.7852430181401</v>
      </c>
      <c r="N100" s="18">
        <v>0</v>
      </c>
      <c r="O100" s="58">
        <v>1005.7852430181401</v>
      </c>
    </row>
    <row r="101" spans="1:15" x14ac:dyDescent="0.35">
      <c r="A101" s="1"/>
      <c r="B101" s="17">
        <v>23</v>
      </c>
      <c r="C101" s="56" t="s">
        <v>302</v>
      </c>
      <c r="D101" s="56" t="s">
        <v>68</v>
      </c>
      <c r="E101" s="56" t="s">
        <v>69</v>
      </c>
      <c r="F101" s="18">
        <v>0</v>
      </c>
      <c r="G101" s="18">
        <v>0</v>
      </c>
      <c r="H101" s="18">
        <v>0</v>
      </c>
      <c r="I101" s="18">
        <v>0</v>
      </c>
      <c r="J101" s="18">
        <v>0</v>
      </c>
      <c r="K101" s="18">
        <v>0</v>
      </c>
      <c r="L101" s="18">
        <v>0</v>
      </c>
      <c r="M101" s="18">
        <v>1318.6962075126726</v>
      </c>
      <c r="N101" s="18">
        <v>0</v>
      </c>
      <c r="O101" s="58">
        <v>1318.6962075126726</v>
      </c>
    </row>
    <row r="102" spans="1:15" x14ac:dyDescent="0.35">
      <c r="A102" s="1"/>
      <c r="B102" s="17">
        <v>23</v>
      </c>
      <c r="C102" s="56" t="s">
        <v>278</v>
      </c>
      <c r="D102" s="56"/>
      <c r="E102" s="56" t="s">
        <v>69</v>
      </c>
      <c r="F102" s="18">
        <v>0</v>
      </c>
      <c r="G102" s="18">
        <v>0</v>
      </c>
      <c r="H102" s="18">
        <v>0</v>
      </c>
      <c r="I102" s="18">
        <v>0</v>
      </c>
      <c r="J102" s="18">
        <v>0</v>
      </c>
      <c r="K102" s="18">
        <v>0</v>
      </c>
      <c r="L102" s="18">
        <v>0</v>
      </c>
      <c r="M102" s="18">
        <v>0</v>
      </c>
      <c r="N102" s="18">
        <v>0</v>
      </c>
      <c r="O102" s="58">
        <v>0</v>
      </c>
    </row>
    <row r="103" spans="1:15" x14ac:dyDescent="0.35">
      <c r="A103" s="1"/>
      <c r="B103" s="17">
        <v>23</v>
      </c>
      <c r="C103" s="56" t="s">
        <v>279</v>
      </c>
      <c r="D103" s="56" t="s">
        <v>68</v>
      </c>
      <c r="E103" s="56" t="s">
        <v>69</v>
      </c>
      <c r="F103" s="18">
        <v>0</v>
      </c>
      <c r="G103" s="18">
        <v>0</v>
      </c>
      <c r="H103" s="18">
        <v>0</v>
      </c>
      <c r="I103" s="18">
        <v>0</v>
      </c>
      <c r="J103" s="18">
        <v>0</v>
      </c>
      <c r="K103" s="18">
        <v>0</v>
      </c>
      <c r="L103" s="18">
        <v>0</v>
      </c>
      <c r="M103" s="18">
        <v>0</v>
      </c>
      <c r="N103" s="18">
        <v>169.10446466432796</v>
      </c>
      <c r="O103" s="58">
        <v>169.10446466432796</v>
      </c>
    </row>
    <row r="104" spans="1:15" x14ac:dyDescent="0.35">
      <c r="A104" s="1"/>
      <c r="B104" s="17">
        <v>23</v>
      </c>
      <c r="C104" s="56" t="s">
        <v>280</v>
      </c>
      <c r="D104" s="56" t="s">
        <v>68</v>
      </c>
      <c r="E104" s="56" t="s">
        <v>69</v>
      </c>
      <c r="F104" s="18">
        <v>0</v>
      </c>
      <c r="G104" s="18">
        <v>0</v>
      </c>
      <c r="H104" s="18">
        <v>0</v>
      </c>
      <c r="I104" s="18">
        <v>0</v>
      </c>
      <c r="J104" s="18">
        <v>0</v>
      </c>
      <c r="K104" s="18">
        <v>0</v>
      </c>
      <c r="L104" s="18">
        <v>0</v>
      </c>
      <c r="M104" s="18">
        <v>0</v>
      </c>
      <c r="N104" s="18">
        <v>225.47261955243727</v>
      </c>
      <c r="O104" s="58">
        <v>225.47261955243727</v>
      </c>
    </row>
    <row r="105" spans="1:15" x14ac:dyDescent="0.35">
      <c r="A105" s="1"/>
      <c r="B105" s="17">
        <v>23</v>
      </c>
      <c r="C105" s="56" t="s">
        <v>281</v>
      </c>
      <c r="D105" s="56" t="s">
        <v>72</v>
      </c>
      <c r="E105" s="56" t="s">
        <v>73</v>
      </c>
      <c r="F105" s="18">
        <v>0</v>
      </c>
      <c r="G105" s="18">
        <v>0</v>
      </c>
      <c r="H105" s="18">
        <v>0</v>
      </c>
      <c r="I105" s="18">
        <v>0</v>
      </c>
      <c r="J105" s="18">
        <v>0</v>
      </c>
      <c r="K105" s="18">
        <v>0</v>
      </c>
      <c r="L105" s="18">
        <v>0</v>
      </c>
      <c r="M105" s="18">
        <v>0</v>
      </c>
      <c r="N105" s="18">
        <v>112.73630977621863</v>
      </c>
      <c r="O105" s="58">
        <v>112.73630977621863</v>
      </c>
    </row>
    <row r="106" spans="1:15" x14ac:dyDescent="0.35">
      <c r="A106" s="1"/>
      <c r="B106" s="17">
        <v>23</v>
      </c>
      <c r="C106" s="56" t="s">
        <v>258</v>
      </c>
      <c r="D106" s="56" t="s">
        <v>68</v>
      </c>
      <c r="E106" s="56" t="s">
        <v>69</v>
      </c>
      <c r="F106" s="18">
        <v>0</v>
      </c>
      <c r="G106" s="18">
        <v>0</v>
      </c>
      <c r="H106" s="18">
        <v>0</v>
      </c>
      <c r="I106" s="18">
        <v>0</v>
      </c>
      <c r="J106" s="18">
        <v>0</v>
      </c>
      <c r="K106" s="18">
        <v>0</v>
      </c>
      <c r="L106" s="18">
        <v>0</v>
      </c>
      <c r="M106" s="18">
        <v>0</v>
      </c>
      <c r="N106" s="18">
        <v>28.184077444054658</v>
      </c>
      <c r="O106" s="58">
        <v>28.184077444054658</v>
      </c>
    </row>
    <row r="107" spans="1:15" x14ac:dyDescent="0.35">
      <c r="A107" s="1"/>
      <c r="B107" s="17">
        <v>23</v>
      </c>
      <c r="C107" s="56" t="s">
        <v>282</v>
      </c>
      <c r="D107" s="56" t="s">
        <v>72</v>
      </c>
      <c r="E107" s="56" t="s">
        <v>69</v>
      </c>
      <c r="F107" s="18">
        <v>0</v>
      </c>
      <c r="G107" s="18">
        <v>0</v>
      </c>
      <c r="H107" s="18">
        <v>0</v>
      </c>
      <c r="I107" s="18">
        <v>0</v>
      </c>
      <c r="J107" s="18">
        <v>0</v>
      </c>
      <c r="K107" s="18">
        <v>0</v>
      </c>
      <c r="L107" s="18">
        <v>0</v>
      </c>
      <c r="M107" s="18">
        <v>0</v>
      </c>
      <c r="N107" s="18">
        <v>281.84077444054662</v>
      </c>
      <c r="O107" s="58">
        <v>281.84077444054662</v>
      </c>
    </row>
    <row r="108" spans="1:15" x14ac:dyDescent="0.35">
      <c r="A108" s="1"/>
      <c r="B108" s="17">
        <v>23</v>
      </c>
      <c r="C108" s="56" t="s">
        <v>303</v>
      </c>
      <c r="D108" s="56" t="s">
        <v>72</v>
      </c>
      <c r="E108" s="56" t="s">
        <v>69</v>
      </c>
      <c r="F108" s="18">
        <v>0</v>
      </c>
      <c r="G108" s="18">
        <v>0</v>
      </c>
      <c r="H108" s="18">
        <v>0</v>
      </c>
      <c r="I108" s="18">
        <v>0</v>
      </c>
      <c r="J108" s="18">
        <v>0</v>
      </c>
      <c r="K108" s="18">
        <v>0</v>
      </c>
      <c r="L108" s="18">
        <v>0</v>
      </c>
      <c r="M108" s="18">
        <v>0</v>
      </c>
      <c r="N108" s="18">
        <v>450.94523910487453</v>
      </c>
      <c r="O108" s="58">
        <v>450.94523910487453</v>
      </c>
    </row>
    <row r="109" spans="1:15" x14ac:dyDescent="0.35">
      <c r="A109" s="1"/>
      <c r="B109" s="17">
        <v>23</v>
      </c>
      <c r="C109" s="56" t="s">
        <v>304</v>
      </c>
      <c r="D109" s="56" t="s">
        <v>68</v>
      </c>
      <c r="E109" s="56" t="s">
        <v>69</v>
      </c>
      <c r="F109" s="18">
        <v>0</v>
      </c>
      <c r="G109" s="18">
        <v>0</v>
      </c>
      <c r="H109" s="18">
        <v>0</v>
      </c>
      <c r="I109" s="18">
        <v>0</v>
      </c>
      <c r="J109" s="18">
        <v>0</v>
      </c>
      <c r="K109" s="18">
        <v>0</v>
      </c>
      <c r="L109" s="18">
        <v>0</v>
      </c>
      <c r="M109" s="18">
        <v>0</v>
      </c>
      <c r="N109" s="18">
        <v>938.18399147213677</v>
      </c>
      <c r="O109" s="58">
        <v>938.18399147213677</v>
      </c>
    </row>
    <row r="110" spans="1:15" x14ac:dyDescent="0.35">
      <c r="A110" s="1"/>
      <c r="B110" s="17">
        <v>23</v>
      </c>
      <c r="C110" s="56" t="s">
        <v>305</v>
      </c>
      <c r="D110" s="56" t="s">
        <v>72</v>
      </c>
      <c r="E110" s="56" t="s">
        <v>69</v>
      </c>
      <c r="F110" s="18">
        <v>0</v>
      </c>
      <c r="G110" s="18">
        <v>0</v>
      </c>
      <c r="H110" s="18">
        <v>0</v>
      </c>
      <c r="I110" s="18">
        <v>0</v>
      </c>
      <c r="J110" s="18">
        <v>0</v>
      </c>
      <c r="K110" s="18">
        <v>0</v>
      </c>
      <c r="L110" s="18">
        <v>0</v>
      </c>
      <c r="M110" s="18">
        <v>0</v>
      </c>
      <c r="N110" s="18">
        <v>372.02982226152153</v>
      </c>
      <c r="O110" s="58">
        <v>372.02982226152153</v>
      </c>
    </row>
    <row r="111" spans="1:15" x14ac:dyDescent="0.35">
      <c r="A111" s="1"/>
      <c r="B111" s="17">
        <v>23</v>
      </c>
      <c r="C111" s="56" t="s">
        <v>306</v>
      </c>
      <c r="D111" s="56" t="s">
        <v>68</v>
      </c>
      <c r="E111" s="56" t="s">
        <v>69</v>
      </c>
      <c r="F111" s="18">
        <v>0</v>
      </c>
      <c r="G111" s="18">
        <v>0</v>
      </c>
      <c r="H111" s="18">
        <v>0</v>
      </c>
      <c r="I111" s="18">
        <v>0</v>
      </c>
      <c r="J111" s="18">
        <v>0</v>
      </c>
      <c r="K111" s="18">
        <v>0</v>
      </c>
      <c r="L111" s="18">
        <v>0</v>
      </c>
      <c r="M111" s="18">
        <v>0</v>
      </c>
      <c r="N111" s="18">
        <v>1014.6267879859678</v>
      </c>
      <c r="O111" s="58">
        <v>1014.6267879859678</v>
      </c>
    </row>
    <row r="112" spans="1:15" x14ac:dyDescent="0.35">
      <c r="A112" s="1"/>
      <c r="B112" s="17">
        <v>23</v>
      </c>
      <c r="C112" s="56" t="s">
        <v>307</v>
      </c>
      <c r="D112" s="56" t="s">
        <v>68</v>
      </c>
      <c r="E112" s="56" t="s">
        <v>69</v>
      </c>
      <c r="F112" s="18">
        <v>0</v>
      </c>
      <c r="G112" s="18">
        <v>0</v>
      </c>
      <c r="H112" s="18">
        <v>0</v>
      </c>
      <c r="I112" s="18">
        <v>0</v>
      </c>
      <c r="J112" s="18">
        <v>0</v>
      </c>
      <c r="K112" s="18">
        <v>0</v>
      </c>
      <c r="L112" s="18">
        <v>0</v>
      </c>
      <c r="M112" s="18">
        <v>0</v>
      </c>
      <c r="N112" s="18">
        <v>372.02982226152153</v>
      </c>
      <c r="O112" s="58">
        <v>372.02982226152153</v>
      </c>
    </row>
    <row r="113" spans="1:16" x14ac:dyDescent="0.35">
      <c r="A113" s="1"/>
      <c r="B113" s="17">
        <v>23</v>
      </c>
      <c r="C113" s="56" t="s">
        <v>308</v>
      </c>
      <c r="D113" s="56" t="s">
        <v>68</v>
      </c>
      <c r="E113" s="56" t="s">
        <v>69</v>
      </c>
      <c r="F113" s="18">
        <v>0</v>
      </c>
      <c r="G113" s="18">
        <v>0</v>
      </c>
      <c r="H113" s="18">
        <v>0</v>
      </c>
      <c r="I113" s="18">
        <v>0</v>
      </c>
      <c r="J113" s="18">
        <v>0</v>
      </c>
      <c r="K113" s="18">
        <v>0</v>
      </c>
      <c r="L113" s="18">
        <v>0</v>
      </c>
      <c r="M113" s="18">
        <v>0</v>
      </c>
      <c r="N113" s="18">
        <v>372.02982226152153</v>
      </c>
      <c r="O113" s="58">
        <v>372.02982226152153</v>
      </c>
    </row>
    <row r="114" spans="1:16" hidden="1" x14ac:dyDescent="0.35">
      <c r="A114" s="1"/>
      <c r="B114" s="17"/>
      <c r="C114" s="56"/>
      <c r="D114" s="56"/>
      <c r="E114" s="56"/>
      <c r="F114" s="416"/>
      <c r="G114" s="416"/>
      <c r="H114" s="18"/>
      <c r="I114" s="18"/>
      <c r="J114" s="18"/>
      <c r="K114" s="18"/>
      <c r="L114" s="18"/>
      <c r="M114" s="18"/>
      <c r="N114" s="18"/>
      <c r="O114" s="58"/>
    </row>
    <row r="115" spans="1:16" ht="13.15" thickBot="1" x14ac:dyDescent="0.4">
      <c r="A115" s="1"/>
      <c r="B115" s="376">
        <v>23</v>
      </c>
      <c r="C115" s="367" t="s">
        <v>309</v>
      </c>
      <c r="D115" s="367"/>
      <c r="E115" s="375"/>
      <c r="F115" s="21">
        <v>825.32132945909302</v>
      </c>
      <c r="G115" s="21">
        <v>2478.2637318842544</v>
      </c>
      <c r="H115" s="21">
        <v>3303.5850613433477</v>
      </c>
      <c r="I115" s="21">
        <v>983.3821648584925</v>
      </c>
      <c r="J115" s="21">
        <v>2608.3365415163175</v>
      </c>
      <c r="K115" s="21">
        <v>3591.7187063748102</v>
      </c>
      <c r="L115" s="21">
        <v>3819.8701985969105</v>
      </c>
      <c r="M115" s="21">
        <v>4376.2018316932399</v>
      </c>
      <c r="N115" s="21">
        <v>4337.1837312251282</v>
      </c>
      <c r="O115" s="21">
        <v>19428.559529233436</v>
      </c>
      <c r="P115" s="385"/>
    </row>
    <row r="116" spans="1:16" hidden="1" x14ac:dyDescent="0.35">
      <c r="B116" s="17">
        <v>24</v>
      </c>
      <c r="C116" s="56" t="s">
        <v>310</v>
      </c>
      <c r="D116" s="56" t="s">
        <v>72</v>
      </c>
      <c r="E116" s="56" t="s">
        <v>98</v>
      </c>
      <c r="F116" s="18">
        <v>926.35702334666735</v>
      </c>
      <c r="G116" s="18">
        <v>924.21959706721327</v>
      </c>
      <c r="H116" s="18">
        <v>1850.5766204138804</v>
      </c>
      <c r="I116" s="18">
        <v>985.42577704770861</v>
      </c>
      <c r="J116" s="18">
        <v>997.01373363287769</v>
      </c>
      <c r="K116" s="18">
        <v>1982.4395106805864</v>
      </c>
      <c r="L116" s="18">
        <v>2040.4719715203962</v>
      </c>
      <c r="M116" s="18">
        <v>2141.56981850176</v>
      </c>
      <c r="N116" s="18">
        <v>2251.1967910367398</v>
      </c>
      <c r="O116" s="20">
        <v>10266.254712153363</v>
      </c>
    </row>
    <row r="117" spans="1:16" hidden="1" x14ac:dyDescent="0.35">
      <c r="B117" s="17">
        <v>24</v>
      </c>
      <c r="C117" s="56" t="s">
        <v>311</v>
      </c>
      <c r="D117" s="56" t="s">
        <v>72</v>
      </c>
      <c r="E117" s="56" t="s">
        <v>98</v>
      </c>
      <c r="F117" s="18">
        <v>1257.7869805884752</v>
      </c>
      <c r="G117" s="18">
        <v>1254.8848306845941</v>
      </c>
      <c r="H117" s="18">
        <v>2512.6718112730691</v>
      </c>
      <c r="I117" s="18">
        <v>1288.0460999801655</v>
      </c>
      <c r="J117" s="18">
        <v>1303.1926717808176</v>
      </c>
      <c r="K117" s="18">
        <v>2591.2387717609831</v>
      </c>
      <c r="L117" s="18">
        <v>2565.5225665946473</v>
      </c>
      <c r="M117" s="18">
        <v>2585.8996798029557</v>
      </c>
      <c r="N117" s="18">
        <v>2718.2685671456206</v>
      </c>
      <c r="O117" s="20">
        <v>12973.601396577276</v>
      </c>
    </row>
    <row r="118" spans="1:16" hidden="1" x14ac:dyDescent="0.35">
      <c r="B118" s="17">
        <v>24</v>
      </c>
      <c r="C118" s="56" t="s">
        <v>312</v>
      </c>
      <c r="D118" s="56" t="s">
        <v>72</v>
      </c>
      <c r="E118" s="56" t="s">
        <v>98</v>
      </c>
      <c r="F118" s="18">
        <v>1257.7869805884752</v>
      </c>
      <c r="G118" s="18">
        <v>1252.8310093577779</v>
      </c>
      <c r="H118" s="18">
        <v>2510.6179899462531</v>
      </c>
      <c r="I118" s="18">
        <v>1288.0460999801655</v>
      </c>
      <c r="J118" s="18">
        <v>1303.1926717808176</v>
      </c>
      <c r="K118" s="18">
        <v>2591.2387717609831</v>
      </c>
      <c r="L118" s="18">
        <v>2565.5225665946473</v>
      </c>
      <c r="M118" s="18">
        <v>2585.8996798029557</v>
      </c>
      <c r="N118" s="18">
        <v>2718.2685671456206</v>
      </c>
      <c r="O118" s="20">
        <v>12971.547575250461</v>
      </c>
    </row>
    <row r="119" spans="1:16" hidden="1" x14ac:dyDescent="0.35">
      <c r="B119" s="17">
        <v>24</v>
      </c>
      <c r="C119" s="56" t="s">
        <v>313</v>
      </c>
      <c r="D119" s="56" t="s">
        <v>72</v>
      </c>
      <c r="E119" s="56" t="s">
        <v>98</v>
      </c>
      <c r="F119" s="18">
        <v>102.92855814962971</v>
      </c>
      <c r="G119" s="18">
        <v>102.69106634080147</v>
      </c>
      <c r="H119" s="18">
        <v>205.61962449043116</v>
      </c>
      <c r="I119" s="18">
        <v>109.49175300530095</v>
      </c>
      <c r="J119" s="18">
        <v>110.77930373698641</v>
      </c>
      <c r="K119" s="18">
        <v>220.27105674228739</v>
      </c>
      <c r="L119" s="18">
        <v>226.71910794671069</v>
      </c>
      <c r="M119" s="18">
        <v>237.95220205575103</v>
      </c>
      <c r="N119" s="18">
        <v>250.13297678185992</v>
      </c>
      <c r="O119" s="20">
        <v>1140.6949680170401</v>
      </c>
    </row>
    <row r="120" spans="1:16" hidden="1" x14ac:dyDescent="0.35">
      <c r="B120" s="17">
        <v>24</v>
      </c>
      <c r="C120" s="56" t="s">
        <v>314</v>
      </c>
      <c r="D120" s="56" t="s">
        <v>72</v>
      </c>
      <c r="E120" s="56" t="s">
        <v>98</v>
      </c>
      <c r="F120" s="18">
        <v>154.39283722444455</v>
      </c>
      <c r="G120" s="18">
        <v>154.03659951120218</v>
      </c>
      <c r="H120" s="18">
        <v>308.42943673564673</v>
      </c>
      <c r="I120" s="18">
        <v>164.23762950795145</v>
      </c>
      <c r="J120" s="18">
        <v>166.16895560547962</v>
      </c>
      <c r="K120" s="18">
        <v>330.40658511343105</v>
      </c>
      <c r="L120" s="18">
        <v>340.078661920066</v>
      </c>
      <c r="M120" s="18">
        <v>356.92830308362659</v>
      </c>
      <c r="N120" s="18">
        <v>375.19946517278993</v>
      </c>
      <c r="O120" s="20">
        <v>1711.0424520255601</v>
      </c>
    </row>
    <row r="121" spans="1:16" hidden="1" x14ac:dyDescent="0.35">
      <c r="B121" s="17">
        <v>24</v>
      </c>
      <c r="C121" s="56" t="s">
        <v>315</v>
      </c>
      <c r="D121" s="56" t="s">
        <v>72</v>
      </c>
      <c r="E121" s="56" t="s">
        <v>98</v>
      </c>
      <c r="F121" s="18">
        <v>0</v>
      </c>
      <c r="G121" s="18">
        <v>2567.276658520037</v>
      </c>
      <c r="H121" s="18">
        <v>2567.276658520037</v>
      </c>
      <c r="I121" s="18">
        <v>2657.5668205170132</v>
      </c>
      <c r="J121" s="18">
        <v>0</v>
      </c>
      <c r="K121" s="18">
        <v>2657.5668205170132</v>
      </c>
      <c r="L121" s="18">
        <v>0</v>
      </c>
      <c r="M121" s="18">
        <v>0</v>
      </c>
      <c r="N121" s="18">
        <v>0</v>
      </c>
      <c r="O121" s="20">
        <v>5224.8434790370502</v>
      </c>
    </row>
    <row r="122" spans="1:16" hidden="1" x14ac:dyDescent="0.35">
      <c r="B122" s="17"/>
      <c r="C122" s="377"/>
      <c r="D122" s="377"/>
      <c r="E122" s="378"/>
      <c r="F122" s="417"/>
      <c r="G122" s="417"/>
      <c r="H122" s="15"/>
      <c r="I122" s="15"/>
      <c r="J122" s="15"/>
      <c r="K122" s="15"/>
      <c r="L122" s="15"/>
      <c r="M122" s="15"/>
      <c r="N122" s="15"/>
      <c r="O122" s="59"/>
    </row>
    <row r="123" spans="1:16" ht="13.15" hidden="1" thickBot="1" x14ac:dyDescent="0.4">
      <c r="A123" s="1"/>
      <c r="B123" s="366">
        <v>24</v>
      </c>
      <c r="C123" s="367" t="s">
        <v>316</v>
      </c>
      <c r="D123" s="367"/>
      <c r="E123" s="375"/>
      <c r="F123" s="418">
        <v>3699.2523798976922</v>
      </c>
      <c r="G123" s="418">
        <v>6255.9397614816262</v>
      </c>
      <c r="H123" s="21">
        <v>9955.192141379317</v>
      </c>
      <c r="I123" s="21">
        <v>6492.8141800383055</v>
      </c>
      <c r="J123" s="21">
        <v>3880.3473365369791</v>
      </c>
      <c r="K123" s="21">
        <v>10373.161516575285</v>
      </c>
      <c r="L123" s="21">
        <v>7738.3148745764684</v>
      </c>
      <c r="M123" s="21">
        <v>7908.2496832470488</v>
      </c>
      <c r="N123" s="21">
        <v>8313.0663672826304</v>
      </c>
      <c r="O123" s="21">
        <v>44287.984583060752</v>
      </c>
    </row>
    <row r="124" spans="1:16" hidden="1" x14ac:dyDescent="0.35">
      <c r="B124" s="17">
        <v>25</v>
      </c>
      <c r="C124" s="56" t="s">
        <v>317</v>
      </c>
      <c r="D124" s="56" t="s">
        <v>68</v>
      </c>
      <c r="E124" s="56" t="s">
        <v>73</v>
      </c>
      <c r="F124" s="18">
        <v>0</v>
      </c>
      <c r="G124" s="18">
        <v>0</v>
      </c>
      <c r="H124" s="18">
        <v>0</v>
      </c>
      <c r="I124" s="18">
        <v>0</v>
      </c>
      <c r="J124" s="18">
        <v>0</v>
      </c>
      <c r="K124" s="18">
        <v>0</v>
      </c>
      <c r="L124" s="18">
        <v>0</v>
      </c>
      <c r="M124" s="18">
        <v>0</v>
      </c>
      <c r="N124" s="18">
        <v>0</v>
      </c>
      <c r="O124" s="20">
        <v>0</v>
      </c>
    </row>
    <row r="125" spans="1:16" hidden="1" x14ac:dyDescent="0.35">
      <c r="B125" s="17">
        <v>25</v>
      </c>
      <c r="C125" s="56" t="s">
        <v>318</v>
      </c>
      <c r="D125" s="56" t="s">
        <v>68</v>
      </c>
      <c r="E125" s="56" t="s">
        <v>98</v>
      </c>
      <c r="F125" s="18">
        <v>1521.5500729981945</v>
      </c>
      <c r="G125" s="18">
        <v>1521.5500729981945</v>
      </c>
      <c r="H125" s="18">
        <v>3043.1001459963891</v>
      </c>
      <c r="I125" s="18">
        <v>0</v>
      </c>
      <c r="J125" s="18">
        <v>0</v>
      </c>
      <c r="K125" s="18">
        <v>0</v>
      </c>
      <c r="L125" s="18">
        <v>0</v>
      </c>
      <c r="M125" s="18">
        <v>0</v>
      </c>
      <c r="N125" s="18">
        <v>0</v>
      </c>
      <c r="O125" s="20">
        <v>3043.1001459963891</v>
      </c>
    </row>
    <row r="126" spans="1:16" hidden="1" x14ac:dyDescent="0.35">
      <c r="B126" s="17">
        <v>25</v>
      </c>
      <c r="C126" s="56" t="s">
        <v>319</v>
      </c>
      <c r="D126" s="56" t="s">
        <v>68</v>
      </c>
      <c r="E126" s="56" t="s">
        <v>98</v>
      </c>
      <c r="F126" s="18">
        <v>0</v>
      </c>
      <c r="G126" s="18">
        <v>0</v>
      </c>
      <c r="H126" s="18">
        <v>0</v>
      </c>
      <c r="I126" s="18">
        <v>1788.4380431384971</v>
      </c>
      <c r="J126" s="18">
        <v>1788.4380431384971</v>
      </c>
      <c r="K126" s="18">
        <v>3576.8760862769941</v>
      </c>
      <c r="L126" s="18">
        <v>0</v>
      </c>
      <c r="M126" s="18">
        <v>0</v>
      </c>
      <c r="N126" s="18">
        <v>0</v>
      </c>
      <c r="O126" s="20">
        <v>3576.8760862769941</v>
      </c>
    </row>
    <row r="127" spans="1:16" hidden="1" x14ac:dyDescent="0.35">
      <c r="B127" s="17">
        <v>25</v>
      </c>
      <c r="C127" s="56" t="s">
        <v>320</v>
      </c>
      <c r="D127" s="56" t="s">
        <v>68</v>
      </c>
      <c r="E127" s="56" t="s">
        <v>98</v>
      </c>
      <c r="F127" s="18">
        <v>0</v>
      </c>
      <c r="G127" s="18">
        <v>0</v>
      </c>
      <c r="H127" s="18">
        <v>0</v>
      </c>
      <c r="I127" s="18">
        <v>0</v>
      </c>
      <c r="J127" s="18">
        <v>0</v>
      </c>
      <c r="K127" s="18">
        <v>0</v>
      </c>
      <c r="L127" s="18">
        <v>3249.2856076136959</v>
      </c>
      <c r="M127" s="18">
        <v>0</v>
      </c>
      <c r="N127" s="18">
        <v>0</v>
      </c>
      <c r="O127" s="20">
        <v>3249.2856076136959</v>
      </c>
    </row>
    <row r="128" spans="1:16" hidden="1" x14ac:dyDescent="0.35">
      <c r="B128" s="17">
        <v>25</v>
      </c>
      <c r="C128" s="56" t="s">
        <v>321</v>
      </c>
      <c r="D128" s="56" t="s">
        <v>68</v>
      </c>
      <c r="E128" s="56" t="s">
        <v>98</v>
      </c>
      <c r="F128" s="18">
        <v>0</v>
      </c>
      <c r="G128" s="18">
        <v>0</v>
      </c>
      <c r="H128" s="18">
        <v>0</v>
      </c>
      <c r="I128" s="18">
        <v>0</v>
      </c>
      <c r="J128" s="18">
        <v>0</v>
      </c>
      <c r="K128" s="18">
        <v>0</v>
      </c>
      <c r="L128" s="18">
        <v>0</v>
      </c>
      <c r="M128" s="18">
        <v>1700.0923802749833</v>
      </c>
      <c r="N128" s="18">
        <v>1741.3571748889294</v>
      </c>
      <c r="O128" s="20">
        <v>3441.4495551639129</v>
      </c>
    </row>
    <row r="129" spans="2:15" hidden="1" x14ac:dyDescent="0.35">
      <c r="B129" s="17">
        <v>25</v>
      </c>
      <c r="C129" s="56" t="s">
        <v>322</v>
      </c>
      <c r="D129" s="56" t="s">
        <v>68</v>
      </c>
      <c r="E129" s="56" t="s">
        <v>98</v>
      </c>
      <c r="F129" s="18">
        <v>0</v>
      </c>
      <c r="G129" s="18">
        <v>0</v>
      </c>
      <c r="H129" s="18">
        <v>0</v>
      </c>
      <c r="I129" s="18">
        <v>0</v>
      </c>
      <c r="J129" s="18">
        <v>0</v>
      </c>
      <c r="K129" s="18">
        <v>0</v>
      </c>
      <c r="L129" s="18">
        <v>0</v>
      </c>
      <c r="M129" s="18">
        <v>0</v>
      </c>
      <c r="N129" s="18">
        <v>0</v>
      </c>
      <c r="O129" s="20">
        <v>0</v>
      </c>
    </row>
    <row r="130" spans="2:15" hidden="1" x14ac:dyDescent="0.35">
      <c r="B130" s="17">
        <v>25</v>
      </c>
      <c r="C130" s="56" t="s">
        <v>323</v>
      </c>
      <c r="D130" s="56" t="s">
        <v>68</v>
      </c>
      <c r="E130" s="56" t="s">
        <v>73</v>
      </c>
      <c r="F130" s="18">
        <v>0</v>
      </c>
      <c r="G130" s="18">
        <v>0</v>
      </c>
      <c r="H130" s="18">
        <v>0</v>
      </c>
      <c r="I130" s="18">
        <v>0</v>
      </c>
      <c r="J130" s="18">
        <v>0</v>
      </c>
      <c r="K130" s="18">
        <v>0</v>
      </c>
      <c r="L130" s="18">
        <v>0</v>
      </c>
      <c r="M130" s="18">
        <v>0</v>
      </c>
      <c r="N130" s="18">
        <v>0</v>
      </c>
      <c r="O130" s="20">
        <v>0</v>
      </c>
    </row>
    <row r="131" spans="2:15" hidden="1" x14ac:dyDescent="0.35">
      <c r="B131" s="17">
        <v>25</v>
      </c>
      <c r="C131" s="56" t="s">
        <v>324</v>
      </c>
      <c r="D131" s="56" t="s">
        <v>95</v>
      </c>
      <c r="E131" s="56" t="s">
        <v>98</v>
      </c>
      <c r="F131" s="18">
        <v>154.83888124133594</v>
      </c>
      <c r="G131" s="18">
        <v>154.83888124133594</v>
      </c>
      <c r="H131" s="18">
        <v>309.67776248267188</v>
      </c>
      <c r="I131" s="18">
        <v>157.84978315432454</v>
      </c>
      <c r="J131" s="18">
        <v>157.84978315432454</v>
      </c>
      <c r="K131" s="18">
        <v>315.69956630864908</v>
      </c>
      <c r="L131" s="18">
        <v>323.09767394236286</v>
      </c>
      <c r="M131" s="18">
        <v>329.47526749515185</v>
      </c>
      <c r="N131" s="18">
        <v>337.47232071490879</v>
      </c>
      <c r="O131" s="20">
        <v>1615.4225909437446</v>
      </c>
    </row>
    <row r="132" spans="2:15" hidden="1" x14ac:dyDescent="0.35">
      <c r="B132" s="17">
        <v>25</v>
      </c>
      <c r="C132" s="56" t="s">
        <v>325</v>
      </c>
      <c r="D132" s="56" t="s">
        <v>95</v>
      </c>
      <c r="E132" s="56" t="s">
        <v>98</v>
      </c>
      <c r="F132" s="18">
        <v>516.12960413778649</v>
      </c>
      <c r="G132" s="18">
        <v>516.12960413778649</v>
      </c>
      <c r="H132" s="18">
        <v>1032.259208275573</v>
      </c>
      <c r="I132" s="18">
        <v>526.16594384774839</v>
      </c>
      <c r="J132" s="18">
        <v>526.16594384774839</v>
      </c>
      <c r="K132" s="18">
        <v>1052.3318876954968</v>
      </c>
      <c r="L132" s="18">
        <v>1076.9922464745425</v>
      </c>
      <c r="M132" s="18">
        <v>1098.2508916505062</v>
      </c>
      <c r="N132" s="18">
        <v>1124.9077357163626</v>
      </c>
      <c r="O132" s="20">
        <v>5384.7419698124813</v>
      </c>
    </row>
    <row r="133" spans="2:15" hidden="1" x14ac:dyDescent="0.35">
      <c r="B133" s="17">
        <v>25</v>
      </c>
      <c r="C133" s="56" t="s">
        <v>326</v>
      </c>
      <c r="D133" s="56" t="s">
        <v>95</v>
      </c>
      <c r="E133" s="56" t="s">
        <v>98</v>
      </c>
      <c r="F133" s="18">
        <v>1290.3240103444659</v>
      </c>
      <c r="G133" s="18">
        <v>1290.3240103444659</v>
      </c>
      <c r="H133" s="18">
        <v>2580.6480206889319</v>
      </c>
      <c r="I133" s="18">
        <v>1315.4148596193709</v>
      </c>
      <c r="J133" s="18">
        <v>1315.4148596193709</v>
      </c>
      <c r="K133" s="18">
        <v>2630.8297192387417</v>
      </c>
      <c r="L133" s="18">
        <v>2692.4806161863571</v>
      </c>
      <c r="M133" s="18">
        <v>2745.6272291262653</v>
      </c>
      <c r="N133" s="18">
        <v>2812.2693392909068</v>
      </c>
      <c r="O133" s="20">
        <v>13461.854924531202</v>
      </c>
    </row>
    <row r="134" spans="2:15" hidden="1" x14ac:dyDescent="0.35">
      <c r="B134" s="17">
        <v>25</v>
      </c>
      <c r="C134" s="56" t="s">
        <v>327</v>
      </c>
      <c r="D134" s="56" t="s">
        <v>95</v>
      </c>
      <c r="E134" s="56" t="s">
        <v>98</v>
      </c>
      <c r="F134" s="18">
        <v>929.03328744801559</v>
      </c>
      <c r="G134" s="18">
        <v>929.03328744801559</v>
      </c>
      <c r="H134" s="18">
        <v>1858.0665748960312</v>
      </c>
      <c r="I134" s="18">
        <v>947.09869892594725</v>
      </c>
      <c r="J134" s="18">
        <v>947.09869892594725</v>
      </c>
      <c r="K134" s="18">
        <v>1894.1973978518945</v>
      </c>
      <c r="L134" s="18">
        <v>1938.586043654177</v>
      </c>
      <c r="M134" s="18">
        <v>1976.8516049709108</v>
      </c>
      <c r="N134" s="18">
        <v>2024.8339242894529</v>
      </c>
      <c r="O134" s="20">
        <v>9692.5355456624657</v>
      </c>
    </row>
    <row r="135" spans="2:15" hidden="1" x14ac:dyDescent="0.35">
      <c r="B135" s="17">
        <v>25</v>
      </c>
      <c r="C135" s="56" t="s">
        <v>328</v>
      </c>
      <c r="D135" s="56" t="s">
        <v>95</v>
      </c>
      <c r="E135" s="56" t="s">
        <v>98</v>
      </c>
      <c r="F135" s="18">
        <v>186.32278709374091</v>
      </c>
      <c r="G135" s="18">
        <v>186.32278709374091</v>
      </c>
      <c r="H135" s="18">
        <v>372.64557418748183</v>
      </c>
      <c r="I135" s="18">
        <v>189.94590572903718</v>
      </c>
      <c r="J135" s="18">
        <v>189.94590572903718</v>
      </c>
      <c r="K135" s="18">
        <v>379.89181145807436</v>
      </c>
      <c r="L135" s="18">
        <v>388.79420097730991</v>
      </c>
      <c r="M135" s="18">
        <v>396.46857188583272</v>
      </c>
      <c r="N135" s="18">
        <v>406.09169259360692</v>
      </c>
      <c r="O135" s="20">
        <v>1943.8918511023057</v>
      </c>
    </row>
    <row r="136" spans="2:15" hidden="1" x14ac:dyDescent="0.35">
      <c r="B136" s="17">
        <v>25</v>
      </c>
      <c r="C136" s="56" t="s">
        <v>329</v>
      </c>
      <c r="D136" s="56" t="s">
        <v>95</v>
      </c>
      <c r="E136" s="56" t="s">
        <v>98</v>
      </c>
      <c r="F136" s="18">
        <v>0</v>
      </c>
      <c r="G136" s="18">
        <v>0</v>
      </c>
      <c r="H136" s="18">
        <v>0</v>
      </c>
      <c r="I136" s="18">
        <v>0</v>
      </c>
      <c r="J136" s="18">
        <v>0</v>
      </c>
      <c r="K136" s="18">
        <v>0</v>
      </c>
      <c r="L136" s="18">
        <v>0</v>
      </c>
      <c r="M136" s="18">
        <v>0</v>
      </c>
      <c r="N136" s="18">
        <v>0</v>
      </c>
      <c r="O136" s="20">
        <v>0</v>
      </c>
    </row>
    <row r="137" spans="2:15" hidden="1" x14ac:dyDescent="0.35">
      <c r="B137" s="17">
        <v>25</v>
      </c>
      <c r="C137" s="56" t="s">
        <v>330</v>
      </c>
      <c r="D137" s="56" t="s">
        <v>68</v>
      </c>
      <c r="E137" s="56" t="s">
        <v>98</v>
      </c>
      <c r="F137" s="18">
        <v>1493.679074374754</v>
      </c>
      <c r="G137" s="18">
        <v>1493.679074374754</v>
      </c>
      <c r="H137" s="18">
        <v>2987.358148749508</v>
      </c>
      <c r="I137" s="18">
        <v>0</v>
      </c>
      <c r="J137" s="18">
        <v>0</v>
      </c>
      <c r="K137" s="18">
        <v>0</v>
      </c>
      <c r="L137" s="18">
        <v>0</v>
      </c>
      <c r="M137" s="18">
        <v>0</v>
      </c>
      <c r="N137" s="18">
        <v>0</v>
      </c>
      <c r="O137" s="20">
        <v>2987.358148749508</v>
      </c>
    </row>
    <row r="138" spans="2:15" hidden="1" x14ac:dyDescent="0.35">
      <c r="B138" s="17">
        <v>25</v>
      </c>
      <c r="C138" s="56" t="s">
        <v>331</v>
      </c>
      <c r="D138" s="56" t="s">
        <v>68</v>
      </c>
      <c r="E138" s="56" t="s">
        <v>98</v>
      </c>
      <c r="F138" s="18">
        <v>0</v>
      </c>
      <c r="G138" s="18">
        <v>0</v>
      </c>
      <c r="H138" s="18">
        <v>0</v>
      </c>
      <c r="I138" s="18">
        <v>0</v>
      </c>
      <c r="J138" s="18">
        <v>0</v>
      </c>
      <c r="K138" s="18">
        <v>0</v>
      </c>
      <c r="L138" s="18">
        <v>0</v>
      </c>
      <c r="M138" s="18">
        <v>0</v>
      </c>
      <c r="N138" s="18">
        <v>0</v>
      </c>
      <c r="O138" s="20">
        <v>0</v>
      </c>
    </row>
    <row r="139" spans="2:15" hidden="1" x14ac:dyDescent="0.35">
      <c r="B139" s="17">
        <v>25</v>
      </c>
      <c r="C139" s="56" t="s">
        <v>332</v>
      </c>
      <c r="D139" s="56" t="s">
        <v>72</v>
      </c>
      <c r="E139" s="57" t="s">
        <v>69</v>
      </c>
      <c r="F139" s="18">
        <v>0</v>
      </c>
      <c r="G139" s="18">
        <v>0</v>
      </c>
      <c r="H139" s="18">
        <v>0</v>
      </c>
      <c r="I139" s="18">
        <v>0</v>
      </c>
      <c r="J139" s="18">
        <v>0</v>
      </c>
      <c r="K139" s="18">
        <v>0</v>
      </c>
      <c r="L139" s="18">
        <v>0</v>
      </c>
      <c r="M139" s="18">
        <v>2196.5017833010124</v>
      </c>
      <c r="N139" s="18">
        <v>7874.3541500145384</v>
      </c>
      <c r="O139" s="20">
        <v>10070.85593331555</v>
      </c>
    </row>
    <row r="140" spans="2:15" hidden="1" x14ac:dyDescent="0.35">
      <c r="B140" s="17">
        <v>25</v>
      </c>
      <c r="C140" s="56" t="s">
        <v>333</v>
      </c>
      <c r="D140" s="56" t="s">
        <v>72</v>
      </c>
      <c r="E140" s="56" t="s">
        <v>69</v>
      </c>
      <c r="F140" s="18">
        <v>0</v>
      </c>
      <c r="G140" s="18">
        <v>0</v>
      </c>
      <c r="H140" s="18">
        <v>0</v>
      </c>
      <c r="I140" s="18">
        <v>0</v>
      </c>
      <c r="J140" s="18">
        <v>0</v>
      </c>
      <c r="K140" s="18">
        <v>0</v>
      </c>
      <c r="L140" s="18">
        <v>2928.3419181642821</v>
      </c>
      <c r="M140" s="18">
        <v>0</v>
      </c>
      <c r="N140" s="18">
        <v>0</v>
      </c>
      <c r="O140" s="20">
        <v>2928.3419181642821</v>
      </c>
    </row>
    <row r="141" spans="2:15" hidden="1" x14ac:dyDescent="0.35">
      <c r="B141" s="17">
        <v>25</v>
      </c>
      <c r="C141" s="56" t="s">
        <v>334</v>
      </c>
      <c r="D141" s="56" t="s">
        <v>95</v>
      </c>
      <c r="E141" s="56" t="s">
        <v>98</v>
      </c>
      <c r="F141" s="18">
        <v>0</v>
      </c>
      <c r="G141" s="18">
        <v>0</v>
      </c>
      <c r="H141" s="18">
        <v>0</v>
      </c>
      <c r="I141" s="18">
        <v>0</v>
      </c>
      <c r="J141" s="18">
        <v>0</v>
      </c>
      <c r="K141" s="18">
        <v>0</v>
      </c>
      <c r="L141" s="18">
        <v>0</v>
      </c>
      <c r="M141" s="18">
        <v>0</v>
      </c>
      <c r="N141" s="18">
        <v>0</v>
      </c>
      <c r="O141" s="20">
        <v>0</v>
      </c>
    </row>
    <row r="142" spans="2:15" hidden="1" x14ac:dyDescent="0.35">
      <c r="B142" s="17">
        <v>25</v>
      </c>
      <c r="C142" s="56" t="s">
        <v>335</v>
      </c>
      <c r="D142" s="56" t="s">
        <v>95</v>
      </c>
      <c r="E142" s="56" t="s">
        <v>98</v>
      </c>
      <c r="F142" s="18">
        <v>0</v>
      </c>
      <c r="G142" s="18">
        <v>0</v>
      </c>
      <c r="H142" s="18">
        <v>0</v>
      </c>
      <c r="I142" s="18">
        <v>0</v>
      </c>
      <c r="J142" s="18">
        <v>0</v>
      </c>
      <c r="K142" s="18">
        <v>0</v>
      </c>
      <c r="L142" s="18">
        <v>0</v>
      </c>
      <c r="M142" s="18">
        <v>0</v>
      </c>
      <c r="N142" s="18">
        <v>0</v>
      </c>
      <c r="O142" s="20">
        <v>0</v>
      </c>
    </row>
    <row r="143" spans="2:15" hidden="1" x14ac:dyDescent="0.35">
      <c r="B143" s="17">
        <v>25</v>
      </c>
      <c r="C143" s="56" t="s">
        <v>336</v>
      </c>
      <c r="D143" s="56" t="s">
        <v>95</v>
      </c>
      <c r="E143" s="56" t="s">
        <v>73</v>
      </c>
      <c r="F143" s="18">
        <v>0</v>
      </c>
      <c r="G143" s="18">
        <v>0</v>
      </c>
      <c r="H143" s="18">
        <v>0</v>
      </c>
      <c r="I143" s="18">
        <v>665.55256403245551</v>
      </c>
      <c r="J143" s="18">
        <v>665.55256403245551</v>
      </c>
      <c r="K143" s="18">
        <v>1331.105128064911</v>
      </c>
      <c r="L143" s="18">
        <v>2086.360149792949</v>
      </c>
      <c r="M143" s="18">
        <v>2890.6183118419649</v>
      </c>
      <c r="N143" s="18">
        <v>3017.0475435007133</v>
      </c>
      <c r="O143" s="20">
        <v>9325.1311332005389</v>
      </c>
    </row>
    <row r="144" spans="2:15" hidden="1" x14ac:dyDescent="0.35">
      <c r="B144" s="17">
        <v>25</v>
      </c>
      <c r="C144" s="56" t="s">
        <v>337</v>
      </c>
      <c r="D144" s="56" t="s">
        <v>95</v>
      </c>
      <c r="E144" s="56" t="s">
        <v>73</v>
      </c>
      <c r="F144" s="18">
        <v>0</v>
      </c>
      <c r="G144" s="18">
        <v>0</v>
      </c>
      <c r="H144" s="18">
        <v>0</v>
      </c>
      <c r="I144" s="18">
        <v>498.02132751133234</v>
      </c>
      <c r="J144" s="18">
        <v>498.02132751133234</v>
      </c>
      <c r="K144" s="18">
        <v>996.04265502266469</v>
      </c>
      <c r="L144" s="18">
        <v>1373.843619370321</v>
      </c>
      <c r="M144" s="18">
        <v>1622.2593395837121</v>
      </c>
      <c r="N144" s="18">
        <v>2257.61108204124</v>
      </c>
      <c r="O144" s="20">
        <v>6249.7566960179374</v>
      </c>
    </row>
    <row r="145" spans="2:15" hidden="1" x14ac:dyDescent="0.35">
      <c r="B145" s="17">
        <v>25</v>
      </c>
      <c r="C145" s="56" t="s">
        <v>338</v>
      </c>
      <c r="D145" s="56" t="s">
        <v>95</v>
      </c>
      <c r="E145" s="56">
        <v>0</v>
      </c>
      <c r="F145" s="18">
        <v>0</v>
      </c>
      <c r="G145" s="18">
        <v>0</v>
      </c>
      <c r="H145" s="18">
        <v>0</v>
      </c>
      <c r="I145" s="18">
        <v>0</v>
      </c>
      <c r="J145" s="18">
        <v>0</v>
      </c>
      <c r="K145" s="18">
        <v>0</v>
      </c>
      <c r="L145" s="18">
        <v>0</v>
      </c>
      <c r="M145" s="18">
        <v>0</v>
      </c>
      <c r="N145" s="18">
        <v>0</v>
      </c>
      <c r="O145" s="20">
        <v>0</v>
      </c>
    </row>
    <row r="146" spans="2:15" hidden="1" x14ac:dyDescent="0.35">
      <c r="B146" s="17">
        <v>25</v>
      </c>
      <c r="C146" s="56" t="s">
        <v>339</v>
      </c>
      <c r="D146" s="56" t="s">
        <v>68</v>
      </c>
      <c r="E146" s="56" t="s">
        <v>69</v>
      </c>
      <c r="F146" s="18">
        <v>872.7317540972889</v>
      </c>
      <c r="G146" s="18">
        <v>872.7317540972889</v>
      </c>
      <c r="H146" s="18">
        <v>1745.4635081945778</v>
      </c>
      <c r="I146" s="18">
        <v>889.702360490665</v>
      </c>
      <c r="J146" s="18">
        <v>889.702360490665</v>
      </c>
      <c r="K146" s="18">
        <v>1779.40472098133</v>
      </c>
      <c r="L146" s="18">
        <v>1821.1033137405232</v>
      </c>
      <c r="M146" s="18">
        <v>1857.049894881018</v>
      </c>
      <c r="N146" s="18">
        <v>1902.1243763557954</v>
      </c>
      <c r="O146" s="20">
        <v>9105.1458141532439</v>
      </c>
    </row>
    <row r="147" spans="2:15" hidden="1" x14ac:dyDescent="0.35">
      <c r="B147" s="17">
        <v>25</v>
      </c>
      <c r="C147" s="56" t="s">
        <v>340</v>
      </c>
      <c r="D147" s="56" t="s">
        <v>95</v>
      </c>
      <c r="E147" s="56" t="s">
        <v>73</v>
      </c>
      <c r="F147" s="18">
        <v>0</v>
      </c>
      <c r="G147" s="18">
        <v>0</v>
      </c>
      <c r="H147" s="18">
        <v>0</v>
      </c>
      <c r="I147" s="18">
        <v>497.01635055858321</v>
      </c>
      <c r="J147" s="18">
        <v>497.01635055858321</v>
      </c>
      <c r="K147" s="18">
        <v>994.03270111716643</v>
      </c>
      <c r="L147" s="18">
        <v>1371.0757492968812</v>
      </c>
      <c r="M147" s="18">
        <v>1618.9865519265934</v>
      </c>
      <c r="N147" s="18">
        <v>2253.0664547889455</v>
      </c>
      <c r="O147" s="20">
        <v>6237.1614571295868</v>
      </c>
    </row>
    <row r="148" spans="2:15" hidden="1" x14ac:dyDescent="0.35">
      <c r="B148" s="17">
        <v>25</v>
      </c>
      <c r="C148" s="56" t="s">
        <v>341</v>
      </c>
      <c r="D148" s="56" t="s">
        <v>95</v>
      </c>
      <c r="E148" s="56" t="s">
        <v>98</v>
      </c>
      <c r="F148" s="18">
        <v>1806.4536144822525</v>
      </c>
      <c r="G148" s="18">
        <v>1806.4536144822525</v>
      </c>
      <c r="H148" s="18">
        <v>3612.9072289645051</v>
      </c>
      <c r="I148" s="18">
        <v>1973.1222894290565</v>
      </c>
      <c r="J148" s="18">
        <v>1973.1222894290565</v>
      </c>
      <c r="K148" s="18">
        <v>3946.2445788581131</v>
      </c>
      <c r="L148" s="18">
        <v>4307.9689858981701</v>
      </c>
      <c r="M148" s="18">
        <v>4667.5662895146506</v>
      </c>
      <c r="N148" s="18">
        <v>5062.0848107236325</v>
      </c>
      <c r="O148" s="20">
        <v>21596.77189395907</v>
      </c>
    </row>
    <row r="149" spans="2:15" hidden="1" x14ac:dyDescent="0.35">
      <c r="B149" s="17">
        <v>25</v>
      </c>
      <c r="C149" s="56" t="s">
        <v>342</v>
      </c>
      <c r="D149" s="56" t="s">
        <v>68</v>
      </c>
      <c r="E149" s="56" t="s">
        <v>98</v>
      </c>
      <c r="F149" s="18">
        <v>77.41944062066797</v>
      </c>
      <c r="G149" s="18">
        <v>77.41944062066797</v>
      </c>
      <c r="H149" s="18">
        <v>154.83888124133594</v>
      </c>
      <c r="I149" s="18">
        <v>78.924891577162271</v>
      </c>
      <c r="J149" s="18">
        <v>78.924891577162271</v>
      </c>
      <c r="K149" s="18">
        <v>157.84978315432454</v>
      </c>
      <c r="L149" s="18">
        <v>161.54883697118143</v>
      </c>
      <c r="M149" s="18">
        <v>164.73763374757593</v>
      </c>
      <c r="N149" s="18">
        <v>168.73616035745439</v>
      </c>
      <c r="O149" s="20">
        <v>807.71129547187229</v>
      </c>
    </row>
    <row r="150" spans="2:15" hidden="1" x14ac:dyDescent="0.35">
      <c r="B150" s="17">
        <v>25</v>
      </c>
      <c r="C150" s="56" t="s">
        <v>343</v>
      </c>
      <c r="D150" s="56" t="s">
        <v>68</v>
      </c>
      <c r="E150" s="56" t="s">
        <v>98</v>
      </c>
      <c r="F150" s="18">
        <v>387.09720310333984</v>
      </c>
      <c r="G150" s="18">
        <v>387.09720310333984</v>
      </c>
      <c r="H150" s="18">
        <v>774.19440620667967</v>
      </c>
      <c r="I150" s="18">
        <v>394.6244578858113</v>
      </c>
      <c r="J150" s="18">
        <v>394.6244578858113</v>
      </c>
      <c r="K150" s="18">
        <v>789.24891577162259</v>
      </c>
      <c r="L150" s="18">
        <v>807.74418485590706</v>
      </c>
      <c r="M150" s="18">
        <v>823.68816873787955</v>
      </c>
      <c r="N150" s="18">
        <v>843.680801787272</v>
      </c>
      <c r="O150" s="20">
        <v>4038.5564773593605</v>
      </c>
    </row>
    <row r="151" spans="2:15" hidden="1" x14ac:dyDescent="0.35">
      <c r="B151" s="17">
        <v>25</v>
      </c>
      <c r="C151" s="56" t="s">
        <v>344</v>
      </c>
      <c r="D151" s="56" t="s">
        <v>68</v>
      </c>
      <c r="E151" s="56" t="s">
        <v>98</v>
      </c>
      <c r="F151" s="18">
        <v>3309.4230217314866</v>
      </c>
      <c r="G151" s="18">
        <v>3309.4230217314866</v>
      </c>
      <c r="H151" s="18">
        <v>6618.8460434629733</v>
      </c>
      <c r="I151" s="18">
        <v>3548.4631253092152</v>
      </c>
      <c r="J151" s="18">
        <v>3548.4631253092152</v>
      </c>
      <c r="K151" s="18">
        <v>7096.9262506184305</v>
      </c>
      <c r="L151" s="18">
        <v>8039.7471199324609</v>
      </c>
      <c r="M151" s="18">
        <v>7214.4101072521744</v>
      </c>
      <c r="N151" s="18">
        <v>6888.9349735270052</v>
      </c>
      <c r="O151" s="20">
        <v>35858.864494793044</v>
      </c>
    </row>
    <row r="152" spans="2:15" hidden="1" x14ac:dyDescent="0.35">
      <c r="B152" s="17">
        <v>25</v>
      </c>
      <c r="C152" s="56" t="s">
        <v>345</v>
      </c>
      <c r="D152" s="56" t="s">
        <v>68</v>
      </c>
      <c r="E152" s="56" t="s">
        <v>98</v>
      </c>
      <c r="F152" s="18">
        <v>3036.3904611425974</v>
      </c>
      <c r="G152" s="18">
        <v>3036.3904611425974</v>
      </c>
      <c r="H152" s="18">
        <v>6072.7809222851947</v>
      </c>
      <c r="I152" s="18">
        <v>4107.2513576755236</v>
      </c>
      <c r="J152" s="18">
        <v>4107.2513576755236</v>
      </c>
      <c r="K152" s="18">
        <v>8214.5027153510473</v>
      </c>
      <c r="L152" s="18">
        <v>6106.5460375106577</v>
      </c>
      <c r="M152" s="18">
        <v>5068.427864967085</v>
      </c>
      <c r="N152" s="18">
        <v>6056.503249096897</v>
      </c>
      <c r="O152" s="20">
        <v>31518.760789210886</v>
      </c>
    </row>
    <row r="153" spans="2:15" hidden="1" x14ac:dyDescent="0.35">
      <c r="B153" s="17">
        <v>25</v>
      </c>
      <c r="C153" s="56" t="s">
        <v>346</v>
      </c>
      <c r="D153" s="56" t="s">
        <v>68</v>
      </c>
      <c r="E153" s="56" t="s">
        <v>98</v>
      </c>
      <c r="F153" s="18">
        <v>1480.9709312616733</v>
      </c>
      <c r="G153" s="18">
        <v>1480.9709312616733</v>
      </c>
      <c r="H153" s="18">
        <v>2961.9418625233466</v>
      </c>
      <c r="I153" s="18">
        <v>0</v>
      </c>
      <c r="J153" s="18">
        <v>0</v>
      </c>
      <c r="K153" s="18">
        <v>0</v>
      </c>
      <c r="L153" s="18">
        <v>0</v>
      </c>
      <c r="M153" s="18">
        <v>0</v>
      </c>
      <c r="N153" s="18">
        <v>0</v>
      </c>
      <c r="O153" s="20">
        <v>2961.9418625233466</v>
      </c>
    </row>
    <row r="154" spans="2:15" hidden="1" x14ac:dyDescent="0.35">
      <c r="B154" s="17">
        <v>25</v>
      </c>
      <c r="C154" s="56" t="s">
        <v>347</v>
      </c>
      <c r="D154" s="56" t="s">
        <v>68</v>
      </c>
      <c r="E154" s="56" t="s">
        <v>98</v>
      </c>
      <c r="F154" s="18">
        <v>1508.7288975018078</v>
      </c>
      <c r="G154" s="18">
        <v>1508.7288975018078</v>
      </c>
      <c r="H154" s="18">
        <v>3017.4577950036155</v>
      </c>
      <c r="I154" s="18">
        <v>0</v>
      </c>
      <c r="J154" s="18">
        <v>0</v>
      </c>
      <c r="K154" s="18">
        <v>0</v>
      </c>
      <c r="L154" s="18">
        <v>0</v>
      </c>
      <c r="M154" s="18">
        <v>0</v>
      </c>
      <c r="N154" s="18">
        <v>0</v>
      </c>
      <c r="O154" s="20">
        <v>3017.4577950036155</v>
      </c>
    </row>
    <row r="155" spans="2:15" hidden="1" x14ac:dyDescent="0.35">
      <c r="B155" s="17">
        <v>25</v>
      </c>
      <c r="C155" s="56" t="s">
        <v>348</v>
      </c>
      <c r="D155" s="56" t="s">
        <v>68</v>
      </c>
      <c r="E155" s="56" t="s">
        <v>98</v>
      </c>
      <c r="F155" s="18">
        <v>1884.2400232514626</v>
      </c>
      <c r="G155" s="18">
        <v>1884.2400232514626</v>
      </c>
      <c r="H155" s="18">
        <v>3768.4800465029252</v>
      </c>
      <c r="I155" s="18">
        <v>0</v>
      </c>
      <c r="J155" s="18">
        <v>0</v>
      </c>
      <c r="K155" s="18">
        <v>0</v>
      </c>
      <c r="L155" s="18">
        <v>0</v>
      </c>
      <c r="M155" s="18">
        <v>0</v>
      </c>
      <c r="N155" s="18">
        <v>0</v>
      </c>
      <c r="O155" s="20">
        <v>3768.4800465029252</v>
      </c>
    </row>
    <row r="156" spans="2:15" hidden="1" x14ac:dyDescent="0.35">
      <c r="B156" s="17">
        <v>25</v>
      </c>
      <c r="C156" s="56" t="s">
        <v>349</v>
      </c>
      <c r="D156" s="56" t="s">
        <v>68</v>
      </c>
      <c r="E156" s="56" t="s">
        <v>98</v>
      </c>
      <c r="F156" s="18">
        <v>1410.2616916244008</v>
      </c>
      <c r="G156" s="18">
        <v>1410.2616916244008</v>
      </c>
      <c r="H156" s="18">
        <v>2820.5233832488016</v>
      </c>
      <c r="I156" s="18">
        <v>0</v>
      </c>
      <c r="J156" s="18">
        <v>0</v>
      </c>
      <c r="K156" s="18">
        <v>0</v>
      </c>
      <c r="L156" s="18">
        <v>0</v>
      </c>
      <c r="M156" s="18">
        <v>0</v>
      </c>
      <c r="N156" s="18">
        <v>0</v>
      </c>
      <c r="O156" s="20">
        <v>2820.5233832488016</v>
      </c>
    </row>
    <row r="157" spans="2:15" hidden="1" x14ac:dyDescent="0.35">
      <c r="B157" s="17">
        <v>25</v>
      </c>
      <c r="C157" s="56" t="s">
        <v>350</v>
      </c>
      <c r="D157" s="56" t="s">
        <v>68</v>
      </c>
      <c r="E157" s="56" t="s">
        <v>98</v>
      </c>
      <c r="F157" s="18">
        <v>597.85614630498435</v>
      </c>
      <c r="G157" s="18">
        <v>597.85614630498435</v>
      </c>
      <c r="H157" s="18">
        <v>1195.7122926099687</v>
      </c>
      <c r="I157" s="18">
        <v>0</v>
      </c>
      <c r="J157" s="18">
        <v>0</v>
      </c>
      <c r="K157" s="18">
        <v>0</v>
      </c>
      <c r="L157" s="18">
        <v>0</v>
      </c>
      <c r="M157" s="18">
        <v>0</v>
      </c>
      <c r="N157" s="18">
        <v>0</v>
      </c>
      <c r="O157" s="20">
        <v>1195.7122926099687</v>
      </c>
    </row>
    <row r="158" spans="2:15" hidden="1" x14ac:dyDescent="0.35">
      <c r="B158" s="17">
        <v>25</v>
      </c>
      <c r="C158" s="56" t="s">
        <v>351</v>
      </c>
      <c r="D158" s="56" t="s">
        <v>68</v>
      </c>
      <c r="E158" s="56" t="s">
        <v>98</v>
      </c>
      <c r="F158" s="18">
        <v>1741.1203808016792</v>
      </c>
      <c r="G158" s="18">
        <v>1741.1203808016792</v>
      </c>
      <c r="H158" s="18">
        <v>3482.2407616033584</v>
      </c>
      <c r="I158" s="18">
        <v>0</v>
      </c>
      <c r="J158" s="18">
        <v>0</v>
      </c>
      <c r="K158" s="18">
        <v>0</v>
      </c>
      <c r="L158" s="18">
        <v>0</v>
      </c>
      <c r="M158" s="18">
        <v>0</v>
      </c>
      <c r="N158" s="18">
        <v>0</v>
      </c>
      <c r="O158" s="20">
        <v>3482.2407616033584</v>
      </c>
    </row>
    <row r="159" spans="2:15" hidden="1" x14ac:dyDescent="0.35">
      <c r="B159" s="17">
        <v>25</v>
      </c>
      <c r="C159" s="56" t="s">
        <v>352</v>
      </c>
      <c r="D159" s="56" t="s">
        <v>68</v>
      </c>
      <c r="E159" s="56" t="s">
        <v>98</v>
      </c>
      <c r="F159" s="18">
        <v>1114.6665253906283</v>
      </c>
      <c r="G159" s="18">
        <v>1114.6665253906283</v>
      </c>
      <c r="H159" s="18">
        <v>2229.3330507812566</v>
      </c>
      <c r="I159" s="18">
        <v>0</v>
      </c>
      <c r="J159" s="18">
        <v>0</v>
      </c>
      <c r="K159" s="18">
        <v>0</v>
      </c>
      <c r="L159" s="18">
        <v>0</v>
      </c>
      <c r="M159" s="18">
        <v>0</v>
      </c>
      <c r="N159" s="18">
        <v>0</v>
      </c>
      <c r="O159" s="20">
        <v>2229.3330507812566</v>
      </c>
    </row>
    <row r="160" spans="2:15" hidden="1" x14ac:dyDescent="0.35">
      <c r="B160" s="17">
        <v>25</v>
      </c>
      <c r="C160" s="56" t="s">
        <v>353</v>
      </c>
      <c r="D160" s="56" t="s">
        <v>68</v>
      </c>
      <c r="E160" s="56" t="s">
        <v>98</v>
      </c>
      <c r="F160" s="18">
        <v>471.01471544010258</v>
      </c>
      <c r="G160" s="18">
        <v>471.01471544010258</v>
      </c>
      <c r="H160" s="18">
        <v>942.02943088020515</v>
      </c>
      <c r="I160" s="18">
        <v>0</v>
      </c>
      <c r="J160" s="18">
        <v>0</v>
      </c>
      <c r="K160" s="18">
        <v>0</v>
      </c>
      <c r="L160" s="18">
        <v>0</v>
      </c>
      <c r="M160" s="18">
        <v>0</v>
      </c>
      <c r="N160" s="18">
        <v>0</v>
      </c>
      <c r="O160" s="20">
        <v>942.02943088020515</v>
      </c>
    </row>
    <row r="161" spans="2:15" hidden="1" x14ac:dyDescent="0.35">
      <c r="B161" s="17">
        <v>25</v>
      </c>
      <c r="C161" s="56" t="s">
        <v>354</v>
      </c>
      <c r="D161" s="56" t="s">
        <v>68</v>
      </c>
      <c r="E161" s="56" t="s">
        <v>98</v>
      </c>
      <c r="F161" s="18">
        <v>0</v>
      </c>
      <c r="G161" s="18">
        <v>0</v>
      </c>
      <c r="H161" s="18">
        <v>0</v>
      </c>
      <c r="I161" s="18">
        <v>843.38507740222974</v>
      </c>
      <c r="J161" s="18">
        <v>843.38507740222974</v>
      </c>
      <c r="K161" s="18">
        <v>1686.7701548044595</v>
      </c>
      <c r="L161" s="18">
        <v>0</v>
      </c>
      <c r="M161" s="18">
        <v>0</v>
      </c>
      <c r="N161" s="18">
        <v>0</v>
      </c>
      <c r="O161" s="20">
        <v>1686.7701548044595</v>
      </c>
    </row>
    <row r="162" spans="2:15" hidden="1" x14ac:dyDescent="0.35">
      <c r="B162" s="17">
        <v>25</v>
      </c>
      <c r="C162" s="56" t="s">
        <v>355</v>
      </c>
      <c r="D162" s="56" t="s">
        <v>68</v>
      </c>
      <c r="E162" s="56" t="s">
        <v>98</v>
      </c>
      <c r="F162" s="18">
        <v>0</v>
      </c>
      <c r="G162" s="18">
        <v>0</v>
      </c>
      <c r="H162" s="18">
        <v>0</v>
      </c>
      <c r="I162" s="18">
        <v>1286.3047287759944</v>
      </c>
      <c r="J162" s="18">
        <v>1286.3047287759944</v>
      </c>
      <c r="K162" s="18">
        <v>2572.6094575519887</v>
      </c>
      <c r="L162" s="18">
        <v>0</v>
      </c>
      <c r="M162" s="18">
        <v>0</v>
      </c>
      <c r="N162" s="18">
        <v>0</v>
      </c>
      <c r="O162" s="20">
        <v>2572.6094575519887</v>
      </c>
    </row>
    <row r="163" spans="2:15" hidden="1" x14ac:dyDescent="0.35">
      <c r="B163" s="17">
        <v>25</v>
      </c>
      <c r="C163" s="56" t="s">
        <v>356</v>
      </c>
      <c r="D163" s="56" t="s">
        <v>68</v>
      </c>
      <c r="E163" s="56" t="s">
        <v>98</v>
      </c>
      <c r="F163" s="18">
        <v>0</v>
      </c>
      <c r="G163" s="18">
        <v>0</v>
      </c>
      <c r="H163" s="18">
        <v>0</v>
      </c>
      <c r="I163" s="18">
        <v>1095.6374495379421</v>
      </c>
      <c r="J163" s="18">
        <v>1095.6374495379421</v>
      </c>
      <c r="K163" s="18">
        <v>2191.2748990758842</v>
      </c>
      <c r="L163" s="18">
        <v>0</v>
      </c>
      <c r="M163" s="18">
        <v>0</v>
      </c>
      <c r="N163" s="18">
        <v>0</v>
      </c>
      <c r="O163" s="20">
        <v>2191.2748990758842</v>
      </c>
    </row>
    <row r="164" spans="2:15" hidden="1" x14ac:dyDescent="0.35">
      <c r="B164" s="17">
        <v>25</v>
      </c>
      <c r="C164" s="56" t="s">
        <v>357</v>
      </c>
      <c r="D164" s="56" t="s">
        <v>68</v>
      </c>
      <c r="E164" s="56" t="s">
        <v>98</v>
      </c>
      <c r="F164" s="18">
        <v>0</v>
      </c>
      <c r="G164" s="18">
        <v>0</v>
      </c>
      <c r="H164" s="18">
        <v>0</v>
      </c>
      <c r="I164" s="18">
        <v>1403.5134544275188</v>
      </c>
      <c r="J164" s="18">
        <v>1403.5134544275188</v>
      </c>
      <c r="K164" s="18">
        <v>2807.0269088550376</v>
      </c>
      <c r="L164" s="18">
        <v>0</v>
      </c>
      <c r="M164" s="18">
        <v>0</v>
      </c>
      <c r="N164" s="18">
        <v>0</v>
      </c>
      <c r="O164" s="20">
        <v>2807.0269088550376</v>
      </c>
    </row>
    <row r="165" spans="2:15" hidden="1" x14ac:dyDescent="0.35">
      <c r="B165" s="17">
        <v>25</v>
      </c>
      <c r="C165" s="56" t="s">
        <v>358</v>
      </c>
      <c r="D165" s="56" t="s">
        <v>68</v>
      </c>
      <c r="E165" s="56" t="s">
        <v>98</v>
      </c>
      <c r="F165" s="18">
        <v>0</v>
      </c>
      <c r="G165" s="18">
        <v>0</v>
      </c>
      <c r="H165" s="18">
        <v>0</v>
      </c>
      <c r="I165" s="18">
        <v>1451.1609376385957</v>
      </c>
      <c r="J165" s="18">
        <v>1451.1609376385957</v>
      </c>
      <c r="K165" s="18">
        <v>2902.3218752771913</v>
      </c>
      <c r="L165" s="18">
        <v>0</v>
      </c>
      <c r="M165" s="18">
        <v>0</v>
      </c>
      <c r="N165" s="18">
        <v>0</v>
      </c>
      <c r="O165" s="20">
        <v>2902.3218752771913</v>
      </c>
    </row>
    <row r="166" spans="2:15" hidden="1" x14ac:dyDescent="0.35">
      <c r="B166" s="17">
        <v>25</v>
      </c>
      <c r="C166" s="56" t="s">
        <v>359</v>
      </c>
      <c r="D166" s="56" t="s">
        <v>68</v>
      </c>
      <c r="E166" s="56" t="s">
        <v>98</v>
      </c>
      <c r="F166" s="18">
        <v>0</v>
      </c>
      <c r="G166" s="18">
        <v>0</v>
      </c>
      <c r="H166" s="18">
        <v>0</v>
      </c>
      <c r="I166" s="18">
        <v>2106.4927282118083</v>
      </c>
      <c r="J166" s="18">
        <v>2106.4927282118083</v>
      </c>
      <c r="K166" s="18">
        <v>4212.9854564236166</v>
      </c>
      <c r="L166" s="18">
        <v>0</v>
      </c>
      <c r="M166" s="18">
        <v>0</v>
      </c>
      <c r="N166" s="18">
        <v>0</v>
      </c>
      <c r="O166" s="20">
        <v>4212.9854564236166</v>
      </c>
    </row>
    <row r="167" spans="2:15" hidden="1" x14ac:dyDescent="0.35">
      <c r="B167" s="17">
        <v>25</v>
      </c>
      <c r="C167" s="56" t="s">
        <v>360</v>
      </c>
      <c r="D167" s="56" t="s">
        <v>68</v>
      </c>
      <c r="E167" s="56" t="s">
        <v>98</v>
      </c>
      <c r="F167" s="18">
        <v>0</v>
      </c>
      <c r="G167" s="18">
        <v>0</v>
      </c>
      <c r="H167" s="18">
        <v>0</v>
      </c>
      <c r="I167" s="18">
        <v>604.34736294625395</v>
      </c>
      <c r="J167" s="18">
        <v>604.34736294625395</v>
      </c>
      <c r="K167" s="18">
        <v>1208.6947258925079</v>
      </c>
      <c r="L167" s="18">
        <v>0</v>
      </c>
      <c r="M167" s="18">
        <v>0</v>
      </c>
      <c r="N167" s="18">
        <v>0</v>
      </c>
      <c r="O167" s="20">
        <v>1208.6947258925079</v>
      </c>
    </row>
    <row r="168" spans="2:15" hidden="1" x14ac:dyDescent="0.35">
      <c r="B168" s="17">
        <v>25</v>
      </c>
      <c r="C168" s="56" t="s">
        <v>361</v>
      </c>
      <c r="D168" s="56" t="s">
        <v>68</v>
      </c>
      <c r="E168" s="56" t="s">
        <v>98</v>
      </c>
      <c r="F168" s="18">
        <v>0</v>
      </c>
      <c r="G168" s="18">
        <v>0</v>
      </c>
      <c r="H168" s="18">
        <v>0</v>
      </c>
      <c r="I168" s="18">
        <v>1818.531578130925</v>
      </c>
      <c r="J168" s="18">
        <v>1818.531578130925</v>
      </c>
      <c r="K168" s="18">
        <v>3637.0631562618501</v>
      </c>
      <c r="L168" s="18">
        <v>0</v>
      </c>
      <c r="M168" s="18">
        <v>0</v>
      </c>
      <c r="N168" s="18">
        <v>0</v>
      </c>
      <c r="O168" s="20">
        <v>3637.0631562618501</v>
      </c>
    </row>
    <row r="169" spans="2:15" hidden="1" x14ac:dyDescent="0.35">
      <c r="B169" s="17">
        <v>25</v>
      </c>
      <c r="C169" s="56" t="s">
        <v>362</v>
      </c>
      <c r="D169" s="56" t="s">
        <v>68</v>
      </c>
      <c r="E169" s="56" t="s">
        <v>98</v>
      </c>
      <c r="F169" s="18">
        <v>0</v>
      </c>
      <c r="G169" s="18">
        <v>0</v>
      </c>
      <c r="H169" s="18">
        <v>0</v>
      </c>
      <c r="I169" s="18">
        <v>0</v>
      </c>
      <c r="J169" s="18">
        <v>0</v>
      </c>
      <c r="K169" s="18">
        <v>0</v>
      </c>
      <c r="L169" s="18">
        <v>2192.8660670313097</v>
      </c>
      <c r="M169" s="18">
        <v>0</v>
      </c>
      <c r="N169" s="18">
        <v>0</v>
      </c>
      <c r="O169" s="20">
        <v>2192.8660670313097</v>
      </c>
    </row>
    <row r="170" spans="2:15" hidden="1" x14ac:dyDescent="0.35">
      <c r="B170" s="17">
        <v>25</v>
      </c>
      <c r="C170" s="56" t="s">
        <v>363</v>
      </c>
      <c r="D170" s="56" t="s">
        <v>68</v>
      </c>
      <c r="E170" s="56" t="s">
        <v>98</v>
      </c>
      <c r="F170" s="18">
        <v>0</v>
      </c>
      <c r="G170" s="18">
        <v>0</v>
      </c>
      <c r="H170" s="18">
        <v>0</v>
      </c>
      <c r="I170" s="18">
        <v>0</v>
      </c>
      <c r="J170" s="18">
        <v>0</v>
      </c>
      <c r="K170" s="18">
        <v>0</v>
      </c>
      <c r="L170" s="18">
        <v>931.94723868833717</v>
      </c>
      <c r="M170" s="18">
        <v>0</v>
      </c>
      <c r="N170" s="18">
        <v>0</v>
      </c>
      <c r="O170" s="20">
        <v>931.94723868833717</v>
      </c>
    </row>
    <row r="171" spans="2:15" hidden="1" x14ac:dyDescent="0.35">
      <c r="B171" s="17">
        <v>25</v>
      </c>
      <c r="C171" s="56" t="s">
        <v>364</v>
      </c>
      <c r="D171" s="56" t="s">
        <v>68</v>
      </c>
      <c r="E171" s="56" t="s">
        <v>98</v>
      </c>
      <c r="F171" s="18">
        <v>0</v>
      </c>
      <c r="G171" s="18">
        <v>0</v>
      </c>
      <c r="H171" s="18">
        <v>0</v>
      </c>
      <c r="I171" s="18">
        <v>0</v>
      </c>
      <c r="J171" s="18">
        <v>0</v>
      </c>
      <c r="K171" s="18">
        <v>0</v>
      </c>
      <c r="L171" s="18">
        <v>2029.694202744691</v>
      </c>
      <c r="M171" s="18">
        <v>0</v>
      </c>
      <c r="N171" s="18">
        <v>0</v>
      </c>
      <c r="O171" s="20">
        <v>2029.694202744691</v>
      </c>
    </row>
    <row r="172" spans="2:15" hidden="1" x14ac:dyDescent="0.35">
      <c r="B172" s="17">
        <v>25</v>
      </c>
      <c r="C172" s="56" t="s">
        <v>365</v>
      </c>
      <c r="D172" s="56" t="s">
        <v>68</v>
      </c>
      <c r="E172" s="56" t="s">
        <v>98</v>
      </c>
      <c r="F172" s="18">
        <v>0</v>
      </c>
      <c r="G172" s="18">
        <v>0</v>
      </c>
      <c r="H172" s="18">
        <v>0</v>
      </c>
      <c r="I172" s="18">
        <v>0</v>
      </c>
      <c r="J172" s="18">
        <v>0</v>
      </c>
      <c r="K172" s="18">
        <v>0</v>
      </c>
      <c r="L172" s="18">
        <v>4920.3715480652645</v>
      </c>
      <c r="M172" s="18">
        <v>0</v>
      </c>
      <c r="N172" s="18">
        <v>0</v>
      </c>
      <c r="O172" s="20">
        <v>4920.3715480652645</v>
      </c>
    </row>
    <row r="173" spans="2:15" hidden="1" x14ac:dyDescent="0.35">
      <c r="B173" s="17">
        <v>25</v>
      </c>
      <c r="C173" s="56" t="s">
        <v>366</v>
      </c>
      <c r="D173" s="56" t="s">
        <v>68</v>
      </c>
      <c r="E173" s="56" t="s">
        <v>98</v>
      </c>
      <c r="F173" s="18">
        <v>0</v>
      </c>
      <c r="G173" s="18">
        <v>0</v>
      </c>
      <c r="H173" s="18">
        <v>0</v>
      </c>
      <c r="I173" s="18">
        <v>0</v>
      </c>
      <c r="J173" s="18">
        <v>0</v>
      </c>
      <c r="K173" s="18">
        <v>0</v>
      </c>
      <c r="L173" s="18">
        <v>2413.2445284739165</v>
      </c>
      <c r="M173" s="18">
        <v>0</v>
      </c>
      <c r="N173" s="18">
        <v>0</v>
      </c>
      <c r="O173" s="20">
        <v>2413.2445284739165</v>
      </c>
    </row>
    <row r="174" spans="2:15" hidden="1" x14ac:dyDescent="0.35">
      <c r="B174" s="17">
        <v>25</v>
      </c>
      <c r="C174" s="56" t="s">
        <v>367</v>
      </c>
      <c r="D174" s="56" t="s">
        <v>68</v>
      </c>
      <c r="E174" s="56" t="s">
        <v>98</v>
      </c>
      <c r="F174" s="18">
        <v>0</v>
      </c>
      <c r="G174" s="18">
        <v>0</v>
      </c>
      <c r="H174" s="18">
        <v>0</v>
      </c>
      <c r="I174" s="18">
        <v>0</v>
      </c>
      <c r="J174" s="18">
        <v>0</v>
      </c>
      <c r="K174" s="18">
        <v>0</v>
      </c>
      <c r="L174" s="18">
        <v>3191.9271545509546</v>
      </c>
      <c r="M174" s="18">
        <v>0</v>
      </c>
      <c r="N174" s="18">
        <v>0</v>
      </c>
      <c r="O174" s="20">
        <v>3191.9271545509546</v>
      </c>
    </row>
    <row r="175" spans="2:15" hidden="1" x14ac:dyDescent="0.35">
      <c r="B175" s="17">
        <v>25</v>
      </c>
      <c r="C175" s="56" t="s">
        <v>368</v>
      </c>
      <c r="D175" s="56" t="s">
        <v>68</v>
      </c>
      <c r="E175" s="56" t="s">
        <v>98</v>
      </c>
      <c r="F175" s="18">
        <v>0</v>
      </c>
      <c r="G175" s="18">
        <v>0</v>
      </c>
      <c r="H175" s="18">
        <v>0</v>
      </c>
      <c r="I175" s="18">
        <v>0</v>
      </c>
      <c r="J175" s="18">
        <v>0</v>
      </c>
      <c r="K175" s="18">
        <v>0</v>
      </c>
      <c r="L175" s="18">
        <v>2295.9794586932753</v>
      </c>
      <c r="M175" s="18">
        <v>0</v>
      </c>
      <c r="N175" s="18">
        <v>0</v>
      </c>
      <c r="O175" s="20">
        <v>2295.9794586932753</v>
      </c>
    </row>
    <row r="176" spans="2:15" hidden="1" x14ac:dyDescent="0.35">
      <c r="B176" s="17">
        <v>25</v>
      </c>
      <c r="C176" s="56" t="s">
        <v>369</v>
      </c>
      <c r="D176" s="56" t="s">
        <v>68</v>
      </c>
      <c r="E176" s="56" t="s">
        <v>98</v>
      </c>
      <c r="F176" s="18">
        <v>0</v>
      </c>
      <c r="G176" s="18">
        <v>0</v>
      </c>
      <c r="H176" s="18">
        <v>0</v>
      </c>
      <c r="I176" s="18">
        <v>0</v>
      </c>
      <c r="J176" s="18">
        <v>0</v>
      </c>
      <c r="K176" s="18">
        <v>0</v>
      </c>
      <c r="L176" s="18">
        <v>709.59895842692833</v>
      </c>
      <c r="M176" s="18">
        <v>0</v>
      </c>
      <c r="N176" s="18">
        <v>0</v>
      </c>
      <c r="O176" s="20">
        <v>709.59895842692833</v>
      </c>
    </row>
    <row r="177" spans="2:15" hidden="1" x14ac:dyDescent="0.35">
      <c r="B177" s="17">
        <v>25</v>
      </c>
      <c r="C177" s="56" t="s">
        <v>370</v>
      </c>
      <c r="D177" s="56" t="s">
        <v>68</v>
      </c>
      <c r="E177" s="56" t="s">
        <v>98</v>
      </c>
      <c r="F177" s="18">
        <v>0</v>
      </c>
      <c r="G177" s="18">
        <v>0</v>
      </c>
      <c r="H177" s="18">
        <v>0</v>
      </c>
      <c r="I177" s="18">
        <v>0</v>
      </c>
      <c r="J177" s="18">
        <v>0</v>
      </c>
      <c r="K177" s="18">
        <v>0</v>
      </c>
      <c r="L177" s="18">
        <v>1684.5548054859801</v>
      </c>
      <c r="M177" s="18">
        <v>0</v>
      </c>
      <c r="N177" s="18">
        <v>0</v>
      </c>
      <c r="O177" s="20">
        <v>1684.5548054859801</v>
      </c>
    </row>
    <row r="178" spans="2:15" hidden="1" x14ac:dyDescent="0.35">
      <c r="B178" s="17">
        <v>25</v>
      </c>
      <c r="C178" s="56" t="s">
        <v>371</v>
      </c>
      <c r="D178" s="56" t="s">
        <v>68</v>
      </c>
      <c r="E178" s="56" t="s">
        <v>98</v>
      </c>
      <c r="F178" s="18">
        <v>0</v>
      </c>
      <c r="G178" s="18">
        <v>0</v>
      </c>
      <c r="H178" s="18">
        <v>0</v>
      </c>
      <c r="I178" s="18">
        <v>0</v>
      </c>
      <c r="J178" s="18">
        <v>0</v>
      </c>
      <c r="K178" s="18">
        <v>0</v>
      </c>
      <c r="L178" s="18">
        <v>1338.0174722913453</v>
      </c>
      <c r="M178" s="18">
        <v>0</v>
      </c>
      <c r="N178" s="18">
        <v>0</v>
      </c>
      <c r="O178" s="20">
        <v>1338.0174722913453</v>
      </c>
    </row>
    <row r="179" spans="2:15" hidden="1" x14ac:dyDescent="0.35">
      <c r="B179" s="17">
        <v>25</v>
      </c>
      <c r="C179" s="56" t="s">
        <v>372</v>
      </c>
      <c r="D179" s="56" t="s">
        <v>68</v>
      </c>
      <c r="E179" s="56" t="s">
        <v>98</v>
      </c>
      <c r="F179" s="18">
        <v>0</v>
      </c>
      <c r="G179" s="18">
        <v>0</v>
      </c>
      <c r="H179" s="18">
        <v>0</v>
      </c>
      <c r="I179" s="18">
        <v>0</v>
      </c>
      <c r="J179" s="18">
        <v>0</v>
      </c>
      <c r="K179" s="18">
        <v>0</v>
      </c>
      <c r="L179" s="18">
        <v>0</v>
      </c>
      <c r="M179" s="18">
        <v>2861.0072713012842</v>
      </c>
      <c r="N179" s="18">
        <v>0</v>
      </c>
      <c r="O179" s="20">
        <v>2861.0072713012842</v>
      </c>
    </row>
    <row r="180" spans="2:15" hidden="1" x14ac:dyDescent="0.35">
      <c r="B180" s="17">
        <v>25</v>
      </c>
      <c r="C180" s="56" t="s">
        <v>373</v>
      </c>
      <c r="D180" s="56" t="s">
        <v>68</v>
      </c>
      <c r="E180" s="56" t="s">
        <v>98</v>
      </c>
      <c r="F180" s="18">
        <v>0</v>
      </c>
      <c r="G180" s="18">
        <v>0</v>
      </c>
      <c r="H180" s="18">
        <v>0</v>
      </c>
      <c r="I180" s="18">
        <v>0</v>
      </c>
      <c r="J180" s="18">
        <v>0</v>
      </c>
      <c r="K180" s="18">
        <v>0</v>
      </c>
      <c r="L180" s="18">
        <v>0</v>
      </c>
      <c r="M180" s="18">
        <v>2779.3600052633105</v>
      </c>
      <c r="N180" s="18">
        <v>0</v>
      </c>
      <c r="O180" s="20">
        <v>2779.3600052633105</v>
      </c>
    </row>
    <row r="181" spans="2:15" hidden="1" x14ac:dyDescent="0.35">
      <c r="B181" s="17">
        <v>25</v>
      </c>
      <c r="C181" s="56" t="s">
        <v>374</v>
      </c>
      <c r="D181" s="56" t="s">
        <v>68</v>
      </c>
      <c r="E181" s="56" t="s">
        <v>98</v>
      </c>
      <c r="F181" s="18">
        <v>0</v>
      </c>
      <c r="G181" s="18">
        <v>0</v>
      </c>
      <c r="H181" s="18">
        <v>0</v>
      </c>
      <c r="I181" s="18">
        <v>0</v>
      </c>
      <c r="J181" s="18">
        <v>0</v>
      </c>
      <c r="K181" s="18">
        <v>0</v>
      </c>
      <c r="L181" s="18">
        <v>0</v>
      </c>
      <c r="M181" s="18">
        <v>2046.5499013077267</v>
      </c>
      <c r="N181" s="18">
        <v>0</v>
      </c>
      <c r="O181" s="20">
        <v>2046.5499013077267</v>
      </c>
    </row>
    <row r="182" spans="2:15" hidden="1" x14ac:dyDescent="0.35">
      <c r="B182" s="17">
        <v>25</v>
      </c>
      <c r="C182" s="56" t="s">
        <v>375</v>
      </c>
      <c r="D182" s="56" t="s">
        <v>68</v>
      </c>
      <c r="E182" s="56" t="s">
        <v>98</v>
      </c>
      <c r="F182" s="18">
        <v>0</v>
      </c>
      <c r="G182" s="18">
        <v>0</v>
      </c>
      <c r="H182" s="18">
        <v>0</v>
      </c>
      <c r="I182" s="18">
        <v>0</v>
      </c>
      <c r="J182" s="18">
        <v>0</v>
      </c>
      <c r="K182" s="18">
        <v>0</v>
      </c>
      <c r="L182" s="18">
        <v>0</v>
      </c>
      <c r="M182" s="18">
        <v>5022.4759494095351</v>
      </c>
      <c r="N182" s="18">
        <v>0</v>
      </c>
      <c r="O182" s="20">
        <v>5022.4759494095351</v>
      </c>
    </row>
    <row r="183" spans="2:15" hidden="1" x14ac:dyDescent="0.35">
      <c r="B183" s="17">
        <v>25</v>
      </c>
      <c r="C183" s="56" t="s">
        <v>376</v>
      </c>
      <c r="D183" s="56" t="s">
        <v>68</v>
      </c>
      <c r="E183" s="56" t="s">
        <v>98</v>
      </c>
      <c r="F183" s="18">
        <v>0</v>
      </c>
      <c r="G183" s="18">
        <v>0</v>
      </c>
      <c r="H183" s="18">
        <v>0</v>
      </c>
      <c r="I183" s="18">
        <v>0</v>
      </c>
      <c r="J183" s="18">
        <v>0</v>
      </c>
      <c r="K183" s="18">
        <v>0</v>
      </c>
      <c r="L183" s="18">
        <v>0</v>
      </c>
      <c r="M183" s="18">
        <v>938.43781490109109</v>
      </c>
      <c r="N183" s="18">
        <v>0</v>
      </c>
      <c r="O183" s="20">
        <v>938.43781490109109</v>
      </c>
    </row>
    <row r="184" spans="2:15" hidden="1" x14ac:dyDescent="0.35">
      <c r="B184" s="17">
        <v>25</v>
      </c>
      <c r="C184" s="56" t="s">
        <v>377</v>
      </c>
      <c r="D184" s="56" t="s">
        <v>68</v>
      </c>
      <c r="E184" s="56" t="s">
        <v>98</v>
      </c>
      <c r="F184" s="18">
        <v>0</v>
      </c>
      <c r="G184" s="18">
        <v>0</v>
      </c>
      <c r="H184" s="18">
        <v>0</v>
      </c>
      <c r="I184" s="18">
        <v>0</v>
      </c>
      <c r="J184" s="18">
        <v>0</v>
      </c>
      <c r="K184" s="18">
        <v>0</v>
      </c>
      <c r="L184" s="18">
        <v>0</v>
      </c>
      <c r="M184" s="18">
        <v>2109.8311176846291</v>
      </c>
      <c r="N184" s="18">
        <v>0</v>
      </c>
      <c r="O184" s="20">
        <v>2109.8311176846291</v>
      </c>
    </row>
    <row r="185" spans="2:15" hidden="1" x14ac:dyDescent="0.35">
      <c r="B185" s="17">
        <v>25</v>
      </c>
      <c r="C185" s="56" t="s">
        <v>378</v>
      </c>
      <c r="D185" s="56" t="s">
        <v>68</v>
      </c>
      <c r="E185" s="56" t="s">
        <v>98</v>
      </c>
      <c r="F185" s="18">
        <v>0</v>
      </c>
      <c r="G185" s="18">
        <v>0</v>
      </c>
      <c r="H185" s="18">
        <v>0</v>
      </c>
      <c r="I185" s="18">
        <v>0</v>
      </c>
      <c r="J185" s="18">
        <v>0</v>
      </c>
      <c r="K185" s="18">
        <v>0</v>
      </c>
      <c r="L185" s="18">
        <v>0</v>
      </c>
      <c r="M185" s="18">
        <v>7276.3800120644455</v>
      </c>
      <c r="N185" s="18">
        <v>0</v>
      </c>
      <c r="O185" s="20">
        <v>7276.3800120644455</v>
      </c>
    </row>
    <row r="186" spans="2:15" hidden="1" x14ac:dyDescent="0.35">
      <c r="B186" s="17">
        <v>25</v>
      </c>
      <c r="C186" s="56" t="s">
        <v>379</v>
      </c>
      <c r="D186" s="56" t="s">
        <v>68</v>
      </c>
      <c r="E186" s="56" t="s">
        <v>98</v>
      </c>
      <c r="F186" s="18">
        <v>0</v>
      </c>
      <c r="G186" s="18">
        <v>0</v>
      </c>
      <c r="H186" s="18">
        <v>0</v>
      </c>
      <c r="I186" s="18">
        <v>0</v>
      </c>
      <c r="J186" s="18">
        <v>0</v>
      </c>
      <c r="K186" s="18">
        <v>0</v>
      </c>
      <c r="L186" s="18">
        <v>0</v>
      </c>
      <c r="M186" s="18">
        <v>1345.5143921493759</v>
      </c>
      <c r="N186" s="18">
        <v>0</v>
      </c>
      <c r="O186" s="20">
        <v>1345.5143921493759</v>
      </c>
    </row>
    <row r="187" spans="2:15" hidden="1" x14ac:dyDescent="0.35">
      <c r="B187" s="17">
        <v>25</v>
      </c>
      <c r="C187" s="56" t="s">
        <v>380</v>
      </c>
      <c r="D187" s="56" t="s">
        <v>68</v>
      </c>
      <c r="E187" s="56" t="s">
        <v>98</v>
      </c>
      <c r="F187" s="18">
        <v>0</v>
      </c>
      <c r="G187" s="18">
        <v>0</v>
      </c>
      <c r="H187" s="18">
        <v>0</v>
      </c>
      <c r="I187" s="18">
        <v>0</v>
      </c>
      <c r="J187" s="18">
        <v>0</v>
      </c>
      <c r="K187" s="18">
        <v>0</v>
      </c>
      <c r="L187" s="18">
        <v>0</v>
      </c>
      <c r="M187" s="18">
        <v>2940.9160061777752</v>
      </c>
      <c r="N187" s="18">
        <v>0</v>
      </c>
      <c r="O187" s="20">
        <v>2940.9160061777752</v>
      </c>
    </row>
    <row r="188" spans="2:15" hidden="1" x14ac:dyDescent="0.35">
      <c r="B188" s="17">
        <v>25</v>
      </c>
      <c r="C188" s="56" t="s">
        <v>381</v>
      </c>
      <c r="D188" s="56" t="s">
        <v>68</v>
      </c>
      <c r="E188" s="56" t="s">
        <v>98</v>
      </c>
      <c r="F188" s="18">
        <v>0</v>
      </c>
      <c r="G188" s="18">
        <v>0</v>
      </c>
      <c r="H188" s="18">
        <v>0</v>
      </c>
      <c r="I188" s="18">
        <v>0</v>
      </c>
      <c r="J188" s="18">
        <v>0</v>
      </c>
      <c r="K188" s="18">
        <v>0</v>
      </c>
      <c r="L188" s="18">
        <v>0</v>
      </c>
      <c r="M188" s="18">
        <v>0</v>
      </c>
      <c r="N188" s="18">
        <v>2729.7157352898898</v>
      </c>
      <c r="O188" s="20">
        <v>2729.7157352898898</v>
      </c>
    </row>
    <row r="189" spans="2:15" hidden="1" x14ac:dyDescent="0.35">
      <c r="B189" s="17">
        <v>25</v>
      </c>
      <c r="C189" s="56" t="s">
        <v>382</v>
      </c>
      <c r="D189" s="56" t="s">
        <v>68</v>
      </c>
      <c r="E189" s="56" t="s">
        <v>98</v>
      </c>
      <c r="F189" s="18">
        <v>0</v>
      </c>
      <c r="G189" s="18">
        <v>0</v>
      </c>
      <c r="H189" s="18">
        <v>0</v>
      </c>
      <c r="I189" s="18">
        <v>0</v>
      </c>
      <c r="J189" s="18">
        <v>0</v>
      </c>
      <c r="K189" s="18">
        <v>0</v>
      </c>
      <c r="L189" s="18">
        <v>0</v>
      </c>
      <c r="M189" s="18">
        <v>0</v>
      </c>
      <c r="N189" s="18">
        <v>2322.8141091265675</v>
      </c>
      <c r="O189" s="20">
        <v>2322.8141091265675</v>
      </c>
    </row>
    <row r="190" spans="2:15" hidden="1" x14ac:dyDescent="0.35">
      <c r="B190" s="17">
        <v>25</v>
      </c>
      <c r="C190" s="56" t="s">
        <v>383</v>
      </c>
      <c r="D190" s="56" t="s">
        <v>68</v>
      </c>
      <c r="E190" s="56" t="s">
        <v>98</v>
      </c>
      <c r="F190" s="18">
        <v>0</v>
      </c>
      <c r="G190" s="18">
        <v>0</v>
      </c>
      <c r="H190" s="18">
        <v>0</v>
      </c>
      <c r="I190" s="18">
        <v>0</v>
      </c>
      <c r="J190" s="18">
        <v>0</v>
      </c>
      <c r="K190" s="18">
        <v>0</v>
      </c>
      <c r="L190" s="18">
        <v>0</v>
      </c>
      <c r="M190" s="18">
        <v>0</v>
      </c>
      <c r="N190" s="18">
        <v>3227.5526529930517</v>
      </c>
      <c r="O190" s="20">
        <v>3227.5526529930517</v>
      </c>
    </row>
    <row r="191" spans="2:15" hidden="1" x14ac:dyDescent="0.35">
      <c r="B191" s="17">
        <v>25</v>
      </c>
      <c r="C191" s="56" t="s">
        <v>384</v>
      </c>
      <c r="D191" s="56" t="s">
        <v>68</v>
      </c>
      <c r="E191" s="56" t="s">
        <v>98</v>
      </c>
      <c r="F191" s="18">
        <v>0</v>
      </c>
      <c r="G191" s="18">
        <v>0</v>
      </c>
      <c r="H191" s="18">
        <v>0</v>
      </c>
      <c r="I191" s="18">
        <v>0</v>
      </c>
      <c r="J191" s="18">
        <v>0</v>
      </c>
      <c r="K191" s="18">
        <v>0</v>
      </c>
      <c r="L191" s="18">
        <v>0</v>
      </c>
      <c r="M191" s="18">
        <v>0</v>
      </c>
      <c r="N191" s="18">
        <v>2790.5642445302597</v>
      </c>
      <c r="O191" s="20">
        <v>2790.5642445302597</v>
      </c>
    </row>
    <row r="192" spans="2:15" hidden="1" x14ac:dyDescent="0.35">
      <c r="B192" s="17">
        <v>25</v>
      </c>
      <c r="C192" s="56" t="s">
        <v>385</v>
      </c>
      <c r="D192" s="56" t="s">
        <v>68</v>
      </c>
      <c r="E192" s="56" t="s">
        <v>98</v>
      </c>
      <c r="F192" s="18">
        <v>0</v>
      </c>
      <c r="G192" s="18">
        <v>0</v>
      </c>
      <c r="H192" s="18">
        <v>0</v>
      </c>
      <c r="I192" s="18">
        <v>0</v>
      </c>
      <c r="J192" s="18">
        <v>0</v>
      </c>
      <c r="K192" s="18">
        <v>0</v>
      </c>
      <c r="L192" s="18">
        <v>0</v>
      </c>
      <c r="M192" s="18">
        <v>0</v>
      </c>
      <c r="N192" s="18">
        <v>2841.2750852563527</v>
      </c>
      <c r="O192" s="20">
        <v>2841.2750852563527</v>
      </c>
    </row>
    <row r="193" spans="1:16" hidden="1" x14ac:dyDescent="0.35">
      <c r="B193" s="17">
        <v>25</v>
      </c>
      <c r="C193" s="56" t="s">
        <v>386</v>
      </c>
      <c r="D193" s="56" t="s">
        <v>68</v>
      </c>
      <c r="E193" s="56" t="s">
        <v>73</v>
      </c>
      <c r="F193" s="18">
        <v>0</v>
      </c>
      <c r="G193" s="18">
        <v>0</v>
      </c>
      <c r="H193" s="18">
        <v>0</v>
      </c>
      <c r="I193" s="18">
        <v>0</v>
      </c>
      <c r="J193" s="18">
        <v>0</v>
      </c>
      <c r="K193" s="18">
        <v>0</v>
      </c>
      <c r="L193" s="18">
        <v>0</v>
      </c>
      <c r="M193" s="18">
        <v>0</v>
      </c>
      <c r="N193" s="18">
        <v>2113.1673042365801</v>
      </c>
      <c r="O193" s="20">
        <v>2113.1673042365801</v>
      </c>
    </row>
    <row r="194" spans="1:16" hidden="1" x14ac:dyDescent="0.35">
      <c r="B194" s="17">
        <v>25</v>
      </c>
      <c r="C194" s="56" t="s">
        <v>387</v>
      </c>
      <c r="D194" s="56" t="s">
        <v>68</v>
      </c>
      <c r="E194" s="56" t="s">
        <v>73</v>
      </c>
      <c r="F194" s="18">
        <v>0</v>
      </c>
      <c r="G194" s="18">
        <v>0</v>
      </c>
      <c r="H194" s="18">
        <v>0</v>
      </c>
      <c r="I194" s="18">
        <v>0</v>
      </c>
      <c r="J194" s="18">
        <v>0</v>
      </c>
      <c r="K194" s="18">
        <v>0</v>
      </c>
      <c r="L194" s="18">
        <v>0</v>
      </c>
      <c r="M194" s="18">
        <v>0</v>
      </c>
      <c r="N194" s="18">
        <v>3771.0293273496982</v>
      </c>
      <c r="O194" s="20">
        <v>3771.0293273496982</v>
      </c>
    </row>
    <row r="195" spans="1:16" hidden="1" x14ac:dyDescent="0.35">
      <c r="B195" s="17">
        <v>25</v>
      </c>
      <c r="C195" s="56" t="s">
        <v>388</v>
      </c>
      <c r="D195" s="56" t="s">
        <v>68</v>
      </c>
      <c r="E195" s="56" t="s">
        <v>73</v>
      </c>
      <c r="F195" s="18">
        <v>0</v>
      </c>
      <c r="G195" s="18">
        <v>0</v>
      </c>
      <c r="H195" s="18">
        <v>0</v>
      </c>
      <c r="I195" s="18">
        <v>0</v>
      </c>
      <c r="J195" s="18">
        <v>0</v>
      </c>
      <c r="K195" s="18">
        <v>0</v>
      </c>
      <c r="L195" s="18">
        <v>0</v>
      </c>
      <c r="M195" s="18">
        <v>0</v>
      </c>
      <c r="N195" s="18">
        <v>5344.9484854081902</v>
      </c>
      <c r="O195" s="20">
        <v>5344.9484854081902</v>
      </c>
    </row>
    <row r="196" spans="1:16" s="60" customFormat="1" hidden="1" x14ac:dyDescent="0.35">
      <c r="A196" s="2"/>
      <c r="B196" s="17"/>
      <c r="C196" s="56"/>
      <c r="D196" s="56"/>
      <c r="E196" s="56"/>
      <c r="F196" s="416"/>
      <c r="G196" s="416"/>
      <c r="H196" s="18"/>
      <c r="I196" s="18"/>
      <c r="J196" s="18"/>
      <c r="K196" s="18"/>
      <c r="L196" s="18"/>
      <c r="M196" s="18"/>
      <c r="N196" s="18"/>
      <c r="O196" s="20"/>
    </row>
    <row r="197" spans="1:16" ht="13.15" hidden="1" thickBot="1" x14ac:dyDescent="0.4">
      <c r="A197" s="1"/>
      <c r="B197" s="366">
        <v>25</v>
      </c>
      <c r="C197" s="367" t="s">
        <v>389</v>
      </c>
      <c r="D197" s="367"/>
      <c r="E197" s="375"/>
      <c r="F197" s="21">
        <v>25790.252524392668</v>
      </c>
      <c r="G197" s="21">
        <v>25790.252524392668</v>
      </c>
      <c r="H197" s="21">
        <v>51580.505048785337</v>
      </c>
      <c r="I197" s="21">
        <v>28186.965275955998</v>
      </c>
      <c r="J197" s="21">
        <v>28186.965275955998</v>
      </c>
      <c r="K197" s="21">
        <v>56373.930551911995</v>
      </c>
      <c r="L197" s="21">
        <v>60381.71773883378</v>
      </c>
      <c r="M197" s="21">
        <v>63691.484361416493</v>
      </c>
      <c r="N197" s="21">
        <v>69912.142733878238</v>
      </c>
      <c r="O197" s="21">
        <v>301939.78043482598</v>
      </c>
      <c r="P197" s="425"/>
    </row>
    <row r="198" spans="1:16" hidden="1" x14ac:dyDescent="0.35">
      <c r="B198" s="17">
        <v>27</v>
      </c>
      <c r="C198" s="56" t="s">
        <v>390</v>
      </c>
      <c r="D198" s="56" t="s">
        <v>247</v>
      </c>
      <c r="E198" s="56" t="s">
        <v>98</v>
      </c>
      <c r="F198" s="18">
        <v>864.40187949981066</v>
      </c>
      <c r="G198" s="18">
        <v>864.40187949981066</v>
      </c>
      <c r="H198" s="18">
        <v>1728.8037589996213</v>
      </c>
      <c r="I198" s="18">
        <v>882.55399893899209</v>
      </c>
      <c r="J198" s="18">
        <v>882.55399893899209</v>
      </c>
      <c r="K198" s="18">
        <v>1765.1079978779842</v>
      </c>
      <c r="L198" s="18">
        <v>1922.3256634785907</v>
      </c>
      <c r="M198" s="18">
        <v>2089.4419093777947</v>
      </c>
      <c r="N198" s="18">
        <v>2271.0889842564602</v>
      </c>
      <c r="O198" s="20">
        <v>9776.7683139904511</v>
      </c>
    </row>
    <row r="199" spans="1:16" hidden="1" x14ac:dyDescent="0.35">
      <c r="B199" s="17">
        <v>27</v>
      </c>
      <c r="C199" s="56" t="s">
        <v>391</v>
      </c>
      <c r="D199" s="56" t="s">
        <v>247</v>
      </c>
      <c r="E199" s="56" t="s">
        <v>98</v>
      </c>
      <c r="F199" s="18">
        <v>585.29513452065191</v>
      </c>
      <c r="G199" s="18">
        <v>585.29513452065191</v>
      </c>
      <c r="H199" s="18">
        <v>1170.5902690413038</v>
      </c>
      <c r="I199" s="18">
        <v>597.58611564986745</v>
      </c>
      <c r="J199" s="18">
        <v>597.58611564986745</v>
      </c>
      <c r="K199" s="18">
        <v>1195.1722312997349</v>
      </c>
      <c r="L199" s="18">
        <v>1220.2742632815464</v>
      </c>
      <c r="M199" s="18">
        <v>1243.4607051155742</v>
      </c>
      <c r="N199" s="18">
        <v>1267.0892062144753</v>
      </c>
      <c r="O199" s="20">
        <v>6096.586674952634</v>
      </c>
    </row>
    <row r="200" spans="1:16" hidden="1" x14ac:dyDescent="0.35">
      <c r="B200" s="17">
        <v>27</v>
      </c>
      <c r="C200" s="56" t="s">
        <v>392</v>
      </c>
      <c r="D200" s="56" t="s">
        <v>247</v>
      </c>
      <c r="E200" s="56" t="s">
        <v>98</v>
      </c>
      <c r="F200" s="18">
        <v>13.305418719211824</v>
      </c>
      <c r="G200" s="18">
        <v>13.305418719211824</v>
      </c>
      <c r="H200" s="18">
        <v>26.610837438423648</v>
      </c>
      <c r="I200" s="18">
        <v>33.962068965517247</v>
      </c>
      <c r="J200" s="18">
        <v>33.962068965517247</v>
      </c>
      <c r="K200" s="18">
        <v>67.924137931034494</v>
      </c>
      <c r="L200" s="18">
        <v>70.417673361121658</v>
      </c>
      <c r="M200" s="18">
        <v>71.755680181887087</v>
      </c>
      <c r="N200" s="18">
        <v>73.119196665403564</v>
      </c>
      <c r="O200" s="20">
        <v>309.82752557787046</v>
      </c>
    </row>
    <row r="201" spans="1:16" hidden="1" x14ac:dyDescent="0.35">
      <c r="B201" s="363"/>
      <c r="C201" s="377"/>
      <c r="D201" s="377"/>
      <c r="E201" s="378"/>
      <c r="F201" s="417"/>
      <c r="G201" s="417"/>
      <c r="H201" s="15"/>
      <c r="I201" s="15"/>
      <c r="J201" s="15"/>
      <c r="K201" s="15"/>
      <c r="L201" s="15"/>
      <c r="M201" s="15"/>
      <c r="N201" s="15"/>
      <c r="O201" s="59"/>
    </row>
    <row r="202" spans="1:16" ht="13.15" hidden="1" thickBot="1" x14ac:dyDescent="0.4">
      <c r="A202" s="1"/>
      <c r="B202" s="366">
        <v>27</v>
      </c>
      <c r="C202" s="367" t="s">
        <v>393</v>
      </c>
      <c r="D202" s="367"/>
      <c r="E202" s="375"/>
      <c r="F202" s="21">
        <v>1463.0024327396743</v>
      </c>
      <c r="G202" s="21">
        <v>1463.0024327396743</v>
      </c>
      <c r="H202" s="21">
        <v>2926.0048654793486</v>
      </c>
      <c r="I202" s="21">
        <v>1514.1021835543768</v>
      </c>
      <c r="J202" s="21">
        <v>1514.1021835543768</v>
      </c>
      <c r="K202" s="21">
        <v>3028.2043671087536</v>
      </c>
      <c r="L202" s="21">
        <v>3213.017600121259</v>
      </c>
      <c r="M202" s="21">
        <v>3404.6582946752555</v>
      </c>
      <c r="N202" s="21">
        <v>3611.2973871363392</v>
      </c>
      <c r="O202" s="21">
        <v>16183.182514520955</v>
      </c>
    </row>
    <row r="203" spans="1:16" ht="13.15" hidden="1" thickBot="1" x14ac:dyDescent="0.4">
      <c r="A203" s="1"/>
      <c r="B203" s="366"/>
      <c r="C203" s="367" t="s">
        <v>394</v>
      </c>
      <c r="D203" s="367"/>
      <c r="E203" s="375"/>
      <c r="F203" s="21">
        <v>33156.410167481314</v>
      </c>
      <c r="G203" s="21">
        <v>38849.082391808712</v>
      </c>
      <c r="H203" s="21">
        <v>72005.492559290025</v>
      </c>
      <c r="I203" s="21">
        <v>40152.711398093568</v>
      </c>
      <c r="J203" s="21">
        <v>39861.160098358821</v>
      </c>
      <c r="K203" s="21">
        <v>80013.871496452382</v>
      </c>
      <c r="L203" s="21">
        <v>81970.86274489465</v>
      </c>
      <c r="M203" s="21">
        <v>83873.944114898884</v>
      </c>
      <c r="N203" s="21">
        <v>91845.393295146714</v>
      </c>
      <c r="O203" s="21">
        <v>409709.56421068276</v>
      </c>
      <c r="P203" s="33"/>
    </row>
  </sheetData>
  <autoFilter ref="A4:O203" xr:uid="{00000000-0009-0000-0000-000008000000}">
    <filterColumn colId="1">
      <filters>
        <filter val="23"/>
      </filters>
    </filterColumn>
    <sortState xmlns:xlrd2="http://schemas.microsoft.com/office/spreadsheetml/2017/richdata2" ref="A111:O111">
      <sortCondition ref="C4:C203"/>
    </sortState>
  </autoFilter>
  <mergeCells count="1">
    <mergeCell ref="F3:O3"/>
  </mergeCells>
  <conditionalFormatting sqref="O61:O95 H61:N114 H115:O203 H5:O60">
    <cfRule type="cellIs" priority="28" stopIfTrue="1" operator="equal">
      <formula>0</formula>
    </cfRule>
  </conditionalFormatting>
  <conditionalFormatting sqref="O96:O114">
    <cfRule type="cellIs" priority="27" stopIfTrue="1" operator="equal">
      <formula>0</formula>
    </cfRule>
  </conditionalFormatting>
  <conditionalFormatting sqref="F5:G55">
    <cfRule type="cellIs" priority="10" stopIfTrue="1" operator="equal">
      <formula>0</formula>
    </cfRule>
  </conditionalFormatting>
  <conditionalFormatting sqref="F58:F113">
    <cfRule type="cellIs" priority="9" stopIfTrue="1" operator="equal">
      <formula>0</formula>
    </cfRule>
  </conditionalFormatting>
  <conditionalFormatting sqref="G58:G113">
    <cfRule type="cellIs" priority="8" stopIfTrue="1" operator="equal">
      <formula>0</formula>
    </cfRule>
  </conditionalFormatting>
  <conditionalFormatting sqref="F116:G121">
    <cfRule type="cellIs" priority="7" stopIfTrue="1" operator="equal">
      <formula>0</formula>
    </cfRule>
  </conditionalFormatting>
  <conditionalFormatting sqref="F115:G115">
    <cfRule type="cellIs" priority="6" stopIfTrue="1" operator="equal">
      <formula>0</formula>
    </cfRule>
  </conditionalFormatting>
  <conditionalFormatting sqref="F124:G195">
    <cfRule type="cellIs" priority="5" stopIfTrue="1" operator="equal">
      <formula>0</formula>
    </cfRule>
  </conditionalFormatting>
  <conditionalFormatting sqref="F197:G197">
    <cfRule type="cellIs" priority="4" stopIfTrue="1" operator="equal">
      <formula>0</formula>
    </cfRule>
  </conditionalFormatting>
  <conditionalFormatting sqref="F198:G200">
    <cfRule type="cellIs" priority="3" stopIfTrue="1" operator="equal">
      <formula>0</formula>
    </cfRule>
  </conditionalFormatting>
  <conditionalFormatting sqref="F202:G202">
    <cfRule type="cellIs" priority="2" stopIfTrue="1" operator="equal">
      <formula>0</formula>
    </cfRule>
  </conditionalFormatting>
  <conditionalFormatting sqref="F203:G203">
    <cfRule type="cellIs" priority="1" stopIfTrue="1" operator="equal">
      <formula>0</formula>
    </cfRule>
  </conditionalFormatting>
  <printOptions horizontalCentered="1"/>
  <pageMargins left="0.7" right="0.7" top="0.75" bottom="0.75" header="0.3" footer="0.3"/>
  <pageSetup scale="34" fitToHeight="0" orientation="landscape" copies="2" r:id="rId1"/>
  <headerFooter alignWithMargins="0"/>
  <rowBreaks count="4" manualBreakCount="4">
    <brk id="50" min="1" max="27" man="1"/>
    <brk id="88" min="1" max="27" man="1"/>
    <brk id="123" min="1" max="27" man="1"/>
    <brk id="166" min="1"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AC589-5AFF-409B-AB5F-1F349435D710}">
  <sheetPr>
    <tabColor theme="5" tint="-0.249977111117893"/>
    <pageSetUpPr fitToPage="1"/>
  </sheetPr>
  <dimension ref="A1:O353"/>
  <sheetViews>
    <sheetView zoomScale="90" zoomScaleNormal="90" zoomScaleSheetLayoutView="80" workbookViewId="0">
      <pane ySplit="2" topLeftCell="A3" activePane="bottomLeft" state="frozen"/>
      <selection pane="bottomLeft" activeCell="C15" sqref="C15"/>
    </sheetView>
  </sheetViews>
  <sheetFormatPr defaultColWidth="9.33203125" defaultRowHeight="12.75" x14ac:dyDescent="0.35"/>
  <cols>
    <col min="1" max="1" width="2.1328125" style="1" customWidth="1"/>
    <col min="2" max="2" width="12" style="2" bestFit="1" customWidth="1"/>
    <col min="3" max="3" width="142.19921875" style="2" bestFit="1" customWidth="1"/>
    <col min="4" max="4" width="39.86328125" style="2" customWidth="1"/>
    <col min="5" max="5" width="31.1328125" style="371" customWidth="1"/>
    <col min="6" max="6" width="11.53125" style="371" customWidth="1"/>
    <col min="7" max="7" width="13" style="371" customWidth="1"/>
    <col min="8" max="10" width="12" style="2" customWidth="1"/>
    <col min="11" max="11" width="11.33203125" style="2" customWidth="1"/>
    <col min="12" max="13" width="10.53125" style="2" customWidth="1"/>
    <col min="14" max="14" width="11.33203125" style="2" customWidth="1"/>
    <col min="15" max="15" width="12.53125" style="2" bestFit="1" customWidth="1"/>
    <col min="16" max="17" width="9.33203125" style="2"/>
    <col min="18" max="18" width="15" style="2" customWidth="1"/>
    <col min="19" max="16384" width="9.33203125" style="2"/>
  </cols>
  <sheetData>
    <row r="1" spans="1:15" ht="21.5" customHeight="1" x14ac:dyDescent="0.4">
      <c r="E1" s="2"/>
      <c r="F1" s="506" t="s">
        <v>60</v>
      </c>
      <c r="G1" s="506"/>
      <c r="H1" s="506"/>
      <c r="I1" s="506"/>
      <c r="J1" s="506"/>
      <c r="K1" s="506"/>
      <c r="L1" s="506"/>
      <c r="M1" s="506"/>
      <c r="N1" s="506"/>
      <c r="O1" s="506"/>
    </row>
    <row r="2" spans="1:15" s="11" customFormat="1" ht="52.5" x14ac:dyDescent="0.4">
      <c r="A2" s="6"/>
      <c r="B2" s="7" t="s">
        <v>61</v>
      </c>
      <c r="C2" s="8" t="s">
        <v>62</v>
      </c>
      <c r="D2" s="359" t="s">
        <v>63</v>
      </c>
      <c r="E2" s="7" t="s">
        <v>64</v>
      </c>
      <c r="F2" s="7" t="s">
        <v>53</v>
      </c>
      <c r="G2" s="7" t="s">
        <v>54</v>
      </c>
      <c r="H2" s="360">
        <v>2024</v>
      </c>
      <c r="I2" s="360" t="s">
        <v>55</v>
      </c>
      <c r="J2" s="360" t="s">
        <v>56</v>
      </c>
      <c r="K2" s="360">
        <v>2025</v>
      </c>
      <c r="L2" s="360">
        <v>2026</v>
      </c>
      <c r="M2" s="360">
        <v>2027</v>
      </c>
      <c r="N2" s="360">
        <v>2028</v>
      </c>
      <c r="O2" s="359" t="s">
        <v>65</v>
      </c>
    </row>
    <row r="3" spans="1:15" s="11" customFormat="1" ht="14.25" customHeight="1" x14ac:dyDescent="0.35">
      <c r="A3" s="6"/>
      <c r="B3" s="361">
        <v>41</v>
      </c>
      <c r="C3" s="362" t="s">
        <v>395</v>
      </c>
      <c r="D3" s="362" t="s">
        <v>95</v>
      </c>
      <c r="E3" s="362" t="s">
        <v>69</v>
      </c>
      <c r="F3" s="18">
        <v>64.115270941305695</v>
      </c>
      <c r="G3" s="18">
        <v>75.885449039070011</v>
      </c>
      <c r="H3" s="18">
        <v>140.00071998037569</v>
      </c>
      <c r="I3" s="18">
        <v>48.344648196491477</v>
      </c>
      <c r="J3" s="18">
        <v>58.794515570496785</v>
      </c>
      <c r="K3" s="18">
        <v>107.13916376698825</v>
      </c>
      <c r="L3" s="18">
        <v>111.39301768126656</v>
      </c>
      <c r="M3" s="18">
        <v>111.2140616360452</v>
      </c>
      <c r="N3" s="18">
        <v>122.99849707853673</v>
      </c>
      <c r="O3" s="61">
        <v>592.74546014321243</v>
      </c>
    </row>
    <row r="4" spans="1:15" s="11" customFormat="1" ht="14.25" customHeight="1" x14ac:dyDescent="0.35">
      <c r="A4" s="6"/>
      <c r="B4" s="17">
        <v>41</v>
      </c>
      <c r="C4" s="362" t="s">
        <v>396</v>
      </c>
      <c r="D4" s="362" t="s">
        <v>95</v>
      </c>
      <c r="E4" s="362" t="s">
        <v>69</v>
      </c>
      <c r="F4" s="18">
        <v>64.115270941305695</v>
      </c>
      <c r="G4" s="18">
        <v>75.885449039070011</v>
      </c>
      <c r="H4" s="18">
        <v>140.00071998037569</v>
      </c>
      <c r="I4" s="18">
        <v>48.344648196491477</v>
      </c>
      <c r="J4" s="18">
        <v>58.794515570496785</v>
      </c>
      <c r="K4" s="18">
        <v>107.13916376698825</v>
      </c>
      <c r="L4" s="18">
        <v>111.39301768126656</v>
      </c>
      <c r="M4" s="18">
        <v>111.2140616360452</v>
      </c>
      <c r="N4" s="18">
        <v>122.99849707853673</v>
      </c>
      <c r="O4" s="61">
        <v>592.74546014321243</v>
      </c>
    </row>
    <row r="5" spans="1:15" s="11" customFormat="1" ht="14.25" customHeight="1" x14ac:dyDescent="0.35">
      <c r="A5" s="6"/>
      <c r="B5" s="17">
        <v>41</v>
      </c>
      <c r="C5" s="362" t="s">
        <v>397</v>
      </c>
      <c r="D5" s="362" t="s">
        <v>95</v>
      </c>
      <c r="E5" s="362" t="s">
        <v>69</v>
      </c>
      <c r="F5" s="18">
        <v>64.115270941305695</v>
      </c>
      <c r="G5" s="18">
        <v>75.885449039070011</v>
      </c>
      <c r="H5" s="18">
        <v>140.00071998037569</v>
      </c>
      <c r="I5" s="18">
        <v>48.344648196491477</v>
      </c>
      <c r="J5" s="18">
        <v>58.794515570496785</v>
      </c>
      <c r="K5" s="18">
        <v>107.13916376698825</v>
      </c>
      <c r="L5" s="18">
        <v>111.39301768126656</v>
      </c>
      <c r="M5" s="18">
        <v>111.2140616360452</v>
      </c>
      <c r="N5" s="18">
        <v>122.99849707853673</v>
      </c>
      <c r="O5" s="61">
        <v>592.74546014321243</v>
      </c>
    </row>
    <row r="6" spans="1:15" s="11" customFormat="1" ht="14.25" customHeight="1" x14ac:dyDescent="0.35">
      <c r="A6" s="6"/>
      <c r="B6" s="17">
        <v>41</v>
      </c>
      <c r="C6" s="362" t="s">
        <v>398</v>
      </c>
      <c r="D6" s="362" t="s">
        <v>95</v>
      </c>
      <c r="E6" s="362" t="s">
        <v>69</v>
      </c>
      <c r="F6" s="18">
        <v>319.46130651624492</v>
      </c>
      <c r="G6" s="18">
        <v>378.10749825554012</v>
      </c>
      <c r="H6" s="18">
        <v>697.56880477178493</v>
      </c>
      <c r="I6" s="18">
        <v>241.72324098245738</v>
      </c>
      <c r="J6" s="18">
        <v>293.97257785248388</v>
      </c>
      <c r="K6" s="18">
        <v>535.69581883494129</v>
      </c>
      <c r="L6" s="18">
        <v>556.96508840633282</v>
      </c>
      <c r="M6" s="18">
        <v>556.07030818022588</v>
      </c>
      <c r="N6" s="18">
        <v>614.99248539268365</v>
      </c>
      <c r="O6" s="61">
        <v>2961.2925055859687</v>
      </c>
    </row>
    <row r="7" spans="1:15" s="11" customFormat="1" ht="14.25" customHeight="1" x14ac:dyDescent="0.35">
      <c r="A7" s="6"/>
      <c r="B7" s="17">
        <v>41</v>
      </c>
      <c r="C7" s="362" t="s">
        <v>399</v>
      </c>
      <c r="D7" s="362" t="s">
        <v>72</v>
      </c>
      <c r="E7" s="362" t="s">
        <v>69</v>
      </c>
      <c r="F7" s="18">
        <v>160.00941530569335</v>
      </c>
      <c r="G7" s="18">
        <v>189.38368586272253</v>
      </c>
      <c r="H7" s="18">
        <v>349.39310116841585</v>
      </c>
      <c r="I7" s="18">
        <v>120.86162049122869</v>
      </c>
      <c r="J7" s="18">
        <v>146.98628892624194</v>
      </c>
      <c r="K7" s="18">
        <v>267.84790941747065</v>
      </c>
      <c r="L7" s="18">
        <v>278.48254420316641</v>
      </c>
      <c r="M7" s="18">
        <v>278.03515409011294</v>
      </c>
      <c r="N7" s="18">
        <v>307.49624269634182</v>
      </c>
      <c r="O7" s="61">
        <v>1481.2549515755077</v>
      </c>
    </row>
    <row r="8" spans="1:15" s="11" customFormat="1" ht="14.25" customHeight="1" x14ac:dyDescent="0.35">
      <c r="A8" s="6"/>
      <c r="B8" s="17">
        <v>41</v>
      </c>
      <c r="C8" s="362" t="s">
        <v>400</v>
      </c>
      <c r="D8" s="362" t="s">
        <v>68</v>
      </c>
      <c r="E8" s="362" t="s">
        <v>69</v>
      </c>
      <c r="F8" s="18">
        <v>41.256783040492358</v>
      </c>
      <c r="G8" s="18">
        <v>48.830636772966784</v>
      </c>
      <c r="H8" s="18">
        <v>90.087419813459135</v>
      </c>
      <c r="I8" s="18">
        <v>36.258486147368608</v>
      </c>
      <c r="J8" s="18">
        <v>44.095886677872585</v>
      </c>
      <c r="K8" s="18">
        <v>80.354372825241185</v>
      </c>
      <c r="L8" s="18">
        <v>83.544763260949921</v>
      </c>
      <c r="M8" s="18">
        <v>83.41054622703389</v>
      </c>
      <c r="N8" s="18">
        <v>87.85606934181196</v>
      </c>
      <c r="O8" s="61">
        <v>425.25317146849608</v>
      </c>
    </row>
    <row r="9" spans="1:15" s="11" customFormat="1" ht="14.25" customHeight="1" x14ac:dyDescent="0.35">
      <c r="A9" s="6"/>
      <c r="B9" s="17">
        <v>41</v>
      </c>
      <c r="C9" s="362" t="s">
        <v>401</v>
      </c>
      <c r="D9" s="362" t="s">
        <v>72</v>
      </c>
      <c r="E9" s="362" t="s">
        <v>69</v>
      </c>
      <c r="F9" s="18">
        <v>13.938102378544714</v>
      </c>
      <c r="G9" s="18">
        <v>16.496836747623917</v>
      </c>
      <c r="H9" s="18">
        <v>30.434939126168629</v>
      </c>
      <c r="I9" s="18">
        <v>81.219008970105691</v>
      </c>
      <c r="J9" s="18">
        <v>98.774786158434594</v>
      </c>
      <c r="K9" s="18">
        <v>179.99379512854026</v>
      </c>
      <c r="L9" s="18">
        <v>1993.9350164946713</v>
      </c>
      <c r="M9" s="18">
        <v>657.275104269027</v>
      </c>
      <c r="N9" s="18">
        <v>188.597695520423</v>
      </c>
      <c r="O9" s="61">
        <v>3050.2365505388302</v>
      </c>
    </row>
    <row r="10" spans="1:15" s="11" customFormat="1" ht="14.25" customHeight="1" x14ac:dyDescent="0.35">
      <c r="A10" s="6"/>
      <c r="B10" s="17">
        <v>41</v>
      </c>
      <c r="C10" s="362" t="s">
        <v>402</v>
      </c>
      <c r="D10" s="362" t="s">
        <v>95</v>
      </c>
      <c r="E10" s="362" t="s">
        <v>69</v>
      </c>
      <c r="F10" s="18">
        <v>160.00941530569335</v>
      </c>
      <c r="G10" s="18">
        <v>189.38368586272253</v>
      </c>
      <c r="H10" s="18">
        <v>349.39310116841585</v>
      </c>
      <c r="I10" s="18">
        <v>120.86162049122869</v>
      </c>
      <c r="J10" s="18">
        <v>146.98628892624194</v>
      </c>
      <c r="K10" s="18">
        <v>267.84790941747065</v>
      </c>
      <c r="L10" s="18">
        <v>278.48254420316641</v>
      </c>
      <c r="M10" s="18">
        <v>278.03515409011294</v>
      </c>
      <c r="N10" s="18">
        <v>307.49624269634182</v>
      </c>
      <c r="O10" s="61">
        <v>1481.2549515755077</v>
      </c>
    </row>
    <row r="11" spans="1:15" s="11" customFormat="1" ht="14.25" customHeight="1" x14ac:dyDescent="0.35">
      <c r="A11" s="6"/>
      <c r="B11" s="17">
        <v>41</v>
      </c>
      <c r="C11" s="362" t="s">
        <v>403</v>
      </c>
      <c r="D11" s="362" t="s">
        <v>68</v>
      </c>
      <c r="E11" s="362" t="s">
        <v>69</v>
      </c>
      <c r="F11" s="18">
        <v>319.46130651624492</v>
      </c>
      <c r="G11" s="18">
        <v>378.10749825554012</v>
      </c>
      <c r="H11" s="18">
        <v>697.56880477178493</v>
      </c>
      <c r="I11" s="18">
        <v>241.72324098245738</v>
      </c>
      <c r="J11" s="18">
        <v>293.97257785248388</v>
      </c>
      <c r="K11" s="18">
        <v>535.69581883494129</v>
      </c>
      <c r="L11" s="18">
        <v>556.96508840633282</v>
      </c>
      <c r="M11" s="18">
        <v>556.07030818022588</v>
      </c>
      <c r="N11" s="18">
        <v>614.99248539268365</v>
      </c>
      <c r="O11" s="61">
        <v>2961.2925055859687</v>
      </c>
    </row>
    <row r="12" spans="1:15" s="11" customFormat="1" ht="14.25" customHeight="1" x14ac:dyDescent="0.35">
      <c r="A12" s="6"/>
      <c r="B12" s="17">
        <v>41</v>
      </c>
      <c r="C12" s="362" t="s">
        <v>404</v>
      </c>
      <c r="D12" s="362" t="s">
        <v>72</v>
      </c>
      <c r="E12" s="362" t="s">
        <v>69</v>
      </c>
      <c r="F12" s="18">
        <v>2121.4013445686701</v>
      </c>
      <c r="G12" s="18">
        <v>2506.644391177234</v>
      </c>
      <c r="H12" s="18">
        <v>4628.0457357459045</v>
      </c>
      <c r="I12" s="18">
        <v>0</v>
      </c>
      <c r="J12" s="18">
        <v>0</v>
      </c>
      <c r="K12" s="18">
        <v>0</v>
      </c>
      <c r="L12" s="18">
        <v>0</v>
      </c>
      <c r="M12" s="18">
        <v>0</v>
      </c>
      <c r="N12" s="18">
        <v>0</v>
      </c>
      <c r="O12" s="61">
        <v>4628.0457357459045</v>
      </c>
    </row>
    <row r="13" spans="1:15" s="11" customFormat="1" ht="12.75" customHeight="1" x14ac:dyDescent="0.35">
      <c r="A13" s="6"/>
      <c r="B13" s="17">
        <v>41</v>
      </c>
      <c r="C13" s="362" t="s">
        <v>405</v>
      </c>
      <c r="D13" s="362" t="s">
        <v>72</v>
      </c>
      <c r="E13" s="362" t="s">
        <v>69</v>
      </c>
      <c r="F13" s="18">
        <v>530.35033614216752</v>
      </c>
      <c r="G13" s="18">
        <v>626.66109779430849</v>
      </c>
      <c r="H13" s="18">
        <v>1157.0114339364761</v>
      </c>
      <c r="I13" s="18">
        <v>0</v>
      </c>
      <c r="J13" s="18">
        <v>0</v>
      </c>
      <c r="K13" s="18">
        <v>0</v>
      </c>
      <c r="L13" s="18">
        <v>0</v>
      </c>
      <c r="M13" s="18">
        <v>0</v>
      </c>
      <c r="N13" s="18">
        <v>0</v>
      </c>
      <c r="O13" s="61">
        <v>1157.0114339364761</v>
      </c>
    </row>
    <row r="14" spans="1:15" ht="12" customHeight="1" x14ac:dyDescent="0.35">
      <c r="A14" s="6"/>
      <c r="B14" s="17">
        <v>41</v>
      </c>
      <c r="C14" s="362" t="s">
        <v>406</v>
      </c>
      <c r="D14" s="362" t="s">
        <v>72</v>
      </c>
      <c r="E14" s="362" t="s">
        <v>69</v>
      </c>
      <c r="F14" s="18">
        <v>0</v>
      </c>
      <c r="G14" s="18">
        <v>0</v>
      </c>
      <c r="H14" s="18">
        <v>0</v>
      </c>
      <c r="I14" s="18">
        <v>0</v>
      </c>
      <c r="J14" s="18">
        <v>0</v>
      </c>
      <c r="K14" s="18">
        <v>0</v>
      </c>
      <c r="L14" s="18">
        <v>0</v>
      </c>
      <c r="M14" s="18">
        <v>8383.9630968555739</v>
      </c>
      <c r="N14" s="18">
        <v>16590.751913076296</v>
      </c>
      <c r="O14" s="61">
        <v>24974.715009931868</v>
      </c>
    </row>
    <row r="15" spans="1:15" x14ac:dyDescent="0.35">
      <c r="A15" s="6"/>
      <c r="B15" s="17">
        <v>41</v>
      </c>
      <c r="C15" s="362" t="s">
        <v>407</v>
      </c>
      <c r="D15" s="362" t="s">
        <v>72</v>
      </c>
      <c r="E15" s="362" t="s">
        <v>69</v>
      </c>
      <c r="F15" s="18">
        <v>265.17516807108376</v>
      </c>
      <c r="G15" s="18">
        <v>313.33054889715424</v>
      </c>
      <c r="H15" s="18">
        <v>578.50571696823806</v>
      </c>
      <c r="I15" s="18">
        <v>4101.3187567823761</v>
      </c>
      <c r="J15" s="18">
        <v>4986.3180246868851</v>
      </c>
      <c r="K15" s="18">
        <v>9087.6367814692621</v>
      </c>
      <c r="L15" s="18">
        <v>10509.810445656021</v>
      </c>
      <c r="M15" s="18">
        <v>0</v>
      </c>
      <c r="N15" s="18">
        <v>0</v>
      </c>
      <c r="O15" s="61">
        <v>20175.952944093522</v>
      </c>
    </row>
    <row r="16" spans="1:15" x14ac:dyDescent="0.35">
      <c r="A16" s="6"/>
      <c r="B16" s="17">
        <v>41</v>
      </c>
      <c r="C16" s="362" t="s">
        <v>408</v>
      </c>
      <c r="D16" s="362" t="s">
        <v>68</v>
      </c>
      <c r="E16" s="362" t="s">
        <v>69</v>
      </c>
      <c r="F16" s="18">
        <v>0</v>
      </c>
      <c r="G16" s="18">
        <v>0</v>
      </c>
      <c r="H16" s="18">
        <v>0</v>
      </c>
      <c r="I16" s="18">
        <v>0</v>
      </c>
      <c r="J16" s="18">
        <v>0</v>
      </c>
      <c r="K16" s="18">
        <v>0</v>
      </c>
      <c r="L16" s="18">
        <v>0</v>
      </c>
      <c r="M16" s="18">
        <v>523.99769355347337</v>
      </c>
      <c r="N16" s="18">
        <v>1935.5877231922348</v>
      </c>
      <c r="O16" s="61">
        <v>2459.5854167457082</v>
      </c>
    </row>
    <row r="17" spans="1:15" x14ac:dyDescent="0.35">
      <c r="A17" s="6"/>
      <c r="B17" s="17">
        <v>41</v>
      </c>
      <c r="C17" s="362" t="s">
        <v>409</v>
      </c>
      <c r="D17" s="362" t="s">
        <v>68</v>
      </c>
      <c r="E17" s="362" t="s">
        <v>69</v>
      </c>
      <c r="F17" s="18">
        <v>0</v>
      </c>
      <c r="G17" s="18">
        <v>0</v>
      </c>
      <c r="H17" s="18">
        <v>0</v>
      </c>
      <c r="I17" s="18">
        <v>227.85104204346533</v>
      </c>
      <c r="J17" s="18">
        <v>277.01766803816031</v>
      </c>
      <c r="K17" s="18">
        <v>504.86871008162569</v>
      </c>
      <c r="L17" s="18">
        <v>4203.9241782624094</v>
      </c>
      <c r="M17" s="18">
        <v>0</v>
      </c>
      <c r="N17" s="18">
        <v>0</v>
      </c>
      <c r="O17" s="61">
        <v>4708.7928883440354</v>
      </c>
    </row>
    <row r="18" spans="1:15" x14ac:dyDescent="0.35">
      <c r="A18" s="6"/>
      <c r="B18" s="17">
        <v>41</v>
      </c>
      <c r="C18" s="362" t="s">
        <v>410</v>
      </c>
      <c r="D18" s="362" t="s">
        <v>68</v>
      </c>
      <c r="E18" s="362" t="s">
        <v>69</v>
      </c>
      <c r="F18" s="18">
        <v>0</v>
      </c>
      <c r="G18" s="18">
        <v>0</v>
      </c>
      <c r="H18" s="18">
        <v>0</v>
      </c>
      <c r="I18" s="18">
        <v>227.85104204346533</v>
      </c>
      <c r="J18" s="18">
        <v>277.01766803816031</v>
      </c>
      <c r="K18" s="18">
        <v>504.86871008162569</v>
      </c>
      <c r="L18" s="18">
        <v>4203.9241782624094</v>
      </c>
      <c r="M18" s="18">
        <v>0</v>
      </c>
      <c r="N18" s="18">
        <v>0</v>
      </c>
      <c r="O18" s="61">
        <v>4708.7928883440354</v>
      </c>
    </row>
    <row r="19" spans="1:15" x14ac:dyDescent="0.35">
      <c r="A19" s="6"/>
      <c r="B19" s="17">
        <v>41</v>
      </c>
      <c r="C19" s="362" t="s">
        <v>411</v>
      </c>
      <c r="D19" s="362" t="s">
        <v>72</v>
      </c>
      <c r="E19" s="362" t="s">
        <v>69</v>
      </c>
      <c r="F19" s="18">
        <v>530.35033614216752</v>
      </c>
      <c r="G19" s="18">
        <v>626.66109779430849</v>
      </c>
      <c r="H19" s="18">
        <v>1157.0114339364761</v>
      </c>
      <c r="I19" s="18">
        <v>1367.106252260792</v>
      </c>
      <c r="J19" s="18">
        <v>1662.1060082289621</v>
      </c>
      <c r="K19" s="18">
        <v>3029.2122604897536</v>
      </c>
      <c r="L19" s="18">
        <v>0</v>
      </c>
      <c r="M19" s="18">
        <v>0</v>
      </c>
      <c r="N19" s="18">
        <v>0</v>
      </c>
      <c r="O19" s="61">
        <v>4186.2236944262295</v>
      </c>
    </row>
    <row r="20" spans="1:15" x14ac:dyDescent="0.35">
      <c r="A20" s="6"/>
      <c r="B20" s="17">
        <v>41</v>
      </c>
      <c r="C20" s="362" t="s">
        <v>412</v>
      </c>
      <c r="D20" s="362" t="s">
        <v>68</v>
      </c>
      <c r="E20" s="362" t="s">
        <v>69</v>
      </c>
      <c r="F20" s="18">
        <v>0</v>
      </c>
      <c r="G20" s="18">
        <v>0</v>
      </c>
      <c r="H20" s="18">
        <v>0</v>
      </c>
      <c r="I20" s="18">
        <v>0</v>
      </c>
      <c r="J20" s="18">
        <v>0</v>
      </c>
      <c r="K20" s="18">
        <v>0</v>
      </c>
      <c r="L20" s="18">
        <v>0</v>
      </c>
      <c r="M20" s="18">
        <v>1047.9953871069467</v>
      </c>
      <c r="N20" s="18">
        <v>0</v>
      </c>
      <c r="O20" s="61">
        <v>1047.9953871069467</v>
      </c>
    </row>
    <row r="21" spans="1:15" ht="11.25" customHeight="1" x14ac:dyDescent="0.35">
      <c r="A21" s="6"/>
      <c r="B21" s="17">
        <v>41</v>
      </c>
      <c r="C21" s="362" t="s">
        <v>413</v>
      </c>
      <c r="D21" s="362" t="s">
        <v>68</v>
      </c>
      <c r="E21" s="362" t="s">
        <v>69</v>
      </c>
      <c r="F21" s="18">
        <v>0</v>
      </c>
      <c r="G21" s="18">
        <v>0</v>
      </c>
      <c r="H21" s="18">
        <v>0</v>
      </c>
      <c r="I21" s="18">
        <v>34.1776563065198</v>
      </c>
      <c r="J21" s="18">
        <v>41.552650205724042</v>
      </c>
      <c r="K21" s="18">
        <v>75.730306512243843</v>
      </c>
      <c r="L21" s="18">
        <v>1156.0791490221623</v>
      </c>
      <c r="M21" s="18">
        <v>0</v>
      </c>
      <c r="N21" s="18">
        <v>0</v>
      </c>
      <c r="O21" s="61">
        <v>1231.8094555344062</v>
      </c>
    </row>
    <row r="22" spans="1:15" x14ac:dyDescent="0.35">
      <c r="A22" s="6"/>
      <c r="B22" s="17">
        <v>41</v>
      </c>
      <c r="C22" s="362" t="s">
        <v>414</v>
      </c>
      <c r="D22" s="362" t="s">
        <v>72</v>
      </c>
      <c r="E22" s="362" t="s">
        <v>69</v>
      </c>
      <c r="F22" s="18">
        <v>641.15270941305687</v>
      </c>
      <c r="G22" s="18">
        <v>758.85449039070011</v>
      </c>
      <c r="H22" s="18">
        <v>1400.007199803757</v>
      </c>
      <c r="I22" s="18">
        <v>0</v>
      </c>
      <c r="J22" s="18">
        <v>0</v>
      </c>
      <c r="K22" s="18">
        <v>0</v>
      </c>
      <c r="L22" s="18">
        <v>0</v>
      </c>
      <c r="M22" s="18">
        <v>0</v>
      </c>
      <c r="N22" s="18">
        <v>0</v>
      </c>
      <c r="O22" s="61">
        <v>1400.007199803757</v>
      </c>
    </row>
    <row r="23" spans="1:15" x14ac:dyDescent="0.35">
      <c r="A23" s="6"/>
      <c r="B23" s="17">
        <v>41</v>
      </c>
      <c r="C23" s="362" t="s">
        <v>415</v>
      </c>
      <c r="D23" s="362" t="s">
        <v>95</v>
      </c>
      <c r="E23" s="362" t="s">
        <v>69</v>
      </c>
      <c r="F23" s="18">
        <v>91.991475698395121</v>
      </c>
      <c r="G23" s="18">
        <v>108.87912253431783</v>
      </c>
      <c r="H23" s="18">
        <v>200.87059823271292</v>
      </c>
      <c r="I23" s="18">
        <v>0</v>
      </c>
      <c r="J23" s="18">
        <v>0</v>
      </c>
      <c r="K23" s="18">
        <v>0</v>
      </c>
      <c r="L23" s="18">
        <v>0</v>
      </c>
      <c r="M23" s="18">
        <v>0</v>
      </c>
      <c r="N23" s="18">
        <v>0</v>
      </c>
      <c r="O23" s="61">
        <v>200.87059823271292</v>
      </c>
    </row>
    <row r="24" spans="1:15" x14ac:dyDescent="0.35">
      <c r="A24" s="6"/>
      <c r="B24" s="17">
        <v>41</v>
      </c>
      <c r="C24" s="362" t="s">
        <v>416</v>
      </c>
      <c r="D24" s="362" t="s">
        <v>68</v>
      </c>
      <c r="E24" s="362" t="s">
        <v>69</v>
      </c>
      <c r="F24" s="18">
        <v>16.725722854253657</v>
      </c>
      <c r="G24" s="18">
        <v>19.796204097148696</v>
      </c>
      <c r="H24" s="18">
        <v>36.521926951402357</v>
      </c>
      <c r="I24" s="18">
        <v>0</v>
      </c>
      <c r="J24" s="18">
        <v>0</v>
      </c>
      <c r="K24" s="18">
        <v>0</v>
      </c>
      <c r="L24" s="18">
        <v>0</v>
      </c>
      <c r="M24" s="18">
        <v>0</v>
      </c>
      <c r="N24" s="18">
        <v>0</v>
      </c>
      <c r="O24" s="61">
        <v>36.521926951402357</v>
      </c>
    </row>
    <row r="25" spans="1:15" x14ac:dyDescent="0.35">
      <c r="A25" s="6"/>
      <c r="B25" s="17">
        <v>41</v>
      </c>
      <c r="C25" s="362" t="s">
        <v>417</v>
      </c>
      <c r="D25" s="362" t="s">
        <v>72</v>
      </c>
      <c r="E25" s="362" t="s">
        <v>69</v>
      </c>
      <c r="F25" s="18">
        <v>111.50481902835772</v>
      </c>
      <c r="G25" s="18">
        <v>131.97469398099133</v>
      </c>
      <c r="H25" s="18">
        <v>243.47951300934903</v>
      </c>
      <c r="I25" s="18">
        <v>0</v>
      </c>
      <c r="J25" s="18">
        <v>0</v>
      </c>
      <c r="K25" s="18">
        <v>0</v>
      </c>
      <c r="L25" s="18">
        <v>0</v>
      </c>
      <c r="M25" s="18">
        <v>0</v>
      </c>
      <c r="N25" s="18">
        <v>0</v>
      </c>
      <c r="O25" s="61">
        <v>243.47951300934903</v>
      </c>
    </row>
    <row r="26" spans="1:15" x14ac:dyDescent="0.35">
      <c r="A26" s="6"/>
      <c r="B26" s="17">
        <v>41</v>
      </c>
      <c r="C26" s="362" t="s">
        <v>418</v>
      </c>
      <c r="D26" s="362" t="s">
        <v>72</v>
      </c>
      <c r="E26" s="362" t="s">
        <v>69</v>
      </c>
      <c r="F26" s="18">
        <v>61.327650465596761</v>
      </c>
      <c r="G26" s="18">
        <v>72.586081689545239</v>
      </c>
      <c r="H26" s="18">
        <v>133.91373215514199</v>
      </c>
      <c r="I26" s="18">
        <v>0</v>
      </c>
      <c r="J26" s="18">
        <v>0</v>
      </c>
      <c r="K26" s="18">
        <v>0</v>
      </c>
      <c r="L26" s="18">
        <v>0</v>
      </c>
      <c r="M26" s="18">
        <v>0</v>
      </c>
      <c r="N26" s="18">
        <v>0</v>
      </c>
      <c r="O26" s="61">
        <v>133.91373215514199</v>
      </c>
    </row>
    <row r="27" spans="1:15" x14ac:dyDescent="0.35">
      <c r="A27" s="6"/>
      <c r="B27" s="17">
        <v>41</v>
      </c>
      <c r="C27" s="362" t="s">
        <v>419</v>
      </c>
      <c r="D27" s="362" t="s">
        <v>68</v>
      </c>
      <c r="E27" s="362" t="s">
        <v>69</v>
      </c>
      <c r="F27" s="18">
        <v>70.526798035436272</v>
      </c>
      <c r="G27" s="18">
        <v>83.473993942977003</v>
      </c>
      <c r="H27" s="18">
        <v>154.00079197841328</v>
      </c>
      <c r="I27" s="18">
        <v>0</v>
      </c>
      <c r="J27" s="18">
        <v>0</v>
      </c>
      <c r="K27" s="18">
        <v>0</v>
      </c>
      <c r="L27" s="18">
        <v>0</v>
      </c>
      <c r="M27" s="18">
        <v>0</v>
      </c>
      <c r="N27" s="18">
        <v>0</v>
      </c>
      <c r="O27" s="61">
        <v>154.00079197841328</v>
      </c>
    </row>
    <row r="28" spans="1:15" x14ac:dyDescent="0.35">
      <c r="A28" s="6"/>
      <c r="B28" s="17">
        <v>41</v>
      </c>
      <c r="C28" s="362" t="s">
        <v>420</v>
      </c>
      <c r="D28" s="362" t="s">
        <v>72</v>
      </c>
      <c r="E28" s="362" t="s">
        <v>69</v>
      </c>
      <c r="F28" s="18">
        <v>108.71719855264878</v>
      </c>
      <c r="G28" s="18">
        <v>128.67532663146653</v>
      </c>
      <c r="H28" s="18">
        <v>237.39252518411533</v>
      </c>
      <c r="I28" s="18">
        <v>0</v>
      </c>
      <c r="J28" s="18">
        <v>0</v>
      </c>
      <c r="K28" s="18">
        <v>0</v>
      </c>
      <c r="L28" s="18">
        <v>0</v>
      </c>
      <c r="M28" s="18">
        <v>0</v>
      </c>
      <c r="N28" s="18">
        <v>0</v>
      </c>
      <c r="O28" s="62">
        <v>237.39252518411533</v>
      </c>
    </row>
    <row r="29" spans="1:15" x14ac:dyDescent="0.35">
      <c r="A29" s="6"/>
      <c r="B29" s="17">
        <v>41</v>
      </c>
      <c r="C29" s="362" t="s">
        <v>421</v>
      </c>
      <c r="D29" s="362" t="s">
        <v>72</v>
      </c>
      <c r="E29" s="362" t="s">
        <v>69</v>
      </c>
      <c r="F29" s="18">
        <v>25.088584281380488</v>
      </c>
      <c r="G29" s="18">
        <v>29.694306145723047</v>
      </c>
      <c r="H29" s="18">
        <v>54.782890427103531</v>
      </c>
      <c r="I29" s="18">
        <v>0</v>
      </c>
      <c r="J29" s="18">
        <v>0</v>
      </c>
      <c r="K29" s="18">
        <v>0</v>
      </c>
      <c r="L29" s="18">
        <v>0</v>
      </c>
      <c r="M29" s="18">
        <v>0</v>
      </c>
      <c r="N29" s="18">
        <v>0</v>
      </c>
      <c r="O29" s="62">
        <v>54.782890427103531</v>
      </c>
    </row>
    <row r="30" spans="1:15" x14ac:dyDescent="0.35">
      <c r="A30" s="6"/>
      <c r="B30" s="17">
        <v>41</v>
      </c>
      <c r="C30" s="362" t="s">
        <v>422</v>
      </c>
      <c r="D30" s="362" t="s">
        <v>68</v>
      </c>
      <c r="E30" s="362" t="s">
        <v>69</v>
      </c>
      <c r="F30" s="18">
        <v>107.32338831479431</v>
      </c>
      <c r="G30" s="18">
        <v>127.02564295670417</v>
      </c>
      <c r="H30" s="18">
        <v>234.34903127149846</v>
      </c>
      <c r="I30" s="18">
        <v>0</v>
      </c>
      <c r="J30" s="18">
        <v>0</v>
      </c>
      <c r="K30" s="18">
        <v>0</v>
      </c>
      <c r="L30" s="18">
        <v>0</v>
      </c>
      <c r="M30" s="18">
        <v>0</v>
      </c>
      <c r="N30" s="18">
        <v>0</v>
      </c>
      <c r="O30" s="62">
        <v>234.34903127149846</v>
      </c>
    </row>
    <row r="31" spans="1:15" x14ac:dyDescent="0.35">
      <c r="A31" s="6"/>
      <c r="B31" s="17">
        <v>41</v>
      </c>
      <c r="C31" s="362" t="s">
        <v>423</v>
      </c>
      <c r="D31" s="362" t="s">
        <v>72</v>
      </c>
      <c r="E31" s="362" t="s">
        <v>69</v>
      </c>
      <c r="F31" s="18">
        <v>91.991475698395121</v>
      </c>
      <c r="G31" s="18">
        <v>108.87912253431783</v>
      </c>
      <c r="H31" s="18">
        <v>200.87059823271292</v>
      </c>
      <c r="I31" s="18">
        <v>0</v>
      </c>
      <c r="J31" s="18">
        <v>0</v>
      </c>
      <c r="K31" s="18">
        <v>0</v>
      </c>
      <c r="L31" s="18">
        <v>0</v>
      </c>
      <c r="M31" s="18">
        <v>0</v>
      </c>
      <c r="N31" s="18">
        <v>0</v>
      </c>
      <c r="O31" s="62">
        <v>200.87059823271292</v>
      </c>
    </row>
    <row r="32" spans="1:15" x14ac:dyDescent="0.35">
      <c r="A32" s="6"/>
      <c r="B32" s="17">
        <v>41</v>
      </c>
      <c r="C32" s="362" t="s">
        <v>424</v>
      </c>
      <c r="D32" s="362" t="s">
        <v>95</v>
      </c>
      <c r="E32" s="362" t="s">
        <v>69</v>
      </c>
      <c r="F32" s="18">
        <v>45.99573784919756</v>
      </c>
      <c r="G32" s="18">
        <v>54.439561267158915</v>
      </c>
      <c r="H32" s="18">
        <v>100.43529911635646</v>
      </c>
      <c r="I32" s="18">
        <v>0</v>
      </c>
      <c r="J32" s="18">
        <v>0</v>
      </c>
      <c r="K32" s="18">
        <v>0</v>
      </c>
      <c r="L32" s="18">
        <v>0</v>
      </c>
      <c r="M32" s="18">
        <v>0</v>
      </c>
      <c r="N32" s="18">
        <v>0</v>
      </c>
      <c r="O32" s="62">
        <v>100.43529911635646</v>
      </c>
    </row>
    <row r="33" spans="1:15" x14ac:dyDescent="0.35">
      <c r="A33" s="6"/>
      <c r="B33" s="17">
        <v>41</v>
      </c>
      <c r="C33" s="362" t="s">
        <v>425</v>
      </c>
      <c r="D33" s="362" t="s">
        <v>68</v>
      </c>
      <c r="E33" s="362" t="s">
        <v>69</v>
      </c>
      <c r="F33" s="18">
        <v>245.31060186238705</v>
      </c>
      <c r="G33" s="18">
        <v>290.34432675818096</v>
      </c>
      <c r="H33" s="18">
        <v>535.65492862056794</v>
      </c>
      <c r="I33" s="18">
        <v>0</v>
      </c>
      <c r="J33" s="18">
        <v>0</v>
      </c>
      <c r="K33" s="18">
        <v>0</v>
      </c>
      <c r="L33" s="18">
        <v>0</v>
      </c>
      <c r="M33" s="18">
        <v>0</v>
      </c>
      <c r="N33" s="18">
        <v>0</v>
      </c>
      <c r="O33" s="62">
        <v>535.65492862056794</v>
      </c>
    </row>
    <row r="34" spans="1:15" x14ac:dyDescent="0.35">
      <c r="A34" s="6"/>
      <c r="B34" s="17">
        <v>41</v>
      </c>
      <c r="C34" s="362" t="s">
        <v>426</v>
      </c>
      <c r="D34" s="362" t="s">
        <v>72</v>
      </c>
      <c r="E34" s="362" t="s">
        <v>69</v>
      </c>
      <c r="F34" s="18">
        <v>41.814307135634145</v>
      </c>
      <c r="G34" s="18">
        <v>49.490510242871736</v>
      </c>
      <c r="H34" s="18">
        <v>91.304817378505888</v>
      </c>
      <c r="I34" s="18">
        <v>0</v>
      </c>
      <c r="J34" s="18">
        <v>0</v>
      </c>
      <c r="K34" s="18">
        <v>0</v>
      </c>
      <c r="L34" s="18">
        <v>0</v>
      </c>
      <c r="M34" s="18">
        <v>0</v>
      </c>
      <c r="N34" s="18">
        <v>0</v>
      </c>
      <c r="O34" s="62">
        <v>91.304817378505888</v>
      </c>
    </row>
    <row r="35" spans="1:15" x14ac:dyDescent="0.35">
      <c r="A35" s="6"/>
      <c r="B35" s="17">
        <v>41</v>
      </c>
      <c r="C35" s="362" t="s">
        <v>427</v>
      </c>
      <c r="D35" s="362" t="s">
        <v>68</v>
      </c>
      <c r="E35" s="362" t="s">
        <v>69</v>
      </c>
      <c r="F35" s="18">
        <v>55.752409514178858</v>
      </c>
      <c r="G35" s="18">
        <v>65.987346990495666</v>
      </c>
      <c r="H35" s="18">
        <v>121.73975650467452</v>
      </c>
      <c r="I35" s="18">
        <v>0</v>
      </c>
      <c r="J35" s="18">
        <v>0</v>
      </c>
      <c r="K35" s="18">
        <v>0</v>
      </c>
      <c r="L35" s="18">
        <v>0</v>
      </c>
      <c r="M35" s="18">
        <v>0</v>
      </c>
      <c r="N35" s="18">
        <v>0</v>
      </c>
      <c r="O35" s="62">
        <v>121.73975650467452</v>
      </c>
    </row>
    <row r="36" spans="1:15" x14ac:dyDescent="0.35">
      <c r="A36" s="6"/>
      <c r="B36" s="17">
        <v>41</v>
      </c>
      <c r="C36" s="362" t="s">
        <v>428</v>
      </c>
      <c r="D36" s="362" t="s">
        <v>68</v>
      </c>
      <c r="E36" s="362" t="s">
        <v>69</v>
      </c>
      <c r="F36" s="18">
        <v>223.00963805671543</v>
      </c>
      <c r="G36" s="18">
        <v>263.94938796198267</v>
      </c>
      <c r="H36" s="18">
        <v>486.95902601869807</v>
      </c>
      <c r="I36" s="18">
        <v>0</v>
      </c>
      <c r="J36" s="18">
        <v>0</v>
      </c>
      <c r="K36" s="18">
        <v>0</v>
      </c>
      <c r="L36" s="18">
        <v>0</v>
      </c>
      <c r="M36" s="18">
        <v>0</v>
      </c>
      <c r="N36" s="18">
        <v>0</v>
      </c>
      <c r="O36" s="62">
        <v>486.95902601869807</v>
      </c>
    </row>
    <row r="37" spans="1:15" x14ac:dyDescent="0.35">
      <c r="A37" s="6"/>
      <c r="B37" s="17">
        <v>41</v>
      </c>
      <c r="C37" s="362" t="s">
        <v>429</v>
      </c>
      <c r="D37" s="362" t="s">
        <v>68</v>
      </c>
      <c r="E37" s="362" t="s">
        <v>69</v>
      </c>
      <c r="F37" s="18">
        <v>167.25722854253658</v>
      </c>
      <c r="G37" s="18">
        <v>197.96204097148694</v>
      </c>
      <c r="H37" s="18">
        <v>365.21926951402355</v>
      </c>
      <c r="I37" s="18">
        <v>0</v>
      </c>
      <c r="J37" s="18">
        <v>0</v>
      </c>
      <c r="K37" s="18">
        <v>0</v>
      </c>
      <c r="L37" s="18">
        <v>0</v>
      </c>
      <c r="M37" s="18">
        <v>0</v>
      </c>
      <c r="N37" s="18">
        <v>0</v>
      </c>
      <c r="O37" s="62">
        <v>365.21926951402355</v>
      </c>
    </row>
    <row r="38" spans="1:15" x14ac:dyDescent="0.35">
      <c r="A38" s="6"/>
      <c r="B38" s="17">
        <v>41</v>
      </c>
      <c r="C38" s="362" t="s">
        <v>430</v>
      </c>
      <c r="D38" s="362" t="s">
        <v>68</v>
      </c>
      <c r="E38" s="362" t="s">
        <v>69</v>
      </c>
      <c r="F38" s="18">
        <v>139.38102378544716</v>
      </c>
      <c r="G38" s="18">
        <v>164.96836747623914</v>
      </c>
      <c r="H38" s="18">
        <v>304.34939126168626</v>
      </c>
      <c r="I38" s="18">
        <v>0</v>
      </c>
      <c r="J38" s="18">
        <v>0</v>
      </c>
      <c r="K38" s="18">
        <v>0</v>
      </c>
      <c r="L38" s="18">
        <v>0</v>
      </c>
      <c r="M38" s="18">
        <v>0</v>
      </c>
      <c r="N38" s="18">
        <v>0</v>
      </c>
      <c r="O38" s="62">
        <v>304.34939126168626</v>
      </c>
    </row>
    <row r="39" spans="1:15" x14ac:dyDescent="0.35">
      <c r="A39" s="6"/>
      <c r="B39" s="17">
        <v>41</v>
      </c>
      <c r="C39" s="362" t="s">
        <v>431</v>
      </c>
      <c r="D39" s="362" t="s">
        <v>68</v>
      </c>
      <c r="E39" s="362" t="s">
        <v>69</v>
      </c>
      <c r="F39" s="18">
        <v>278.76204757089431</v>
      </c>
      <c r="G39" s="18">
        <v>329.93673495247828</v>
      </c>
      <c r="H39" s="18">
        <v>608.69878252337253</v>
      </c>
      <c r="I39" s="18">
        <v>0</v>
      </c>
      <c r="J39" s="18">
        <v>0</v>
      </c>
      <c r="K39" s="18">
        <v>0</v>
      </c>
      <c r="L39" s="18">
        <v>0</v>
      </c>
      <c r="M39" s="18">
        <v>0</v>
      </c>
      <c r="N39" s="18">
        <v>0</v>
      </c>
      <c r="O39" s="62">
        <v>608.69878252337253</v>
      </c>
    </row>
    <row r="40" spans="1:15" x14ac:dyDescent="0.35">
      <c r="A40" s="6"/>
      <c r="B40" s="17">
        <v>41</v>
      </c>
      <c r="C40" s="362" t="s">
        <v>432</v>
      </c>
      <c r="D40" s="362" t="s">
        <v>68</v>
      </c>
      <c r="E40" s="362" t="s">
        <v>69</v>
      </c>
      <c r="F40" s="18">
        <v>64.115270941305695</v>
      </c>
      <c r="G40" s="18">
        <v>75.885449039070011</v>
      </c>
      <c r="H40" s="18">
        <v>140.00071998037569</v>
      </c>
      <c r="I40" s="18">
        <v>0</v>
      </c>
      <c r="J40" s="18">
        <v>0</v>
      </c>
      <c r="K40" s="18">
        <v>0</v>
      </c>
      <c r="L40" s="18">
        <v>0</v>
      </c>
      <c r="M40" s="18">
        <v>0</v>
      </c>
      <c r="N40" s="18">
        <v>0</v>
      </c>
      <c r="O40" s="62">
        <v>140.00071998037569</v>
      </c>
    </row>
    <row r="41" spans="1:15" x14ac:dyDescent="0.35">
      <c r="A41" s="6"/>
      <c r="B41" s="17">
        <v>41</v>
      </c>
      <c r="C41" s="362" t="s">
        <v>433</v>
      </c>
      <c r="D41" s="362" t="s">
        <v>68</v>
      </c>
      <c r="E41" s="362" t="s">
        <v>69</v>
      </c>
      <c r="F41" s="18">
        <v>27.876204757089429</v>
      </c>
      <c r="G41" s="18">
        <v>32.993673495247833</v>
      </c>
      <c r="H41" s="18">
        <v>60.869878252337259</v>
      </c>
      <c r="I41" s="18">
        <v>0</v>
      </c>
      <c r="J41" s="18">
        <v>0</v>
      </c>
      <c r="K41" s="18">
        <v>0</v>
      </c>
      <c r="L41" s="18">
        <v>0</v>
      </c>
      <c r="M41" s="18">
        <v>0</v>
      </c>
      <c r="N41" s="18">
        <v>0</v>
      </c>
      <c r="O41" s="62">
        <v>60.869878252337259</v>
      </c>
    </row>
    <row r="42" spans="1:15" x14ac:dyDescent="0.35">
      <c r="A42" s="6"/>
      <c r="B42" s="17">
        <v>41</v>
      </c>
      <c r="C42" s="362" t="s">
        <v>434</v>
      </c>
      <c r="D42" s="362" t="s">
        <v>68</v>
      </c>
      <c r="E42" s="362" t="s">
        <v>69</v>
      </c>
      <c r="F42" s="18">
        <v>97.566716649813003</v>
      </c>
      <c r="G42" s="18">
        <v>115.47785723336742</v>
      </c>
      <c r="H42" s="18">
        <v>213.04457388318039</v>
      </c>
      <c r="I42" s="18">
        <v>0</v>
      </c>
      <c r="J42" s="18">
        <v>0</v>
      </c>
      <c r="K42" s="18">
        <v>0</v>
      </c>
      <c r="L42" s="18">
        <v>0</v>
      </c>
      <c r="M42" s="18">
        <v>0</v>
      </c>
      <c r="N42" s="18">
        <v>0</v>
      </c>
      <c r="O42" s="62">
        <v>213.04457388318039</v>
      </c>
    </row>
    <row r="43" spans="1:15" x14ac:dyDescent="0.35">
      <c r="A43" s="6"/>
      <c r="B43" s="17">
        <v>41</v>
      </c>
      <c r="C43" s="362" t="s">
        <v>435</v>
      </c>
      <c r="D43" s="362" t="s">
        <v>72</v>
      </c>
      <c r="E43" s="362" t="s">
        <v>69</v>
      </c>
      <c r="F43" s="18">
        <v>83.62861427126829</v>
      </c>
      <c r="G43" s="18">
        <v>98.981020485743471</v>
      </c>
      <c r="H43" s="18">
        <v>182.60963475701178</v>
      </c>
      <c r="I43" s="18">
        <v>0</v>
      </c>
      <c r="J43" s="18">
        <v>0</v>
      </c>
      <c r="K43" s="18">
        <v>0</v>
      </c>
      <c r="L43" s="18">
        <v>0</v>
      </c>
      <c r="M43" s="18">
        <v>0</v>
      </c>
      <c r="N43" s="18">
        <v>0</v>
      </c>
      <c r="O43" s="62">
        <v>182.60963475701178</v>
      </c>
    </row>
    <row r="44" spans="1:15" x14ac:dyDescent="0.35">
      <c r="A44" s="6"/>
      <c r="B44" s="17">
        <v>41</v>
      </c>
      <c r="C44" s="362" t="s">
        <v>436</v>
      </c>
      <c r="D44" s="362" t="s">
        <v>68</v>
      </c>
      <c r="E44" s="362" t="s">
        <v>69</v>
      </c>
      <c r="F44" s="18">
        <v>55.752409514178858</v>
      </c>
      <c r="G44" s="18">
        <v>65.987346990495666</v>
      </c>
      <c r="H44" s="18">
        <v>121.73975650467452</v>
      </c>
      <c r="I44" s="18">
        <v>0</v>
      </c>
      <c r="J44" s="18">
        <v>0</v>
      </c>
      <c r="K44" s="18">
        <v>0</v>
      </c>
      <c r="L44" s="18">
        <v>0</v>
      </c>
      <c r="M44" s="18">
        <v>0</v>
      </c>
      <c r="N44" s="18">
        <v>0</v>
      </c>
      <c r="O44" s="62">
        <v>121.73975650467452</v>
      </c>
    </row>
    <row r="45" spans="1:15" x14ac:dyDescent="0.35">
      <c r="A45" s="6"/>
      <c r="B45" s="17">
        <v>41</v>
      </c>
      <c r="C45" s="362" t="s">
        <v>437</v>
      </c>
      <c r="D45" s="362" t="s">
        <v>95</v>
      </c>
      <c r="E45" s="362" t="s">
        <v>69</v>
      </c>
      <c r="F45" s="18">
        <v>97.566716649813003</v>
      </c>
      <c r="G45" s="18">
        <v>115.47785723336742</v>
      </c>
      <c r="H45" s="18">
        <v>213.04457388318039</v>
      </c>
      <c r="I45" s="18">
        <v>0</v>
      </c>
      <c r="J45" s="18">
        <v>0</v>
      </c>
      <c r="K45" s="18">
        <v>0</v>
      </c>
      <c r="L45" s="18">
        <v>0</v>
      </c>
      <c r="M45" s="18">
        <v>0</v>
      </c>
      <c r="N45" s="18">
        <v>0</v>
      </c>
      <c r="O45" s="62">
        <v>213.04457388318039</v>
      </c>
    </row>
    <row r="46" spans="1:15" x14ac:dyDescent="0.35">
      <c r="A46" s="6"/>
      <c r="B46" s="17">
        <v>41</v>
      </c>
      <c r="C46" s="362" t="s">
        <v>438</v>
      </c>
      <c r="D46" s="362" t="s">
        <v>72</v>
      </c>
      <c r="E46" s="362" t="s">
        <v>69</v>
      </c>
      <c r="F46" s="18">
        <v>223.00963805671543</v>
      </c>
      <c r="G46" s="18">
        <v>263.94938796198267</v>
      </c>
      <c r="H46" s="18">
        <v>486.95902601869807</v>
      </c>
      <c r="I46" s="18">
        <v>0</v>
      </c>
      <c r="J46" s="18">
        <v>0</v>
      </c>
      <c r="K46" s="18">
        <v>0</v>
      </c>
      <c r="L46" s="18">
        <v>0</v>
      </c>
      <c r="M46" s="18">
        <v>0</v>
      </c>
      <c r="N46" s="18">
        <v>0</v>
      </c>
      <c r="O46" s="62">
        <v>486.95902601869807</v>
      </c>
    </row>
    <row r="47" spans="1:15" x14ac:dyDescent="0.35">
      <c r="A47" s="6"/>
      <c r="B47" s="17">
        <v>41</v>
      </c>
      <c r="C47" s="362" t="s">
        <v>439</v>
      </c>
      <c r="D47" s="362" t="s">
        <v>72</v>
      </c>
      <c r="E47" s="362" t="s">
        <v>69</v>
      </c>
      <c r="F47" s="18">
        <v>181.19533092108128</v>
      </c>
      <c r="G47" s="18">
        <v>214.45887771911089</v>
      </c>
      <c r="H47" s="18">
        <v>395.65420864019211</v>
      </c>
      <c r="I47" s="18">
        <v>0</v>
      </c>
      <c r="J47" s="18">
        <v>0</v>
      </c>
      <c r="K47" s="18">
        <v>0</v>
      </c>
      <c r="L47" s="18">
        <v>0</v>
      </c>
      <c r="M47" s="18">
        <v>0</v>
      </c>
      <c r="N47" s="18">
        <v>0</v>
      </c>
      <c r="O47" s="62">
        <v>395.65420864019211</v>
      </c>
    </row>
    <row r="48" spans="1:15" x14ac:dyDescent="0.35">
      <c r="A48" s="6"/>
      <c r="B48" s="17">
        <v>41</v>
      </c>
      <c r="C48" s="362" t="s">
        <v>440</v>
      </c>
      <c r="D48" s="362" t="s">
        <v>72</v>
      </c>
      <c r="E48" s="362" t="s">
        <v>69</v>
      </c>
      <c r="F48" s="18">
        <v>0</v>
      </c>
      <c r="G48" s="18">
        <v>0</v>
      </c>
      <c r="H48" s="18">
        <v>0</v>
      </c>
      <c r="I48" s="18">
        <v>48.344648196491477</v>
      </c>
      <c r="J48" s="18">
        <v>58.794515570496785</v>
      </c>
      <c r="K48" s="18">
        <v>107.13916376698825</v>
      </c>
      <c r="L48" s="18">
        <v>0</v>
      </c>
      <c r="M48" s="18">
        <v>0</v>
      </c>
      <c r="N48" s="18">
        <v>0</v>
      </c>
      <c r="O48" s="62">
        <v>107.13916376698825</v>
      </c>
    </row>
    <row r="49" spans="1:15" x14ac:dyDescent="0.35">
      <c r="A49" s="6"/>
      <c r="B49" s="17">
        <v>41</v>
      </c>
      <c r="C49" s="362" t="s">
        <v>441</v>
      </c>
      <c r="D49" s="362" t="s">
        <v>68</v>
      </c>
      <c r="E49" s="362" t="s">
        <v>69</v>
      </c>
      <c r="F49" s="18">
        <v>0</v>
      </c>
      <c r="G49" s="18">
        <v>0</v>
      </c>
      <c r="H49" s="18">
        <v>0</v>
      </c>
      <c r="I49" s="18">
        <v>91.854831573333811</v>
      </c>
      <c r="J49" s="18">
        <v>111.70957958394391</v>
      </c>
      <c r="K49" s="18">
        <v>203.5644111572777</v>
      </c>
      <c r="L49" s="18">
        <v>0</v>
      </c>
      <c r="M49" s="18">
        <v>0</v>
      </c>
      <c r="N49" s="18">
        <v>0</v>
      </c>
      <c r="O49" s="62">
        <v>203.5644111572777</v>
      </c>
    </row>
    <row r="50" spans="1:15" x14ac:dyDescent="0.35">
      <c r="A50" s="6"/>
      <c r="B50" s="17">
        <v>41</v>
      </c>
      <c r="C50" s="362" t="s">
        <v>442</v>
      </c>
      <c r="D50" s="362" t="s">
        <v>72</v>
      </c>
      <c r="E50" s="362" t="s">
        <v>69</v>
      </c>
      <c r="F50" s="18">
        <v>0</v>
      </c>
      <c r="G50" s="18">
        <v>0</v>
      </c>
      <c r="H50" s="18">
        <v>0</v>
      </c>
      <c r="I50" s="18">
        <v>265.89556508070314</v>
      </c>
      <c r="J50" s="18">
        <v>323.36983563773231</v>
      </c>
      <c r="K50" s="18">
        <v>589.26540071843544</v>
      </c>
      <c r="L50" s="18">
        <v>0</v>
      </c>
      <c r="M50" s="18">
        <v>0</v>
      </c>
      <c r="N50" s="18">
        <v>0</v>
      </c>
      <c r="O50" s="62">
        <v>589.26540071843544</v>
      </c>
    </row>
    <row r="51" spans="1:15" x14ac:dyDescent="0.35">
      <c r="A51" s="6"/>
      <c r="B51" s="17">
        <v>41</v>
      </c>
      <c r="C51" s="362" t="s">
        <v>443</v>
      </c>
      <c r="D51" s="362" t="s">
        <v>95</v>
      </c>
      <c r="E51" s="362" t="s">
        <v>69</v>
      </c>
      <c r="F51" s="18">
        <v>0</v>
      </c>
      <c r="G51" s="18">
        <v>0</v>
      </c>
      <c r="H51" s="18">
        <v>0</v>
      </c>
      <c r="I51" s="18">
        <v>24.172324098245738</v>
      </c>
      <c r="J51" s="18">
        <v>29.397257785248392</v>
      </c>
      <c r="K51" s="18">
        <v>53.569581883494124</v>
      </c>
      <c r="L51" s="18">
        <v>0</v>
      </c>
      <c r="M51" s="18">
        <v>0</v>
      </c>
      <c r="N51" s="18">
        <v>0</v>
      </c>
      <c r="O51" s="62">
        <v>53.569581883494124</v>
      </c>
    </row>
    <row r="52" spans="1:15" x14ac:dyDescent="0.35">
      <c r="A52" s="6"/>
      <c r="B52" s="17">
        <v>41</v>
      </c>
      <c r="C52" s="362" t="s">
        <v>444</v>
      </c>
      <c r="D52" s="362" t="s">
        <v>68</v>
      </c>
      <c r="E52" s="362" t="s">
        <v>69</v>
      </c>
      <c r="F52" s="18">
        <v>0</v>
      </c>
      <c r="G52" s="18">
        <v>0</v>
      </c>
      <c r="H52" s="18">
        <v>0</v>
      </c>
      <c r="I52" s="18">
        <v>72.516972294737215</v>
      </c>
      <c r="J52" s="18">
        <v>88.19177335574517</v>
      </c>
      <c r="K52" s="18">
        <v>160.70874565048237</v>
      </c>
      <c r="L52" s="18">
        <v>0</v>
      </c>
      <c r="M52" s="18">
        <v>0</v>
      </c>
      <c r="N52" s="18">
        <v>0</v>
      </c>
      <c r="O52" s="62">
        <v>160.70874565048237</v>
      </c>
    </row>
    <row r="53" spans="1:15" x14ac:dyDescent="0.35">
      <c r="A53" s="6"/>
      <c r="B53" s="17">
        <v>41</v>
      </c>
      <c r="C53" s="362" t="s">
        <v>445</v>
      </c>
      <c r="D53" s="362" t="s">
        <v>68</v>
      </c>
      <c r="E53" s="362" t="s">
        <v>69</v>
      </c>
      <c r="F53" s="18">
        <v>0</v>
      </c>
      <c r="G53" s="18">
        <v>0</v>
      </c>
      <c r="H53" s="18">
        <v>0</v>
      </c>
      <c r="I53" s="18">
        <v>241.72324098245738</v>
      </c>
      <c r="J53" s="18">
        <v>293.97257785248388</v>
      </c>
      <c r="K53" s="18">
        <v>535.69581883494129</v>
      </c>
      <c r="L53" s="18">
        <v>0</v>
      </c>
      <c r="M53" s="18">
        <v>0</v>
      </c>
      <c r="N53" s="18">
        <v>0</v>
      </c>
      <c r="O53" s="62">
        <v>535.69581883494129</v>
      </c>
    </row>
    <row r="54" spans="1:15" x14ac:dyDescent="0.35">
      <c r="A54" s="6"/>
      <c r="B54" s="17">
        <v>41</v>
      </c>
      <c r="C54" s="362" t="s">
        <v>446</v>
      </c>
      <c r="D54" s="362" t="s">
        <v>68</v>
      </c>
      <c r="E54" s="362" t="s">
        <v>69</v>
      </c>
      <c r="F54" s="18">
        <v>0</v>
      </c>
      <c r="G54" s="18">
        <v>0</v>
      </c>
      <c r="H54" s="18">
        <v>0</v>
      </c>
      <c r="I54" s="18">
        <v>24.172324098245738</v>
      </c>
      <c r="J54" s="18">
        <v>29.397257785248392</v>
      </c>
      <c r="K54" s="18">
        <v>53.569581883494124</v>
      </c>
      <c r="L54" s="18">
        <v>0</v>
      </c>
      <c r="M54" s="18">
        <v>0</v>
      </c>
      <c r="N54" s="18">
        <v>0</v>
      </c>
      <c r="O54" s="62">
        <v>53.569581883494124</v>
      </c>
    </row>
    <row r="55" spans="1:15" x14ac:dyDescent="0.35">
      <c r="A55" s="6"/>
      <c r="B55" s="17">
        <v>41</v>
      </c>
      <c r="C55" s="362" t="s">
        <v>447</v>
      </c>
      <c r="D55" s="362" t="s">
        <v>68</v>
      </c>
      <c r="E55" s="362" t="s">
        <v>69</v>
      </c>
      <c r="F55" s="18">
        <v>0</v>
      </c>
      <c r="G55" s="18">
        <v>0</v>
      </c>
      <c r="H55" s="18">
        <v>0</v>
      </c>
      <c r="I55" s="18">
        <v>72.516972294737215</v>
      </c>
      <c r="J55" s="18">
        <v>88.19177335574517</v>
      </c>
      <c r="K55" s="18">
        <v>160.70874565048237</v>
      </c>
      <c r="L55" s="18">
        <v>0</v>
      </c>
      <c r="M55" s="18">
        <v>0</v>
      </c>
      <c r="N55" s="18">
        <v>0</v>
      </c>
      <c r="O55" s="62">
        <v>160.70874565048237</v>
      </c>
    </row>
    <row r="56" spans="1:15" x14ac:dyDescent="0.35">
      <c r="A56" s="6"/>
      <c r="B56" s="17">
        <v>41</v>
      </c>
      <c r="C56" s="362" t="s">
        <v>448</v>
      </c>
      <c r="D56" s="362" t="s">
        <v>68</v>
      </c>
      <c r="E56" s="362" t="s">
        <v>69</v>
      </c>
      <c r="F56" s="18">
        <v>0</v>
      </c>
      <c r="G56" s="18">
        <v>0</v>
      </c>
      <c r="H56" s="18">
        <v>0</v>
      </c>
      <c r="I56" s="18">
        <v>29.006788917894887</v>
      </c>
      <c r="J56" s="18">
        <v>35.276709342298069</v>
      </c>
      <c r="K56" s="18">
        <v>64.283498260192957</v>
      </c>
      <c r="L56" s="18">
        <v>0</v>
      </c>
      <c r="M56" s="18">
        <v>0</v>
      </c>
      <c r="N56" s="18">
        <v>0</v>
      </c>
      <c r="O56" s="62">
        <v>64.283498260192957</v>
      </c>
    </row>
    <row r="57" spans="1:15" x14ac:dyDescent="0.35">
      <c r="A57" s="6"/>
      <c r="B57" s="17">
        <v>41</v>
      </c>
      <c r="C57" s="362" t="s">
        <v>449</v>
      </c>
      <c r="D57" s="362" t="s">
        <v>72</v>
      </c>
      <c r="E57" s="362" t="s">
        <v>69</v>
      </c>
      <c r="F57" s="18">
        <v>0</v>
      </c>
      <c r="G57" s="18">
        <v>0</v>
      </c>
      <c r="H57" s="18">
        <v>0</v>
      </c>
      <c r="I57" s="18">
        <v>38.675718557193179</v>
      </c>
      <c r="J57" s="18">
        <v>47.035612456397423</v>
      </c>
      <c r="K57" s="18">
        <v>85.711331013590595</v>
      </c>
      <c r="L57" s="18">
        <v>0</v>
      </c>
      <c r="M57" s="18">
        <v>0</v>
      </c>
      <c r="N57" s="18">
        <v>0</v>
      </c>
      <c r="O57" s="62">
        <v>85.711331013590595</v>
      </c>
    </row>
    <row r="58" spans="1:15" x14ac:dyDescent="0.35">
      <c r="A58" s="6"/>
      <c r="B58" s="17">
        <v>41</v>
      </c>
      <c r="C58" s="362" t="s">
        <v>450</v>
      </c>
      <c r="D58" s="362" t="s">
        <v>68</v>
      </c>
      <c r="E58" s="362" t="s">
        <v>69</v>
      </c>
      <c r="F58" s="18">
        <v>0</v>
      </c>
      <c r="G58" s="18">
        <v>0</v>
      </c>
      <c r="H58" s="18">
        <v>0</v>
      </c>
      <c r="I58" s="18">
        <v>72.516972294737215</v>
      </c>
      <c r="J58" s="18">
        <v>88.19177335574517</v>
      </c>
      <c r="K58" s="18">
        <v>160.70874565048237</v>
      </c>
      <c r="L58" s="18">
        <v>0</v>
      </c>
      <c r="M58" s="18">
        <v>0</v>
      </c>
      <c r="N58" s="18">
        <v>0</v>
      </c>
      <c r="O58" s="62">
        <v>160.70874565048237</v>
      </c>
    </row>
    <row r="59" spans="1:15" x14ac:dyDescent="0.35">
      <c r="A59" s="6"/>
      <c r="B59" s="17">
        <v>41</v>
      </c>
      <c r="C59" s="362" t="s">
        <v>451</v>
      </c>
      <c r="D59" s="362" t="s">
        <v>68</v>
      </c>
      <c r="E59" s="362" t="s">
        <v>69</v>
      </c>
      <c r="F59" s="18">
        <v>0</v>
      </c>
      <c r="G59" s="18">
        <v>0</v>
      </c>
      <c r="H59" s="18">
        <v>0</v>
      </c>
      <c r="I59" s="18">
        <v>48.344648196491477</v>
      </c>
      <c r="J59" s="18">
        <v>58.794515570496785</v>
      </c>
      <c r="K59" s="18">
        <v>107.13916376698825</v>
      </c>
      <c r="L59" s="18">
        <v>0</v>
      </c>
      <c r="M59" s="18">
        <v>0</v>
      </c>
      <c r="N59" s="18">
        <v>0</v>
      </c>
      <c r="O59" s="62">
        <v>107.13916376698825</v>
      </c>
    </row>
    <row r="60" spans="1:15" x14ac:dyDescent="0.35">
      <c r="A60" s="6"/>
      <c r="B60" s="17">
        <v>41</v>
      </c>
      <c r="C60" s="362" t="s">
        <v>452</v>
      </c>
      <c r="D60" s="362" t="s">
        <v>68</v>
      </c>
      <c r="E60" s="362" t="s">
        <v>69</v>
      </c>
      <c r="F60" s="18">
        <v>0</v>
      </c>
      <c r="G60" s="18">
        <v>0</v>
      </c>
      <c r="H60" s="18">
        <v>0</v>
      </c>
      <c r="I60" s="18">
        <v>72.516972294737215</v>
      </c>
      <c r="J60" s="18">
        <v>88.19177335574517</v>
      </c>
      <c r="K60" s="18">
        <v>160.70874565048237</v>
      </c>
      <c r="L60" s="18">
        <v>0</v>
      </c>
      <c r="M60" s="18">
        <v>0</v>
      </c>
      <c r="N60" s="18">
        <v>0</v>
      </c>
      <c r="O60" s="62">
        <v>160.70874565048237</v>
      </c>
    </row>
    <row r="61" spans="1:15" x14ac:dyDescent="0.35">
      <c r="A61" s="6"/>
      <c r="B61" s="17">
        <v>41</v>
      </c>
      <c r="C61" s="362" t="s">
        <v>453</v>
      </c>
      <c r="D61" s="362" t="s">
        <v>95</v>
      </c>
      <c r="E61" s="362" t="s">
        <v>69</v>
      </c>
      <c r="F61" s="18">
        <v>0</v>
      </c>
      <c r="G61" s="18">
        <v>0</v>
      </c>
      <c r="H61" s="18">
        <v>0</v>
      </c>
      <c r="I61" s="18">
        <v>72.516972294737215</v>
      </c>
      <c r="J61" s="18">
        <v>88.19177335574517</v>
      </c>
      <c r="K61" s="18">
        <v>160.70874565048237</v>
      </c>
      <c r="L61" s="18">
        <v>0</v>
      </c>
      <c r="M61" s="18">
        <v>0</v>
      </c>
      <c r="N61" s="18">
        <v>0</v>
      </c>
      <c r="O61" s="62">
        <v>160.70874565048237</v>
      </c>
    </row>
    <row r="62" spans="1:15" x14ac:dyDescent="0.35">
      <c r="A62" s="6"/>
      <c r="B62" s="17">
        <v>41</v>
      </c>
      <c r="C62" s="362" t="s">
        <v>454</v>
      </c>
      <c r="D62" s="362" t="s">
        <v>95</v>
      </c>
      <c r="E62" s="362" t="s">
        <v>69</v>
      </c>
      <c r="F62" s="18">
        <v>0</v>
      </c>
      <c r="G62" s="18">
        <v>0</v>
      </c>
      <c r="H62" s="18">
        <v>0</v>
      </c>
      <c r="I62" s="18">
        <v>36.258486147368608</v>
      </c>
      <c r="J62" s="18">
        <v>44.095886677872585</v>
      </c>
      <c r="K62" s="18">
        <v>80.354372825241185</v>
      </c>
      <c r="L62" s="18">
        <v>0</v>
      </c>
      <c r="M62" s="18">
        <v>0</v>
      </c>
      <c r="N62" s="18">
        <v>0</v>
      </c>
      <c r="O62" s="62">
        <v>80.354372825241185</v>
      </c>
    </row>
    <row r="63" spans="1:15" x14ac:dyDescent="0.35">
      <c r="A63" s="6"/>
      <c r="B63" s="17">
        <v>41</v>
      </c>
      <c r="C63" s="362" t="s">
        <v>455</v>
      </c>
      <c r="D63" s="362" t="s">
        <v>95</v>
      </c>
      <c r="E63" s="362" t="s">
        <v>69</v>
      </c>
      <c r="F63" s="18">
        <v>0</v>
      </c>
      <c r="G63" s="18">
        <v>0</v>
      </c>
      <c r="H63" s="18">
        <v>0</v>
      </c>
      <c r="I63" s="18">
        <v>72.516972294737215</v>
      </c>
      <c r="J63" s="18">
        <v>88.19177335574517</v>
      </c>
      <c r="K63" s="18">
        <v>160.70874565048237</v>
      </c>
      <c r="L63" s="18">
        <v>0</v>
      </c>
      <c r="M63" s="18">
        <v>0</v>
      </c>
      <c r="N63" s="18">
        <v>0</v>
      </c>
      <c r="O63" s="62">
        <v>160.70874565048237</v>
      </c>
    </row>
    <row r="64" spans="1:15" x14ac:dyDescent="0.35">
      <c r="A64" s="6"/>
      <c r="B64" s="17">
        <v>41</v>
      </c>
      <c r="C64" s="362" t="s">
        <v>456</v>
      </c>
      <c r="D64" s="362" t="s">
        <v>72</v>
      </c>
      <c r="E64" s="362" t="s">
        <v>69</v>
      </c>
      <c r="F64" s="18">
        <v>0</v>
      </c>
      <c r="G64" s="18">
        <v>0</v>
      </c>
      <c r="H64" s="18">
        <v>0</v>
      </c>
      <c r="I64" s="18">
        <v>72.516972294737215</v>
      </c>
      <c r="J64" s="18">
        <v>88.19177335574517</v>
      </c>
      <c r="K64" s="18">
        <v>160.70874565048237</v>
      </c>
      <c r="L64" s="18">
        <v>0</v>
      </c>
      <c r="M64" s="18">
        <v>0</v>
      </c>
      <c r="N64" s="18">
        <v>0</v>
      </c>
      <c r="O64" s="62">
        <v>160.70874565048237</v>
      </c>
    </row>
    <row r="65" spans="1:15" x14ac:dyDescent="0.35">
      <c r="A65" s="6"/>
      <c r="B65" s="17">
        <v>41</v>
      </c>
      <c r="C65" s="362" t="s">
        <v>457</v>
      </c>
      <c r="D65" s="362" t="s">
        <v>68</v>
      </c>
      <c r="E65" s="362" t="s">
        <v>69</v>
      </c>
      <c r="F65" s="18">
        <v>0</v>
      </c>
      <c r="G65" s="18">
        <v>0</v>
      </c>
      <c r="H65" s="18">
        <v>0</v>
      </c>
      <c r="I65" s="18">
        <v>145.03394458947443</v>
      </c>
      <c r="J65" s="18">
        <v>176.38354671149034</v>
      </c>
      <c r="K65" s="18">
        <v>321.41749130096474</v>
      </c>
      <c r="L65" s="18">
        <v>0</v>
      </c>
      <c r="M65" s="18">
        <v>0</v>
      </c>
      <c r="N65" s="18">
        <v>0</v>
      </c>
      <c r="O65" s="62">
        <v>321.41749130096474</v>
      </c>
    </row>
    <row r="66" spans="1:15" x14ac:dyDescent="0.35">
      <c r="A66" s="6"/>
      <c r="B66" s="17">
        <v>41</v>
      </c>
      <c r="C66" s="362" t="s">
        <v>458</v>
      </c>
      <c r="D66" s="362" t="s">
        <v>68</v>
      </c>
      <c r="E66" s="362" t="s">
        <v>69</v>
      </c>
      <c r="F66" s="18">
        <v>0</v>
      </c>
      <c r="G66" s="18">
        <v>0</v>
      </c>
      <c r="H66" s="18">
        <v>0</v>
      </c>
      <c r="I66" s="18">
        <v>29.006788917894887</v>
      </c>
      <c r="J66" s="18">
        <v>35.276709342298069</v>
      </c>
      <c r="K66" s="18">
        <v>64.283498260192957</v>
      </c>
      <c r="L66" s="18">
        <v>0</v>
      </c>
      <c r="M66" s="18">
        <v>0</v>
      </c>
      <c r="N66" s="18">
        <v>0</v>
      </c>
      <c r="O66" s="62">
        <v>64.283498260192957</v>
      </c>
    </row>
    <row r="67" spans="1:15" x14ac:dyDescent="0.35">
      <c r="A67" s="6"/>
      <c r="B67" s="17">
        <v>41</v>
      </c>
      <c r="C67" s="362" t="s">
        <v>459</v>
      </c>
      <c r="D67" s="362" t="s">
        <v>68</v>
      </c>
      <c r="E67" s="362" t="s">
        <v>69</v>
      </c>
      <c r="F67" s="18">
        <v>0</v>
      </c>
      <c r="G67" s="18">
        <v>0</v>
      </c>
      <c r="H67" s="18">
        <v>0</v>
      </c>
      <c r="I67" s="18">
        <v>120.86162049122869</v>
      </c>
      <c r="J67" s="18">
        <v>146.98628892624194</v>
      </c>
      <c r="K67" s="18">
        <v>267.84790941747065</v>
      </c>
      <c r="L67" s="18">
        <v>0</v>
      </c>
      <c r="M67" s="18">
        <v>0</v>
      </c>
      <c r="N67" s="18">
        <v>0</v>
      </c>
      <c r="O67" s="62">
        <v>267.84790941747065</v>
      </c>
    </row>
    <row r="68" spans="1:15" x14ac:dyDescent="0.35">
      <c r="A68" s="6"/>
      <c r="B68" s="17">
        <v>41</v>
      </c>
      <c r="C68" s="362" t="s">
        <v>460</v>
      </c>
      <c r="D68" s="362" t="s">
        <v>68</v>
      </c>
      <c r="E68" s="362" t="s">
        <v>69</v>
      </c>
      <c r="F68" s="18">
        <v>0</v>
      </c>
      <c r="G68" s="18">
        <v>0</v>
      </c>
      <c r="H68" s="18">
        <v>0</v>
      </c>
      <c r="I68" s="18">
        <v>96.689296392982953</v>
      </c>
      <c r="J68" s="18">
        <v>117.58903114099357</v>
      </c>
      <c r="K68" s="18">
        <v>214.27832753397649</v>
      </c>
      <c r="L68" s="18">
        <v>0</v>
      </c>
      <c r="M68" s="18">
        <v>0</v>
      </c>
      <c r="N68" s="18">
        <v>0</v>
      </c>
      <c r="O68" s="62">
        <v>214.27832753397649</v>
      </c>
    </row>
    <row r="69" spans="1:15" x14ac:dyDescent="0.35">
      <c r="A69" s="6"/>
      <c r="B69" s="17">
        <v>41</v>
      </c>
      <c r="C69" s="362" t="s">
        <v>461</v>
      </c>
      <c r="D69" s="362" t="s">
        <v>95</v>
      </c>
      <c r="E69" s="362" t="s">
        <v>69</v>
      </c>
      <c r="F69" s="18">
        <v>0</v>
      </c>
      <c r="G69" s="18">
        <v>0</v>
      </c>
      <c r="H69" s="18">
        <v>0</v>
      </c>
      <c r="I69" s="18">
        <v>48.344648196491477</v>
      </c>
      <c r="J69" s="18">
        <v>58.794515570496785</v>
      </c>
      <c r="K69" s="18">
        <v>107.13916376698825</v>
      </c>
      <c r="L69" s="18">
        <v>0</v>
      </c>
      <c r="M69" s="18">
        <v>0</v>
      </c>
      <c r="N69" s="18">
        <v>0</v>
      </c>
      <c r="O69" s="62">
        <v>107.13916376698825</v>
      </c>
    </row>
    <row r="70" spans="1:15" x14ac:dyDescent="0.35">
      <c r="A70" s="6"/>
      <c r="B70" s="17">
        <v>41</v>
      </c>
      <c r="C70" s="362" t="s">
        <v>462</v>
      </c>
      <c r="D70" s="362" t="s">
        <v>68</v>
      </c>
      <c r="E70" s="362" t="s">
        <v>69</v>
      </c>
      <c r="F70" s="18">
        <v>0</v>
      </c>
      <c r="G70" s="18">
        <v>0</v>
      </c>
      <c r="H70" s="18">
        <v>0</v>
      </c>
      <c r="I70" s="18">
        <v>72.516972294737215</v>
      </c>
      <c r="J70" s="18">
        <v>88.19177335574517</v>
      </c>
      <c r="K70" s="18">
        <v>160.70874565048237</v>
      </c>
      <c r="L70" s="18">
        <v>0</v>
      </c>
      <c r="M70" s="18">
        <v>0</v>
      </c>
      <c r="N70" s="18">
        <v>0</v>
      </c>
      <c r="O70" s="62">
        <v>160.70874565048237</v>
      </c>
    </row>
    <row r="71" spans="1:15" x14ac:dyDescent="0.35">
      <c r="A71" s="6"/>
      <c r="B71" s="17">
        <v>41</v>
      </c>
      <c r="C71" s="362" t="s">
        <v>463</v>
      </c>
      <c r="D71" s="362" t="s">
        <v>68</v>
      </c>
      <c r="E71" s="362" t="s">
        <v>69</v>
      </c>
      <c r="F71" s="18">
        <v>0</v>
      </c>
      <c r="G71" s="18">
        <v>0</v>
      </c>
      <c r="H71" s="18">
        <v>0</v>
      </c>
      <c r="I71" s="18">
        <v>966.89296392982953</v>
      </c>
      <c r="J71" s="18">
        <v>1175.8903114099355</v>
      </c>
      <c r="K71" s="18">
        <v>2142.7832753397652</v>
      </c>
      <c r="L71" s="18">
        <v>0</v>
      </c>
      <c r="M71" s="18">
        <v>0</v>
      </c>
      <c r="N71" s="18">
        <v>0</v>
      </c>
      <c r="O71" s="62">
        <v>2142.7832753397652</v>
      </c>
    </row>
    <row r="72" spans="1:15" x14ac:dyDescent="0.35">
      <c r="A72" s="6"/>
      <c r="B72" s="17">
        <v>41</v>
      </c>
      <c r="C72" s="362" t="s">
        <v>464</v>
      </c>
      <c r="D72" s="362" t="s">
        <v>68</v>
      </c>
      <c r="E72" s="362" t="s">
        <v>69</v>
      </c>
      <c r="F72" s="18">
        <v>0</v>
      </c>
      <c r="G72" s="18">
        <v>0</v>
      </c>
      <c r="H72" s="18">
        <v>0</v>
      </c>
      <c r="I72" s="18">
        <v>120.86162049122869</v>
      </c>
      <c r="J72" s="18">
        <v>146.98628892624194</v>
      </c>
      <c r="K72" s="18">
        <v>267.84790941747065</v>
      </c>
      <c r="L72" s="18">
        <v>0</v>
      </c>
      <c r="M72" s="18">
        <v>0</v>
      </c>
      <c r="N72" s="18">
        <v>0</v>
      </c>
      <c r="O72" s="62">
        <v>267.84790941747065</v>
      </c>
    </row>
    <row r="73" spans="1:15" x14ac:dyDescent="0.35">
      <c r="A73" s="6"/>
      <c r="B73" s="17">
        <v>41</v>
      </c>
      <c r="C73" s="362" t="s">
        <v>465</v>
      </c>
      <c r="D73" s="362" t="s">
        <v>68</v>
      </c>
      <c r="E73" s="362" t="s">
        <v>69</v>
      </c>
      <c r="F73" s="18">
        <v>0</v>
      </c>
      <c r="G73" s="18">
        <v>0</v>
      </c>
      <c r="H73" s="18">
        <v>0</v>
      </c>
      <c r="I73" s="18">
        <v>24.172324098245738</v>
      </c>
      <c r="J73" s="18">
        <v>29.397257785248392</v>
      </c>
      <c r="K73" s="18">
        <v>53.569581883494124</v>
      </c>
      <c r="L73" s="18">
        <v>0</v>
      </c>
      <c r="M73" s="18">
        <v>0</v>
      </c>
      <c r="N73" s="18">
        <v>0</v>
      </c>
      <c r="O73" s="62">
        <v>53.569581883494124</v>
      </c>
    </row>
    <row r="74" spans="1:15" x14ac:dyDescent="0.35">
      <c r="A74" s="6"/>
      <c r="B74" s="17">
        <v>41</v>
      </c>
      <c r="C74" s="362" t="s">
        <v>466</v>
      </c>
      <c r="D74" s="362" t="s">
        <v>68</v>
      </c>
      <c r="E74" s="362" t="s">
        <v>69</v>
      </c>
      <c r="F74" s="18">
        <v>0</v>
      </c>
      <c r="G74" s="18">
        <v>0</v>
      </c>
      <c r="H74" s="18">
        <v>0</v>
      </c>
      <c r="I74" s="18">
        <v>0</v>
      </c>
      <c r="J74" s="18">
        <v>0</v>
      </c>
      <c r="K74" s="18">
        <v>0</v>
      </c>
      <c r="L74" s="18">
        <v>111.39301768126656</v>
      </c>
      <c r="M74" s="18">
        <v>0</v>
      </c>
      <c r="N74" s="18">
        <v>0</v>
      </c>
      <c r="O74" s="62">
        <v>111.39301768126656</v>
      </c>
    </row>
    <row r="75" spans="1:15" x14ac:dyDescent="0.35">
      <c r="A75" s="6"/>
      <c r="B75" s="17">
        <v>41</v>
      </c>
      <c r="C75" s="362" t="s">
        <v>467</v>
      </c>
      <c r="D75" s="362" t="s">
        <v>68</v>
      </c>
      <c r="E75" s="362" t="s">
        <v>69</v>
      </c>
      <c r="F75" s="18">
        <v>0</v>
      </c>
      <c r="G75" s="18">
        <v>0</v>
      </c>
      <c r="H75" s="18">
        <v>0</v>
      </c>
      <c r="I75" s="18">
        <v>0</v>
      </c>
      <c r="J75" s="18">
        <v>0</v>
      </c>
      <c r="K75" s="18">
        <v>0</v>
      </c>
      <c r="L75" s="18">
        <v>167.08952652189984</v>
      </c>
      <c r="M75" s="18">
        <v>0</v>
      </c>
      <c r="N75" s="18">
        <v>0</v>
      </c>
      <c r="O75" s="62">
        <v>167.08952652189984</v>
      </c>
    </row>
    <row r="76" spans="1:15" x14ac:dyDescent="0.35">
      <c r="A76" s="6"/>
      <c r="B76" s="17">
        <v>41</v>
      </c>
      <c r="C76" s="362" t="s">
        <v>468</v>
      </c>
      <c r="D76" s="362" t="s">
        <v>68</v>
      </c>
      <c r="E76" s="362" t="s">
        <v>69</v>
      </c>
      <c r="F76" s="18">
        <v>0</v>
      </c>
      <c r="G76" s="18">
        <v>0</v>
      </c>
      <c r="H76" s="18">
        <v>0</v>
      </c>
      <c r="I76" s="18">
        <v>0</v>
      </c>
      <c r="J76" s="18">
        <v>0</v>
      </c>
      <c r="K76" s="18">
        <v>0</v>
      </c>
      <c r="L76" s="18">
        <v>222.78603536253311</v>
      </c>
      <c r="M76" s="18">
        <v>0</v>
      </c>
      <c r="N76" s="18">
        <v>0</v>
      </c>
      <c r="O76" s="62">
        <v>222.78603536253311</v>
      </c>
    </row>
    <row r="77" spans="1:15" x14ac:dyDescent="0.35">
      <c r="A77" s="6"/>
      <c r="B77" s="17">
        <v>41</v>
      </c>
      <c r="C77" s="362" t="s">
        <v>469</v>
      </c>
      <c r="D77" s="362" t="s">
        <v>68</v>
      </c>
      <c r="E77" s="362" t="s">
        <v>69</v>
      </c>
      <c r="F77" s="18">
        <v>0</v>
      </c>
      <c r="G77" s="18">
        <v>0</v>
      </c>
      <c r="H77" s="18">
        <v>0</v>
      </c>
      <c r="I77" s="18">
        <v>0</v>
      </c>
      <c r="J77" s="18">
        <v>0</v>
      </c>
      <c r="K77" s="18">
        <v>0</v>
      </c>
      <c r="L77" s="18">
        <v>278.48254420316641</v>
      </c>
      <c r="M77" s="18">
        <v>0</v>
      </c>
      <c r="N77" s="18">
        <v>0</v>
      </c>
      <c r="O77" s="62">
        <v>278.48254420316641</v>
      </c>
    </row>
    <row r="78" spans="1:15" x14ac:dyDescent="0.35">
      <c r="A78" s="6"/>
      <c r="B78" s="17">
        <v>41</v>
      </c>
      <c r="C78" s="362" t="s">
        <v>470</v>
      </c>
      <c r="D78" s="362" t="s">
        <v>68</v>
      </c>
      <c r="E78" s="362" t="s">
        <v>69</v>
      </c>
      <c r="F78" s="18">
        <v>0</v>
      </c>
      <c r="G78" s="18">
        <v>0</v>
      </c>
      <c r="H78" s="18">
        <v>0</v>
      </c>
      <c r="I78" s="18">
        <v>0</v>
      </c>
      <c r="J78" s="18">
        <v>0</v>
      </c>
      <c r="K78" s="18">
        <v>0</v>
      </c>
      <c r="L78" s="18">
        <v>334.17905304379968</v>
      </c>
      <c r="M78" s="18">
        <v>0</v>
      </c>
      <c r="N78" s="18">
        <v>0</v>
      </c>
      <c r="O78" s="62">
        <v>334.17905304379968</v>
      </c>
    </row>
    <row r="79" spans="1:15" x14ac:dyDescent="0.35">
      <c r="A79" s="6"/>
      <c r="B79" s="17">
        <v>41</v>
      </c>
      <c r="C79" s="362" t="s">
        <v>471</v>
      </c>
      <c r="D79" s="362" t="s">
        <v>68</v>
      </c>
      <c r="E79" s="362" t="s">
        <v>69</v>
      </c>
      <c r="F79" s="18">
        <v>0</v>
      </c>
      <c r="G79" s="18">
        <v>0</v>
      </c>
      <c r="H79" s="18">
        <v>0</v>
      </c>
      <c r="I79" s="18">
        <v>0</v>
      </c>
      <c r="J79" s="18">
        <v>0</v>
      </c>
      <c r="K79" s="18">
        <v>0</v>
      </c>
      <c r="L79" s="18">
        <v>278.48254420316641</v>
      </c>
      <c r="M79" s="18">
        <v>0</v>
      </c>
      <c r="N79" s="18">
        <v>0</v>
      </c>
      <c r="O79" s="62">
        <v>278.48254420316641</v>
      </c>
    </row>
    <row r="80" spans="1:15" x14ac:dyDescent="0.35">
      <c r="A80" s="6"/>
      <c r="B80" s="17">
        <v>41</v>
      </c>
      <c r="C80" s="362" t="s">
        <v>472</v>
      </c>
      <c r="D80" s="362" t="s">
        <v>72</v>
      </c>
      <c r="E80" s="362" t="s">
        <v>69</v>
      </c>
      <c r="F80" s="18">
        <v>0</v>
      </c>
      <c r="G80" s="18">
        <v>0</v>
      </c>
      <c r="H80" s="18">
        <v>0</v>
      </c>
      <c r="I80" s="18">
        <v>0</v>
      </c>
      <c r="J80" s="18">
        <v>0</v>
      </c>
      <c r="K80" s="18">
        <v>0</v>
      </c>
      <c r="L80" s="18">
        <v>111.39301768126656</v>
      </c>
      <c r="M80" s="18">
        <v>0</v>
      </c>
      <c r="N80" s="18">
        <v>0</v>
      </c>
      <c r="O80" s="62">
        <v>111.39301768126656</v>
      </c>
    </row>
    <row r="81" spans="1:15" x14ac:dyDescent="0.35">
      <c r="A81" s="6"/>
      <c r="B81" s="17">
        <v>41</v>
      </c>
      <c r="C81" s="362" t="s">
        <v>473</v>
      </c>
      <c r="D81" s="362" t="s">
        <v>68</v>
      </c>
      <c r="E81" s="362" t="s">
        <v>69</v>
      </c>
      <c r="F81" s="18">
        <v>0</v>
      </c>
      <c r="G81" s="18">
        <v>0</v>
      </c>
      <c r="H81" s="18">
        <v>0</v>
      </c>
      <c r="I81" s="18">
        <v>0</v>
      </c>
      <c r="J81" s="18">
        <v>0</v>
      </c>
      <c r="K81" s="18">
        <v>0</v>
      </c>
      <c r="L81" s="18">
        <v>206.07708271034312</v>
      </c>
      <c r="M81" s="18">
        <v>0</v>
      </c>
      <c r="N81" s="18">
        <v>0</v>
      </c>
      <c r="O81" s="62">
        <v>206.07708271034312</v>
      </c>
    </row>
    <row r="82" spans="1:15" x14ac:dyDescent="0.35">
      <c r="A82" s="6"/>
      <c r="B82" s="17">
        <v>41</v>
      </c>
      <c r="C82" s="362" t="s">
        <v>474</v>
      </c>
      <c r="D82" s="362" t="s">
        <v>68</v>
      </c>
      <c r="E82" s="362" t="s">
        <v>69</v>
      </c>
      <c r="F82" s="18">
        <v>0</v>
      </c>
      <c r="G82" s="18">
        <v>0</v>
      </c>
      <c r="H82" s="18">
        <v>0</v>
      </c>
      <c r="I82" s="18">
        <v>0</v>
      </c>
      <c r="J82" s="18">
        <v>0</v>
      </c>
      <c r="K82" s="18">
        <v>0</v>
      </c>
      <c r="L82" s="18">
        <v>445.57207072506623</v>
      </c>
      <c r="M82" s="18">
        <v>0</v>
      </c>
      <c r="N82" s="18">
        <v>0</v>
      </c>
      <c r="O82" s="62">
        <v>445.57207072506623</v>
      </c>
    </row>
    <row r="83" spans="1:15" x14ac:dyDescent="0.35">
      <c r="A83" s="6"/>
      <c r="B83" s="17">
        <v>41</v>
      </c>
      <c r="C83" s="362" t="s">
        <v>475</v>
      </c>
      <c r="D83" s="362" t="s">
        <v>68</v>
      </c>
      <c r="E83" s="362" t="s">
        <v>69</v>
      </c>
      <c r="F83" s="18">
        <v>0</v>
      </c>
      <c r="G83" s="18">
        <v>0</v>
      </c>
      <c r="H83" s="18">
        <v>0</v>
      </c>
      <c r="I83" s="18">
        <v>0</v>
      </c>
      <c r="J83" s="18">
        <v>0</v>
      </c>
      <c r="K83" s="18">
        <v>0</v>
      </c>
      <c r="L83" s="18">
        <v>445.57207072506623</v>
      </c>
      <c r="M83" s="18">
        <v>0</v>
      </c>
      <c r="N83" s="18">
        <v>0</v>
      </c>
      <c r="O83" s="62">
        <v>445.57207072506623</v>
      </c>
    </row>
    <row r="84" spans="1:15" x14ac:dyDescent="0.35">
      <c r="A84" s="6"/>
      <c r="B84" s="17">
        <v>41</v>
      </c>
      <c r="C84" s="362" t="s">
        <v>476</v>
      </c>
      <c r="D84" s="362" t="s">
        <v>68</v>
      </c>
      <c r="E84" s="362" t="s">
        <v>69</v>
      </c>
      <c r="F84" s="18">
        <v>0</v>
      </c>
      <c r="G84" s="18">
        <v>0</v>
      </c>
      <c r="H84" s="18">
        <v>0</v>
      </c>
      <c r="I84" s="18">
        <v>0</v>
      </c>
      <c r="J84" s="18">
        <v>0</v>
      </c>
      <c r="K84" s="18">
        <v>0</v>
      </c>
      <c r="L84" s="18">
        <v>250.63428978284972</v>
      </c>
      <c r="M84" s="18">
        <v>0</v>
      </c>
      <c r="N84" s="18">
        <v>0</v>
      </c>
      <c r="O84" s="62">
        <v>250.63428978284972</v>
      </c>
    </row>
    <row r="85" spans="1:15" x14ac:dyDescent="0.35">
      <c r="A85" s="6"/>
      <c r="B85" s="17">
        <v>41</v>
      </c>
      <c r="C85" s="362" t="s">
        <v>477</v>
      </c>
      <c r="D85" s="362" t="s">
        <v>68</v>
      </c>
      <c r="E85" s="362" t="s">
        <v>69</v>
      </c>
      <c r="F85" s="18">
        <v>0</v>
      </c>
      <c r="G85" s="18">
        <v>0</v>
      </c>
      <c r="H85" s="18">
        <v>0</v>
      </c>
      <c r="I85" s="18">
        <v>0</v>
      </c>
      <c r="J85" s="18">
        <v>0</v>
      </c>
      <c r="K85" s="18">
        <v>0</v>
      </c>
      <c r="L85" s="18">
        <v>167.08952652189984</v>
      </c>
      <c r="M85" s="18">
        <v>0</v>
      </c>
      <c r="N85" s="18">
        <v>0</v>
      </c>
      <c r="O85" s="62">
        <v>167.08952652189984</v>
      </c>
    </row>
    <row r="86" spans="1:15" x14ac:dyDescent="0.35">
      <c r="A86" s="6"/>
      <c r="B86" s="17">
        <v>41</v>
      </c>
      <c r="C86" s="362" t="s">
        <v>478</v>
      </c>
      <c r="D86" s="362" t="s">
        <v>68</v>
      </c>
      <c r="E86" s="362" t="s">
        <v>69</v>
      </c>
      <c r="F86" s="18">
        <v>0</v>
      </c>
      <c r="G86" s="18">
        <v>0</v>
      </c>
      <c r="H86" s="18">
        <v>0</v>
      </c>
      <c r="I86" s="18">
        <v>0</v>
      </c>
      <c r="J86" s="18">
        <v>0</v>
      </c>
      <c r="K86" s="18">
        <v>0</v>
      </c>
      <c r="L86" s="18">
        <v>167.08952652189984</v>
      </c>
      <c r="M86" s="18">
        <v>0</v>
      </c>
      <c r="N86" s="18">
        <v>0</v>
      </c>
      <c r="O86" s="62">
        <v>167.08952652189984</v>
      </c>
    </row>
    <row r="87" spans="1:15" x14ac:dyDescent="0.35">
      <c r="A87" s="6"/>
      <c r="B87" s="17">
        <v>41</v>
      </c>
      <c r="C87" s="362" t="s">
        <v>479</v>
      </c>
      <c r="D87" s="362" t="s">
        <v>68</v>
      </c>
      <c r="E87" s="362" t="s">
        <v>69</v>
      </c>
      <c r="F87" s="18">
        <v>0</v>
      </c>
      <c r="G87" s="18">
        <v>0</v>
      </c>
      <c r="H87" s="18">
        <v>0</v>
      </c>
      <c r="I87" s="18">
        <v>0</v>
      </c>
      <c r="J87" s="18">
        <v>0</v>
      </c>
      <c r="K87" s="18">
        <v>0</v>
      </c>
      <c r="L87" s="18">
        <v>111.39301768126656</v>
      </c>
      <c r="M87" s="18">
        <v>0</v>
      </c>
      <c r="N87" s="18">
        <v>0</v>
      </c>
      <c r="O87" s="62">
        <v>111.39301768126656</v>
      </c>
    </row>
    <row r="88" spans="1:15" x14ac:dyDescent="0.35">
      <c r="A88" s="6"/>
      <c r="B88" s="17">
        <v>41</v>
      </c>
      <c r="C88" s="362" t="s">
        <v>480</v>
      </c>
      <c r="D88" s="362" t="s">
        <v>68</v>
      </c>
      <c r="E88" s="362" t="s">
        <v>69</v>
      </c>
      <c r="F88" s="18">
        <v>0</v>
      </c>
      <c r="G88" s="18">
        <v>0</v>
      </c>
      <c r="H88" s="18">
        <v>0</v>
      </c>
      <c r="I88" s="18">
        <v>0</v>
      </c>
      <c r="J88" s="18">
        <v>0</v>
      </c>
      <c r="K88" s="18">
        <v>0</v>
      </c>
      <c r="L88" s="18">
        <v>306.33079862348302</v>
      </c>
      <c r="M88" s="18">
        <v>0</v>
      </c>
      <c r="N88" s="18">
        <v>0</v>
      </c>
      <c r="O88" s="62">
        <v>306.33079862348302</v>
      </c>
    </row>
    <row r="89" spans="1:15" x14ac:dyDescent="0.35">
      <c r="A89" s="6"/>
      <c r="B89" s="17">
        <v>41</v>
      </c>
      <c r="C89" s="362" t="s">
        <v>481</v>
      </c>
      <c r="D89" s="362" t="s">
        <v>68</v>
      </c>
      <c r="E89" s="362" t="s">
        <v>69</v>
      </c>
      <c r="F89" s="18">
        <v>0</v>
      </c>
      <c r="G89" s="18">
        <v>0</v>
      </c>
      <c r="H89" s="18">
        <v>0</v>
      </c>
      <c r="I89" s="18">
        <v>0</v>
      </c>
      <c r="J89" s="18">
        <v>0</v>
      </c>
      <c r="K89" s="18">
        <v>0</v>
      </c>
      <c r="L89" s="18">
        <v>445.57207072506623</v>
      </c>
      <c r="M89" s="18">
        <v>0</v>
      </c>
      <c r="N89" s="18">
        <v>0</v>
      </c>
      <c r="O89" s="62">
        <v>445.57207072506623</v>
      </c>
    </row>
    <row r="90" spans="1:15" x14ac:dyDescent="0.35">
      <c r="A90" s="6"/>
      <c r="B90" s="17">
        <v>41</v>
      </c>
      <c r="C90" s="362" t="s">
        <v>482</v>
      </c>
      <c r="D90" s="362" t="s">
        <v>68</v>
      </c>
      <c r="E90" s="362" t="s">
        <v>69</v>
      </c>
      <c r="F90" s="18">
        <v>0</v>
      </c>
      <c r="G90" s="18">
        <v>0</v>
      </c>
      <c r="H90" s="18">
        <v>0</v>
      </c>
      <c r="I90" s="18">
        <v>0</v>
      </c>
      <c r="J90" s="18">
        <v>0</v>
      </c>
      <c r="K90" s="18">
        <v>0</v>
      </c>
      <c r="L90" s="18">
        <v>445.57207072506623</v>
      </c>
      <c r="M90" s="18">
        <v>0</v>
      </c>
      <c r="N90" s="18">
        <v>0</v>
      </c>
      <c r="O90" s="62">
        <v>445.57207072506623</v>
      </c>
    </row>
    <row r="91" spans="1:15" x14ac:dyDescent="0.35">
      <c r="A91" s="6"/>
      <c r="B91" s="17">
        <v>41</v>
      </c>
      <c r="C91" s="362" t="s">
        <v>483</v>
      </c>
      <c r="D91" s="362" t="s">
        <v>68</v>
      </c>
      <c r="E91" s="362" t="s">
        <v>69</v>
      </c>
      <c r="F91" s="18">
        <v>0</v>
      </c>
      <c r="G91" s="18">
        <v>0</v>
      </c>
      <c r="H91" s="18">
        <v>0</v>
      </c>
      <c r="I91" s="18">
        <v>0</v>
      </c>
      <c r="J91" s="18">
        <v>0</v>
      </c>
      <c r="K91" s="18">
        <v>0</v>
      </c>
      <c r="L91" s="18">
        <v>111.39301768126656</v>
      </c>
      <c r="M91" s="18">
        <v>0</v>
      </c>
      <c r="N91" s="18">
        <v>0</v>
      </c>
      <c r="O91" s="62">
        <v>111.39301768126656</v>
      </c>
    </row>
    <row r="92" spans="1:15" x14ac:dyDescent="0.35">
      <c r="A92" s="6"/>
      <c r="B92" s="17">
        <v>41</v>
      </c>
      <c r="C92" s="362" t="s">
        <v>484</v>
      </c>
      <c r="D92" s="362" t="s">
        <v>68</v>
      </c>
      <c r="E92" s="362" t="s">
        <v>69</v>
      </c>
      <c r="F92" s="18">
        <v>0</v>
      </c>
      <c r="G92" s="18">
        <v>0</v>
      </c>
      <c r="H92" s="18">
        <v>0</v>
      </c>
      <c r="I92" s="18">
        <v>0</v>
      </c>
      <c r="J92" s="18">
        <v>0</v>
      </c>
      <c r="K92" s="18">
        <v>0</v>
      </c>
      <c r="L92" s="18">
        <v>389.87556188443295</v>
      </c>
      <c r="M92" s="18">
        <v>0</v>
      </c>
      <c r="N92" s="18">
        <v>0</v>
      </c>
      <c r="O92" s="62">
        <v>389.87556188443295</v>
      </c>
    </row>
    <row r="93" spans="1:15" x14ac:dyDescent="0.35">
      <c r="A93" s="6"/>
      <c r="B93" s="17">
        <v>41</v>
      </c>
      <c r="C93" s="362" t="s">
        <v>485</v>
      </c>
      <c r="D93" s="362" t="s">
        <v>68</v>
      </c>
      <c r="E93" s="362" t="s">
        <v>69</v>
      </c>
      <c r="F93" s="18">
        <v>0</v>
      </c>
      <c r="G93" s="18">
        <v>0</v>
      </c>
      <c r="H93" s="18">
        <v>0</v>
      </c>
      <c r="I93" s="18">
        <v>0</v>
      </c>
      <c r="J93" s="18">
        <v>0</v>
      </c>
      <c r="K93" s="18">
        <v>0</v>
      </c>
      <c r="L93" s="18">
        <v>111.39301768126656</v>
      </c>
      <c r="M93" s="18">
        <v>0</v>
      </c>
      <c r="N93" s="18">
        <v>0</v>
      </c>
      <c r="O93" s="62">
        <v>111.39301768126656</v>
      </c>
    </row>
    <row r="94" spans="1:15" x14ac:dyDescent="0.35">
      <c r="A94" s="6"/>
      <c r="B94" s="17">
        <v>41</v>
      </c>
      <c r="C94" s="362" t="s">
        <v>486</v>
      </c>
      <c r="D94" s="362" t="s">
        <v>68</v>
      </c>
      <c r="E94" s="362" t="s">
        <v>69</v>
      </c>
      <c r="F94" s="18">
        <v>0</v>
      </c>
      <c r="G94" s="18">
        <v>0</v>
      </c>
      <c r="H94" s="18">
        <v>0</v>
      </c>
      <c r="I94" s="18">
        <v>0</v>
      </c>
      <c r="J94" s="18">
        <v>0</v>
      </c>
      <c r="K94" s="18">
        <v>0</v>
      </c>
      <c r="L94" s="18">
        <v>222.78603536253311</v>
      </c>
      <c r="M94" s="18">
        <v>0</v>
      </c>
      <c r="N94" s="18">
        <v>0</v>
      </c>
      <c r="O94" s="62">
        <v>222.78603536253311</v>
      </c>
    </row>
    <row r="95" spans="1:15" x14ac:dyDescent="0.35">
      <c r="A95" s="6"/>
      <c r="B95" s="17">
        <v>41</v>
      </c>
      <c r="C95" s="362" t="s">
        <v>487</v>
      </c>
      <c r="D95" s="362" t="s">
        <v>68</v>
      </c>
      <c r="E95" s="362" t="s">
        <v>69</v>
      </c>
      <c r="F95" s="18">
        <v>0</v>
      </c>
      <c r="G95" s="18">
        <v>0</v>
      </c>
      <c r="H95" s="18">
        <v>0</v>
      </c>
      <c r="I95" s="18">
        <v>0</v>
      </c>
      <c r="J95" s="18">
        <v>0</v>
      </c>
      <c r="K95" s="18">
        <v>0</v>
      </c>
      <c r="L95" s="18">
        <v>278.48254420316641</v>
      </c>
      <c r="M95" s="18">
        <v>0</v>
      </c>
      <c r="N95" s="18">
        <v>0</v>
      </c>
      <c r="O95" s="62">
        <v>278.48254420316641</v>
      </c>
    </row>
    <row r="96" spans="1:15" x14ac:dyDescent="0.35">
      <c r="A96" s="6"/>
      <c r="B96" s="17">
        <v>41</v>
      </c>
      <c r="C96" s="362" t="s">
        <v>488</v>
      </c>
      <c r="D96" s="362" t="s">
        <v>68</v>
      </c>
      <c r="E96" s="362" t="s">
        <v>69</v>
      </c>
      <c r="F96" s="18">
        <v>0</v>
      </c>
      <c r="G96" s="18">
        <v>0</v>
      </c>
      <c r="H96" s="18">
        <v>0</v>
      </c>
      <c r="I96" s="18">
        <v>0</v>
      </c>
      <c r="J96" s="18">
        <v>0</v>
      </c>
      <c r="K96" s="18">
        <v>0</v>
      </c>
      <c r="L96" s="18">
        <v>779.75112376886591</v>
      </c>
      <c r="M96" s="18">
        <v>0</v>
      </c>
      <c r="N96" s="18">
        <v>0</v>
      </c>
      <c r="O96" s="62">
        <v>779.75112376886591</v>
      </c>
    </row>
    <row r="97" spans="1:15" x14ac:dyDescent="0.35">
      <c r="A97" s="6"/>
      <c r="B97" s="17">
        <v>41</v>
      </c>
      <c r="C97" s="362" t="s">
        <v>489</v>
      </c>
      <c r="D97" s="362" t="s">
        <v>72</v>
      </c>
      <c r="E97" s="362" t="s">
        <v>69</v>
      </c>
      <c r="F97" s="18">
        <v>0</v>
      </c>
      <c r="G97" s="18">
        <v>0</v>
      </c>
      <c r="H97" s="18">
        <v>0</v>
      </c>
      <c r="I97" s="18">
        <v>0</v>
      </c>
      <c r="J97" s="18">
        <v>0</v>
      </c>
      <c r="K97" s="18">
        <v>0</v>
      </c>
      <c r="L97" s="18">
        <v>83.544763260949921</v>
      </c>
      <c r="M97" s="18">
        <v>0</v>
      </c>
      <c r="N97" s="18">
        <v>0</v>
      </c>
      <c r="O97" s="62">
        <v>83.544763260949921</v>
      </c>
    </row>
    <row r="98" spans="1:15" x14ac:dyDescent="0.35">
      <c r="A98" s="6"/>
      <c r="B98" s="17">
        <v>41</v>
      </c>
      <c r="C98" s="362" t="s">
        <v>490</v>
      </c>
      <c r="D98" s="362" t="s">
        <v>68</v>
      </c>
      <c r="E98" s="362" t="s">
        <v>69</v>
      </c>
      <c r="F98" s="18">
        <v>0</v>
      </c>
      <c r="G98" s="18">
        <v>0</v>
      </c>
      <c r="H98" s="18">
        <v>0</v>
      </c>
      <c r="I98" s="18">
        <v>0</v>
      </c>
      <c r="J98" s="18">
        <v>0</v>
      </c>
      <c r="K98" s="18">
        <v>0</v>
      </c>
      <c r="L98" s="18">
        <v>0</v>
      </c>
      <c r="M98" s="18">
        <v>444.85624654418081</v>
      </c>
      <c r="N98" s="18">
        <v>0</v>
      </c>
      <c r="O98" s="62">
        <v>444.85624654418081</v>
      </c>
    </row>
    <row r="99" spans="1:15" x14ac:dyDescent="0.35">
      <c r="A99" s="6"/>
      <c r="B99" s="17">
        <v>41</v>
      </c>
      <c r="C99" s="362" t="s">
        <v>491</v>
      </c>
      <c r="D99" s="362" t="s">
        <v>68</v>
      </c>
      <c r="E99" s="362" t="s">
        <v>69</v>
      </c>
      <c r="F99" s="18">
        <v>0</v>
      </c>
      <c r="G99" s="18">
        <v>0</v>
      </c>
      <c r="H99" s="18">
        <v>0</v>
      </c>
      <c r="I99" s="18">
        <v>0</v>
      </c>
      <c r="J99" s="18">
        <v>0</v>
      </c>
      <c r="K99" s="18">
        <v>0</v>
      </c>
      <c r="L99" s="18">
        <v>0</v>
      </c>
      <c r="M99" s="18">
        <v>83.41054622703389</v>
      </c>
      <c r="N99" s="18">
        <v>0</v>
      </c>
      <c r="O99" s="62">
        <v>83.41054622703389</v>
      </c>
    </row>
    <row r="100" spans="1:15" x14ac:dyDescent="0.35">
      <c r="A100" s="6"/>
      <c r="B100" s="17">
        <v>41</v>
      </c>
      <c r="C100" s="362" t="s">
        <v>492</v>
      </c>
      <c r="D100" s="362" t="s">
        <v>68</v>
      </c>
      <c r="E100" s="362" t="s">
        <v>69</v>
      </c>
      <c r="F100" s="18">
        <v>0</v>
      </c>
      <c r="G100" s="18">
        <v>0</v>
      </c>
      <c r="H100" s="18">
        <v>0</v>
      </c>
      <c r="I100" s="18">
        <v>0</v>
      </c>
      <c r="J100" s="18">
        <v>0</v>
      </c>
      <c r="K100" s="18">
        <v>0</v>
      </c>
      <c r="L100" s="18">
        <v>0</v>
      </c>
      <c r="M100" s="18">
        <v>166.82109245406778</v>
      </c>
      <c r="N100" s="18">
        <v>0</v>
      </c>
      <c r="O100" s="62">
        <v>166.82109245406778</v>
      </c>
    </row>
    <row r="101" spans="1:15" x14ac:dyDescent="0.35">
      <c r="A101" s="6"/>
      <c r="B101" s="17">
        <v>41</v>
      </c>
      <c r="C101" s="362" t="s">
        <v>493</v>
      </c>
      <c r="D101" s="362" t="s">
        <v>68</v>
      </c>
      <c r="E101" s="362" t="s">
        <v>69</v>
      </c>
      <c r="F101" s="18">
        <v>0</v>
      </c>
      <c r="G101" s="18">
        <v>0</v>
      </c>
      <c r="H101" s="18">
        <v>0</v>
      </c>
      <c r="I101" s="18">
        <v>0</v>
      </c>
      <c r="J101" s="18">
        <v>0</v>
      </c>
      <c r="K101" s="18">
        <v>0</v>
      </c>
      <c r="L101" s="18">
        <v>0</v>
      </c>
      <c r="M101" s="18">
        <v>194.62460786307909</v>
      </c>
      <c r="N101" s="18">
        <v>0</v>
      </c>
      <c r="O101" s="62">
        <v>194.62460786307909</v>
      </c>
    </row>
    <row r="102" spans="1:15" x14ac:dyDescent="0.35">
      <c r="A102" s="6"/>
      <c r="B102" s="17">
        <v>41</v>
      </c>
      <c r="C102" s="362" t="s">
        <v>494</v>
      </c>
      <c r="D102" s="362" t="s">
        <v>95</v>
      </c>
      <c r="E102" s="362" t="s">
        <v>69</v>
      </c>
      <c r="F102" s="18">
        <v>0</v>
      </c>
      <c r="G102" s="18">
        <v>0</v>
      </c>
      <c r="H102" s="18">
        <v>0</v>
      </c>
      <c r="I102" s="18">
        <v>0</v>
      </c>
      <c r="J102" s="18">
        <v>0</v>
      </c>
      <c r="K102" s="18">
        <v>0</v>
      </c>
      <c r="L102" s="18">
        <v>0</v>
      </c>
      <c r="M102" s="18">
        <v>222.4281232720904</v>
      </c>
      <c r="N102" s="18">
        <v>0</v>
      </c>
      <c r="O102" s="62">
        <v>222.4281232720904</v>
      </c>
    </row>
    <row r="103" spans="1:15" x14ac:dyDescent="0.35">
      <c r="A103" s="6"/>
      <c r="B103" s="17">
        <v>41</v>
      </c>
      <c r="C103" s="362" t="s">
        <v>495</v>
      </c>
      <c r="D103" s="362" t="s">
        <v>68</v>
      </c>
      <c r="E103" s="362" t="s">
        <v>69</v>
      </c>
      <c r="F103" s="18">
        <v>0</v>
      </c>
      <c r="G103" s="18">
        <v>0</v>
      </c>
      <c r="H103" s="18">
        <v>0</v>
      </c>
      <c r="I103" s="18">
        <v>0</v>
      </c>
      <c r="J103" s="18">
        <v>0</v>
      </c>
      <c r="K103" s="18">
        <v>0</v>
      </c>
      <c r="L103" s="18">
        <v>0</v>
      </c>
      <c r="M103" s="18">
        <v>278.03515409011294</v>
      </c>
      <c r="N103" s="18">
        <v>0</v>
      </c>
      <c r="O103" s="62">
        <v>278.03515409011294</v>
      </c>
    </row>
    <row r="104" spans="1:15" x14ac:dyDescent="0.35">
      <c r="A104" s="6"/>
      <c r="B104" s="17">
        <v>41</v>
      </c>
      <c r="C104" s="362" t="s">
        <v>496</v>
      </c>
      <c r="D104" s="362" t="s">
        <v>68</v>
      </c>
      <c r="E104" s="362" t="s">
        <v>69</v>
      </c>
      <c r="F104" s="18">
        <v>0</v>
      </c>
      <c r="G104" s="18">
        <v>0</v>
      </c>
      <c r="H104" s="18">
        <v>0</v>
      </c>
      <c r="I104" s="18">
        <v>0</v>
      </c>
      <c r="J104" s="18">
        <v>0</v>
      </c>
      <c r="K104" s="18">
        <v>0</v>
      </c>
      <c r="L104" s="18">
        <v>0</v>
      </c>
      <c r="M104" s="18">
        <v>278.03515409011294</v>
      </c>
      <c r="N104" s="18">
        <v>0</v>
      </c>
      <c r="O104" s="62">
        <v>278.03515409011294</v>
      </c>
    </row>
    <row r="105" spans="1:15" x14ac:dyDescent="0.35">
      <c r="A105" s="6"/>
      <c r="B105" s="17">
        <v>41</v>
      </c>
      <c r="C105" s="362" t="s">
        <v>497</v>
      </c>
      <c r="D105" s="362" t="s">
        <v>72</v>
      </c>
      <c r="E105" s="362" t="s">
        <v>69</v>
      </c>
      <c r="F105" s="18">
        <v>0</v>
      </c>
      <c r="G105" s="18">
        <v>0</v>
      </c>
      <c r="H105" s="18">
        <v>0</v>
      </c>
      <c r="I105" s="18">
        <v>0</v>
      </c>
      <c r="J105" s="18">
        <v>0</v>
      </c>
      <c r="K105" s="18">
        <v>0</v>
      </c>
      <c r="L105" s="18">
        <v>0</v>
      </c>
      <c r="M105" s="18">
        <v>111.2140616360452</v>
      </c>
      <c r="N105" s="18">
        <v>0</v>
      </c>
      <c r="O105" s="62">
        <v>111.2140616360452</v>
      </c>
    </row>
    <row r="106" spans="1:15" x14ac:dyDescent="0.35">
      <c r="A106" s="6"/>
      <c r="B106" s="17">
        <v>41</v>
      </c>
      <c r="C106" s="362" t="s">
        <v>498</v>
      </c>
      <c r="D106" s="362" t="s">
        <v>68</v>
      </c>
      <c r="E106" s="362" t="s">
        <v>69</v>
      </c>
      <c r="F106" s="18">
        <v>0</v>
      </c>
      <c r="G106" s="18">
        <v>0</v>
      </c>
      <c r="H106" s="18">
        <v>0</v>
      </c>
      <c r="I106" s="18">
        <v>0</v>
      </c>
      <c r="J106" s="18">
        <v>0</v>
      </c>
      <c r="K106" s="18">
        <v>0</v>
      </c>
      <c r="L106" s="18">
        <v>0</v>
      </c>
      <c r="M106" s="18">
        <v>61.167733899824846</v>
      </c>
      <c r="N106" s="18">
        <v>0</v>
      </c>
      <c r="O106" s="62">
        <v>61.167733899824846</v>
      </c>
    </row>
    <row r="107" spans="1:15" x14ac:dyDescent="0.35">
      <c r="A107" s="6"/>
      <c r="B107" s="17">
        <v>41</v>
      </c>
      <c r="C107" s="362" t="s">
        <v>499</v>
      </c>
      <c r="D107" s="362" t="s">
        <v>68</v>
      </c>
      <c r="E107" s="362" t="s">
        <v>69</v>
      </c>
      <c r="F107" s="18">
        <v>0</v>
      </c>
      <c r="G107" s="18">
        <v>0</v>
      </c>
      <c r="H107" s="18">
        <v>0</v>
      </c>
      <c r="I107" s="18">
        <v>0</v>
      </c>
      <c r="J107" s="18">
        <v>0</v>
      </c>
      <c r="K107" s="18">
        <v>0</v>
      </c>
      <c r="L107" s="18">
        <v>0</v>
      </c>
      <c r="M107" s="18">
        <v>305.83866949912431</v>
      </c>
      <c r="N107" s="18">
        <v>0</v>
      </c>
      <c r="O107" s="62">
        <v>305.83866949912431</v>
      </c>
    </row>
    <row r="108" spans="1:15" x14ac:dyDescent="0.35">
      <c r="A108" s="6"/>
      <c r="B108" s="17">
        <v>41</v>
      </c>
      <c r="C108" s="362" t="s">
        <v>500</v>
      </c>
      <c r="D108" s="362" t="s">
        <v>68</v>
      </c>
      <c r="E108" s="362" t="s">
        <v>69</v>
      </c>
      <c r="F108" s="18">
        <v>0</v>
      </c>
      <c r="G108" s="18">
        <v>0</v>
      </c>
      <c r="H108" s="18">
        <v>0</v>
      </c>
      <c r="I108" s="18">
        <v>0</v>
      </c>
      <c r="J108" s="18">
        <v>0</v>
      </c>
      <c r="K108" s="18">
        <v>0</v>
      </c>
      <c r="L108" s="18">
        <v>0</v>
      </c>
      <c r="M108" s="18">
        <v>389.24921572615818</v>
      </c>
      <c r="N108" s="18">
        <v>0</v>
      </c>
      <c r="O108" s="62">
        <v>389.24921572615818</v>
      </c>
    </row>
    <row r="109" spans="1:15" x14ac:dyDescent="0.35">
      <c r="A109" s="6"/>
      <c r="B109" s="17">
        <v>41</v>
      </c>
      <c r="C109" s="362" t="s">
        <v>501</v>
      </c>
      <c r="D109" s="362" t="s">
        <v>68</v>
      </c>
      <c r="E109" s="362" t="s">
        <v>69</v>
      </c>
      <c r="F109" s="18">
        <v>0</v>
      </c>
      <c r="G109" s="18">
        <v>0</v>
      </c>
      <c r="H109" s="18">
        <v>0</v>
      </c>
      <c r="I109" s="18">
        <v>0</v>
      </c>
      <c r="J109" s="18">
        <v>0</v>
      </c>
      <c r="K109" s="18">
        <v>0</v>
      </c>
      <c r="L109" s="18">
        <v>0</v>
      </c>
      <c r="M109" s="18">
        <v>194.62460786307909</v>
      </c>
      <c r="N109" s="18">
        <v>0</v>
      </c>
      <c r="O109" s="62">
        <v>194.62460786307909</v>
      </c>
    </row>
    <row r="110" spans="1:15" x14ac:dyDescent="0.35">
      <c r="A110" s="6"/>
      <c r="B110" s="17">
        <v>41</v>
      </c>
      <c r="C110" s="362" t="s">
        <v>502</v>
      </c>
      <c r="D110" s="362" t="s">
        <v>68</v>
      </c>
      <c r="E110" s="362" t="s">
        <v>69</v>
      </c>
      <c r="F110" s="18">
        <v>0</v>
      </c>
      <c r="G110" s="18">
        <v>0</v>
      </c>
      <c r="H110" s="18">
        <v>0</v>
      </c>
      <c r="I110" s="18">
        <v>0</v>
      </c>
      <c r="J110" s="18">
        <v>0</v>
      </c>
      <c r="K110" s="18">
        <v>0</v>
      </c>
      <c r="L110" s="18">
        <v>0</v>
      </c>
      <c r="M110" s="18">
        <v>472.65976195319206</v>
      </c>
      <c r="N110" s="18">
        <v>0</v>
      </c>
      <c r="O110" s="62">
        <v>472.65976195319206</v>
      </c>
    </row>
    <row r="111" spans="1:15" x14ac:dyDescent="0.35">
      <c r="A111" s="6"/>
      <c r="B111" s="17">
        <v>41</v>
      </c>
      <c r="C111" s="362" t="s">
        <v>503</v>
      </c>
      <c r="D111" s="362" t="s">
        <v>68</v>
      </c>
      <c r="E111" s="362" t="s">
        <v>69</v>
      </c>
      <c r="F111" s="18">
        <v>0</v>
      </c>
      <c r="G111" s="18">
        <v>0</v>
      </c>
      <c r="H111" s="18">
        <v>0</v>
      </c>
      <c r="I111" s="18">
        <v>0</v>
      </c>
      <c r="J111" s="18">
        <v>0</v>
      </c>
      <c r="K111" s="18">
        <v>0</v>
      </c>
      <c r="L111" s="18">
        <v>0</v>
      </c>
      <c r="M111" s="18">
        <v>278.03515409011294</v>
      </c>
      <c r="N111" s="18">
        <v>0</v>
      </c>
      <c r="O111" s="62">
        <v>278.03515409011294</v>
      </c>
    </row>
    <row r="112" spans="1:15" x14ac:dyDescent="0.35">
      <c r="A112" s="6"/>
      <c r="B112" s="17">
        <v>41</v>
      </c>
      <c r="C112" s="362" t="s">
        <v>504</v>
      </c>
      <c r="D112" s="362" t="s">
        <v>68</v>
      </c>
      <c r="E112" s="362" t="s">
        <v>69</v>
      </c>
      <c r="F112" s="18">
        <v>0</v>
      </c>
      <c r="G112" s="18">
        <v>0</v>
      </c>
      <c r="H112" s="18">
        <v>0</v>
      </c>
      <c r="I112" s="18">
        <v>0</v>
      </c>
      <c r="J112" s="18">
        <v>0</v>
      </c>
      <c r="K112" s="18">
        <v>0</v>
      </c>
      <c r="L112" s="18">
        <v>0</v>
      </c>
      <c r="M112" s="18">
        <v>278.03515409011294</v>
      </c>
      <c r="N112" s="18">
        <v>0</v>
      </c>
      <c r="O112" s="62">
        <v>278.03515409011294</v>
      </c>
    </row>
    <row r="113" spans="1:15" x14ac:dyDescent="0.35">
      <c r="A113" s="6"/>
      <c r="B113" s="17">
        <v>41</v>
      </c>
      <c r="C113" s="362" t="s">
        <v>505</v>
      </c>
      <c r="D113" s="362" t="s">
        <v>95</v>
      </c>
      <c r="E113" s="362" t="s">
        <v>69</v>
      </c>
      <c r="F113" s="18">
        <v>0</v>
      </c>
      <c r="G113" s="18">
        <v>0</v>
      </c>
      <c r="H113" s="18">
        <v>0</v>
      </c>
      <c r="I113" s="18">
        <v>0</v>
      </c>
      <c r="J113" s="18">
        <v>0</v>
      </c>
      <c r="K113" s="18">
        <v>0</v>
      </c>
      <c r="L113" s="18">
        <v>0</v>
      </c>
      <c r="M113" s="18">
        <v>333.64218490813556</v>
      </c>
      <c r="N113" s="18">
        <v>0</v>
      </c>
      <c r="O113" s="62">
        <v>333.64218490813556</v>
      </c>
    </row>
    <row r="114" spans="1:15" x14ac:dyDescent="0.35">
      <c r="A114" s="6"/>
      <c r="B114" s="17">
        <v>41</v>
      </c>
      <c r="C114" s="362" t="s">
        <v>506</v>
      </c>
      <c r="D114" s="362" t="s">
        <v>68</v>
      </c>
      <c r="E114" s="362" t="s">
        <v>69</v>
      </c>
      <c r="F114" s="18">
        <v>0</v>
      </c>
      <c r="G114" s="18">
        <v>0</v>
      </c>
      <c r="H114" s="18">
        <v>0</v>
      </c>
      <c r="I114" s="18">
        <v>0</v>
      </c>
      <c r="J114" s="18">
        <v>0</v>
      </c>
      <c r="K114" s="18">
        <v>0</v>
      </c>
      <c r="L114" s="18">
        <v>0</v>
      </c>
      <c r="M114" s="18">
        <v>389.24921572615818</v>
      </c>
      <c r="N114" s="18">
        <v>0</v>
      </c>
      <c r="O114" s="62">
        <v>389.24921572615818</v>
      </c>
    </row>
    <row r="115" spans="1:15" x14ac:dyDescent="0.35">
      <c r="A115" s="6"/>
      <c r="B115" s="17">
        <v>41</v>
      </c>
      <c r="C115" s="362" t="s">
        <v>507</v>
      </c>
      <c r="D115" s="362" t="s">
        <v>68</v>
      </c>
      <c r="E115" s="362" t="s">
        <v>69</v>
      </c>
      <c r="F115" s="18">
        <v>0</v>
      </c>
      <c r="G115" s="18">
        <v>0</v>
      </c>
      <c r="H115" s="18">
        <v>0</v>
      </c>
      <c r="I115" s="18">
        <v>0</v>
      </c>
      <c r="J115" s="18">
        <v>0</v>
      </c>
      <c r="K115" s="18">
        <v>0</v>
      </c>
      <c r="L115" s="18">
        <v>0</v>
      </c>
      <c r="M115" s="18">
        <v>27.8035154090113</v>
      </c>
      <c r="N115" s="18">
        <v>0</v>
      </c>
      <c r="O115" s="62">
        <v>27.8035154090113</v>
      </c>
    </row>
    <row r="116" spans="1:15" x14ac:dyDescent="0.35">
      <c r="A116" s="6"/>
      <c r="B116" s="17">
        <v>41</v>
      </c>
      <c r="C116" s="362" t="s">
        <v>508</v>
      </c>
      <c r="D116" s="362" t="s">
        <v>68</v>
      </c>
      <c r="E116" s="362" t="s">
        <v>69</v>
      </c>
      <c r="F116" s="18">
        <v>0</v>
      </c>
      <c r="G116" s="18">
        <v>0</v>
      </c>
      <c r="H116" s="18">
        <v>0</v>
      </c>
      <c r="I116" s="18">
        <v>0</v>
      </c>
      <c r="J116" s="18">
        <v>0</v>
      </c>
      <c r="K116" s="18">
        <v>0</v>
      </c>
      <c r="L116" s="18">
        <v>0</v>
      </c>
      <c r="M116" s="18">
        <v>83.41054622703389</v>
      </c>
      <c r="N116" s="18">
        <v>0</v>
      </c>
      <c r="O116" s="62">
        <v>83.41054622703389</v>
      </c>
    </row>
    <row r="117" spans="1:15" x14ac:dyDescent="0.35">
      <c r="A117" s="6"/>
      <c r="B117" s="17">
        <v>41</v>
      </c>
      <c r="C117" s="362" t="s">
        <v>509</v>
      </c>
      <c r="D117" s="362" t="s">
        <v>68</v>
      </c>
      <c r="E117" s="362" t="s">
        <v>69</v>
      </c>
      <c r="F117" s="18">
        <v>0</v>
      </c>
      <c r="G117" s="18">
        <v>0</v>
      </c>
      <c r="H117" s="18">
        <v>0</v>
      </c>
      <c r="I117" s="18">
        <v>0</v>
      </c>
      <c r="J117" s="18">
        <v>0</v>
      </c>
      <c r="K117" s="18">
        <v>0</v>
      </c>
      <c r="L117" s="18">
        <v>0</v>
      </c>
      <c r="M117" s="18">
        <v>83.41054622703389</v>
      </c>
      <c r="N117" s="18">
        <v>0</v>
      </c>
      <c r="O117" s="62">
        <v>83.41054622703389</v>
      </c>
    </row>
    <row r="118" spans="1:15" x14ac:dyDescent="0.35">
      <c r="A118" s="6"/>
      <c r="B118" s="17">
        <v>41</v>
      </c>
      <c r="C118" s="362" t="s">
        <v>510</v>
      </c>
      <c r="D118" s="362" t="s">
        <v>68</v>
      </c>
      <c r="E118" s="362" t="s">
        <v>69</v>
      </c>
      <c r="F118" s="18">
        <v>0</v>
      </c>
      <c r="G118" s="18">
        <v>0</v>
      </c>
      <c r="H118" s="18">
        <v>0</v>
      </c>
      <c r="I118" s="18">
        <v>0</v>
      </c>
      <c r="J118" s="18">
        <v>0</v>
      </c>
      <c r="K118" s="18">
        <v>0</v>
      </c>
      <c r="L118" s="18">
        <v>0</v>
      </c>
      <c r="M118" s="18">
        <v>611.67733899824862</v>
      </c>
      <c r="N118" s="18">
        <v>0</v>
      </c>
      <c r="O118" s="62">
        <v>611.67733899824862</v>
      </c>
    </row>
    <row r="119" spans="1:15" x14ac:dyDescent="0.35">
      <c r="A119" s="6"/>
      <c r="B119" s="17">
        <v>41</v>
      </c>
      <c r="C119" s="362" t="s">
        <v>511</v>
      </c>
      <c r="D119" s="362" t="s">
        <v>95</v>
      </c>
      <c r="E119" s="362" t="s">
        <v>69</v>
      </c>
      <c r="F119" s="18">
        <v>0</v>
      </c>
      <c r="G119" s="18">
        <v>0</v>
      </c>
      <c r="H119" s="18">
        <v>0</v>
      </c>
      <c r="I119" s="18">
        <v>0</v>
      </c>
      <c r="J119" s="18">
        <v>0</v>
      </c>
      <c r="K119" s="18">
        <v>0</v>
      </c>
      <c r="L119" s="18">
        <v>0</v>
      </c>
      <c r="M119" s="18">
        <v>305.83866949912431</v>
      </c>
      <c r="N119" s="18">
        <v>0</v>
      </c>
      <c r="O119" s="62">
        <v>305.83866949912431</v>
      </c>
    </row>
    <row r="120" spans="1:15" x14ac:dyDescent="0.35">
      <c r="A120" s="6"/>
      <c r="B120" s="17">
        <v>41</v>
      </c>
      <c r="C120" s="362" t="s">
        <v>512</v>
      </c>
      <c r="D120" s="362" t="s">
        <v>68</v>
      </c>
      <c r="E120" s="362" t="s">
        <v>69</v>
      </c>
      <c r="F120" s="18">
        <v>0</v>
      </c>
      <c r="G120" s="18">
        <v>0</v>
      </c>
      <c r="H120" s="18">
        <v>0</v>
      </c>
      <c r="I120" s="18">
        <v>0</v>
      </c>
      <c r="J120" s="18">
        <v>0</v>
      </c>
      <c r="K120" s="18">
        <v>0</v>
      </c>
      <c r="L120" s="18">
        <v>0</v>
      </c>
      <c r="M120" s="18">
        <v>0</v>
      </c>
      <c r="N120" s="18">
        <v>175.71213868362392</v>
      </c>
      <c r="O120" s="62">
        <v>175.71213868362392</v>
      </c>
    </row>
    <row r="121" spans="1:15" x14ac:dyDescent="0.35">
      <c r="A121" s="6"/>
      <c r="B121" s="17">
        <v>41</v>
      </c>
      <c r="C121" s="362" t="s">
        <v>513</v>
      </c>
      <c r="D121" s="362" t="s">
        <v>68</v>
      </c>
      <c r="E121" s="362" t="s">
        <v>69</v>
      </c>
      <c r="F121" s="18">
        <v>0</v>
      </c>
      <c r="G121" s="18">
        <v>0</v>
      </c>
      <c r="H121" s="18">
        <v>0</v>
      </c>
      <c r="I121" s="18">
        <v>0</v>
      </c>
      <c r="J121" s="18">
        <v>0</v>
      </c>
      <c r="K121" s="18">
        <v>0</v>
      </c>
      <c r="L121" s="18">
        <v>0</v>
      </c>
      <c r="M121" s="18">
        <v>0</v>
      </c>
      <c r="N121" s="18">
        <v>87.85606934181196</v>
      </c>
      <c r="O121" s="62">
        <v>87.85606934181196</v>
      </c>
    </row>
    <row r="122" spans="1:15" x14ac:dyDescent="0.35">
      <c r="A122" s="6"/>
      <c r="B122" s="17">
        <v>41</v>
      </c>
      <c r="C122" s="362" t="s">
        <v>514</v>
      </c>
      <c r="D122" s="362" t="s">
        <v>68</v>
      </c>
      <c r="E122" s="362" t="s">
        <v>69</v>
      </c>
      <c r="F122" s="18">
        <v>0</v>
      </c>
      <c r="G122" s="18">
        <v>0</v>
      </c>
      <c r="H122" s="18">
        <v>0</v>
      </c>
      <c r="I122" s="18">
        <v>0</v>
      </c>
      <c r="J122" s="18">
        <v>0</v>
      </c>
      <c r="K122" s="18">
        <v>0</v>
      </c>
      <c r="L122" s="18">
        <v>0</v>
      </c>
      <c r="M122" s="18">
        <v>0</v>
      </c>
      <c r="N122" s="18">
        <v>351.42427736724784</v>
      </c>
      <c r="O122" s="62">
        <v>351.42427736724784</v>
      </c>
    </row>
    <row r="123" spans="1:15" x14ac:dyDescent="0.35">
      <c r="A123" s="6"/>
      <c r="B123" s="17">
        <v>41</v>
      </c>
      <c r="C123" s="362" t="s">
        <v>515</v>
      </c>
      <c r="D123" s="362" t="s">
        <v>68</v>
      </c>
      <c r="E123" s="362" t="s">
        <v>69</v>
      </c>
      <c r="F123" s="18">
        <v>0</v>
      </c>
      <c r="G123" s="18">
        <v>0</v>
      </c>
      <c r="H123" s="18">
        <v>0</v>
      </c>
      <c r="I123" s="18">
        <v>0</v>
      </c>
      <c r="J123" s="18">
        <v>0</v>
      </c>
      <c r="K123" s="18">
        <v>0</v>
      </c>
      <c r="L123" s="18">
        <v>0</v>
      </c>
      <c r="M123" s="18">
        <v>0</v>
      </c>
      <c r="N123" s="18">
        <v>468.56570315633041</v>
      </c>
      <c r="O123" s="62">
        <v>468.56570315633041</v>
      </c>
    </row>
    <row r="124" spans="1:15" x14ac:dyDescent="0.35">
      <c r="A124" s="6"/>
      <c r="B124" s="17">
        <v>41</v>
      </c>
      <c r="C124" s="362" t="s">
        <v>516</v>
      </c>
      <c r="D124" s="362" t="s">
        <v>68</v>
      </c>
      <c r="E124" s="362" t="s">
        <v>69</v>
      </c>
      <c r="F124" s="18">
        <v>0</v>
      </c>
      <c r="G124" s="18">
        <v>0</v>
      </c>
      <c r="H124" s="18">
        <v>0</v>
      </c>
      <c r="I124" s="18">
        <v>0</v>
      </c>
      <c r="J124" s="18">
        <v>0</v>
      </c>
      <c r="K124" s="18">
        <v>0</v>
      </c>
      <c r="L124" s="18">
        <v>0</v>
      </c>
      <c r="M124" s="18">
        <v>0</v>
      </c>
      <c r="N124" s="18">
        <v>99.570211920720226</v>
      </c>
      <c r="O124" s="62">
        <v>99.570211920720226</v>
      </c>
    </row>
    <row r="125" spans="1:15" x14ac:dyDescent="0.35">
      <c r="A125" s="6"/>
      <c r="B125" s="17">
        <v>41</v>
      </c>
      <c r="C125" s="362" t="s">
        <v>517</v>
      </c>
      <c r="D125" s="362" t="s">
        <v>68</v>
      </c>
      <c r="E125" s="362" t="s">
        <v>69</v>
      </c>
      <c r="F125" s="18">
        <v>0</v>
      </c>
      <c r="G125" s="18">
        <v>0</v>
      </c>
      <c r="H125" s="18">
        <v>0</v>
      </c>
      <c r="I125" s="18">
        <v>0</v>
      </c>
      <c r="J125" s="18">
        <v>0</v>
      </c>
      <c r="K125" s="18">
        <v>0</v>
      </c>
      <c r="L125" s="18">
        <v>0</v>
      </c>
      <c r="M125" s="18">
        <v>0</v>
      </c>
      <c r="N125" s="18">
        <v>322.13892091997712</v>
      </c>
      <c r="O125" s="62">
        <v>322.13892091997712</v>
      </c>
    </row>
    <row r="126" spans="1:15" x14ac:dyDescent="0.35">
      <c r="A126" s="6"/>
      <c r="B126" s="17">
        <v>41</v>
      </c>
      <c r="C126" s="362" t="s">
        <v>518</v>
      </c>
      <c r="D126" s="362" t="s">
        <v>68</v>
      </c>
      <c r="E126" s="362" t="s">
        <v>69</v>
      </c>
      <c r="F126" s="18">
        <v>0</v>
      </c>
      <c r="G126" s="18">
        <v>0</v>
      </c>
      <c r="H126" s="18">
        <v>0</v>
      </c>
      <c r="I126" s="18">
        <v>0</v>
      </c>
      <c r="J126" s="18">
        <v>0</v>
      </c>
      <c r="K126" s="18">
        <v>0</v>
      </c>
      <c r="L126" s="18">
        <v>0</v>
      </c>
      <c r="M126" s="18">
        <v>0</v>
      </c>
      <c r="N126" s="18">
        <v>585.70712894541293</v>
      </c>
      <c r="O126" s="62">
        <v>585.70712894541293</v>
      </c>
    </row>
    <row r="127" spans="1:15" x14ac:dyDescent="0.35">
      <c r="A127" s="6"/>
      <c r="B127" s="17">
        <v>41</v>
      </c>
      <c r="C127" s="362" t="s">
        <v>519</v>
      </c>
      <c r="D127" s="362" t="s">
        <v>68</v>
      </c>
      <c r="E127" s="362" t="s">
        <v>69</v>
      </c>
      <c r="F127" s="18">
        <v>0</v>
      </c>
      <c r="G127" s="18">
        <v>0</v>
      </c>
      <c r="H127" s="18">
        <v>0</v>
      </c>
      <c r="I127" s="18">
        <v>0</v>
      </c>
      <c r="J127" s="18">
        <v>0</v>
      </c>
      <c r="K127" s="18">
        <v>0</v>
      </c>
      <c r="L127" s="18">
        <v>0</v>
      </c>
      <c r="M127" s="18">
        <v>0</v>
      </c>
      <c r="N127" s="18">
        <v>234.28285157816521</v>
      </c>
      <c r="O127" s="62">
        <v>234.28285157816521</v>
      </c>
    </row>
    <row r="128" spans="1:15" x14ac:dyDescent="0.35">
      <c r="A128" s="6"/>
      <c r="B128" s="17">
        <v>41</v>
      </c>
      <c r="C128" s="362" t="s">
        <v>520</v>
      </c>
      <c r="D128" s="362" t="s">
        <v>68</v>
      </c>
      <c r="E128" s="362" t="s">
        <v>69</v>
      </c>
      <c r="F128" s="18">
        <v>0</v>
      </c>
      <c r="G128" s="18">
        <v>0</v>
      </c>
      <c r="H128" s="18">
        <v>0</v>
      </c>
      <c r="I128" s="18">
        <v>0</v>
      </c>
      <c r="J128" s="18">
        <v>0</v>
      </c>
      <c r="K128" s="18">
        <v>0</v>
      </c>
      <c r="L128" s="18">
        <v>0</v>
      </c>
      <c r="M128" s="18">
        <v>0</v>
      </c>
      <c r="N128" s="18">
        <v>995.70211920720226</v>
      </c>
      <c r="O128" s="62">
        <v>995.70211920720226</v>
      </c>
    </row>
    <row r="129" spans="1:15" x14ac:dyDescent="0.35">
      <c r="A129" s="6"/>
      <c r="B129" s="17">
        <v>41</v>
      </c>
      <c r="C129" s="362" t="s">
        <v>521</v>
      </c>
      <c r="D129" s="362" t="s">
        <v>68</v>
      </c>
      <c r="E129" s="362" t="s">
        <v>69</v>
      </c>
      <c r="F129" s="18">
        <v>0</v>
      </c>
      <c r="G129" s="18">
        <v>0</v>
      </c>
      <c r="H129" s="18">
        <v>0</v>
      </c>
      <c r="I129" s="18">
        <v>0</v>
      </c>
      <c r="J129" s="18">
        <v>0</v>
      </c>
      <c r="K129" s="18">
        <v>0</v>
      </c>
      <c r="L129" s="18">
        <v>0</v>
      </c>
      <c r="M129" s="18">
        <v>0</v>
      </c>
      <c r="N129" s="18">
        <v>292.85356447270647</v>
      </c>
      <c r="O129" s="62">
        <v>292.85356447270647</v>
      </c>
    </row>
    <row r="130" spans="1:15" x14ac:dyDescent="0.35">
      <c r="A130" s="6"/>
      <c r="B130" s="17">
        <v>41</v>
      </c>
      <c r="C130" s="362" t="s">
        <v>522</v>
      </c>
      <c r="D130" s="362" t="s">
        <v>68</v>
      </c>
      <c r="E130" s="362" t="s">
        <v>69</v>
      </c>
      <c r="F130" s="18">
        <v>0</v>
      </c>
      <c r="G130" s="18">
        <v>0</v>
      </c>
      <c r="H130" s="18">
        <v>0</v>
      </c>
      <c r="I130" s="18">
        <v>0</v>
      </c>
      <c r="J130" s="18">
        <v>0</v>
      </c>
      <c r="K130" s="18">
        <v>0</v>
      </c>
      <c r="L130" s="18">
        <v>0</v>
      </c>
      <c r="M130" s="18">
        <v>0</v>
      </c>
      <c r="N130" s="18">
        <v>204.99749513089455</v>
      </c>
      <c r="O130" s="62">
        <v>204.99749513089455</v>
      </c>
    </row>
    <row r="131" spans="1:15" x14ac:dyDescent="0.35">
      <c r="A131" s="6"/>
      <c r="B131" s="17">
        <v>41</v>
      </c>
      <c r="C131" s="362" t="s">
        <v>523</v>
      </c>
      <c r="D131" s="362" t="s">
        <v>68</v>
      </c>
      <c r="E131" s="362" t="s">
        <v>69</v>
      </c>
      <c r="F131" s="18">
        <v>0</v>
      </c>
      <c r="G131" s="18">
        <v>0</v>
      </c>
      <c r="H131" s="18">
        <v>0</v>
      </c>
      <c r="I131" s="18">
        <v>0</v>
      </c>
      <c r="J131" s="18">
        <v>0</v>
      </c>
      <c r="K131" s="18">
        <v>0</v>
      </c>
      <c r="L131" s="18">
        <v>0</v>
      </c>
      <c r="M131" s="18">
        <v>0</v>
      </c>
      <c r="N131" s="18">
        <v>351.42427736724784</v>
      </c>
      <c r="O131" s="62">
        <v>351.42427736724784</v>
      </c>
    </row>
    <row r="132" spans="1:15" x14ac:dyDescent="0.35">
      <c r="A132" s="6"/>
      <c r="B132" s="17">
        <v>41</v>
      </c>
      <c r="C132" s="362" t="s">
        <v>524</v>
      </c>
      <c r="D132" s="362" t="s">
        <v>72</v>
      </c>
      <c r="E132" s="362" t="s">
        <v>69</v>
      </c>
      <c r="F132" s="18">
        <v>0</v>
      </c>
      <c r="G132" s="18">
        <v>0</v>
      </c>
      <c r="H132" s="18">
        <v>0</v>
      </c>
      <c r="I132" s="18">
        <v>0</v>
      </c>
      <c r="J132" s="18">
        <v>0</v>
      </c>
      <c r="K132" s="18">
        <v>0</v>
      </c>
      <c r="L132" s="18">
        <v>0</v>
      </c>
      <c r="M132" s="18">
        <v>0</v>
      </c>
      <c r="N132" s="18">
        <v>58.570712894541302</v>
      </c>
      <c r="O132" s="62">
        <v>58.570712894541302</v>
      </c>
    </row>
    <row r="133" spans="1:15" x14ac:dyDescent="0.35">
      <c r="A133" s="6"/>
      <c r="B133" s="17">
        <v>41</v>
      </c>
      <c r="C133" s="362" t="s">
        <v>525</v>
      </c>
      <c r="D133" s="362" t="s">
        <v>68</v>
      </c>
      <c r="E133" s="362" t="s">
        <v>69</v>
      </c>
      <c r="F133" s="18">
        <v>0</v>
      </c>
      <c r="G133" s="18">
        <v>0</v>
      </c>
      <c r="H133" s="18">
        <v>0</v>
      </c>
      <c r="I133" s="18">
        <v>0</v>
      </c>
      <c r="J133" s="18">
        <v>0</v>
      </c>
      <c r="K133" s="18">
        <v>0</v>
      </c>
      <c r="L133" s="18">
        <v>0</v>
      </c>
      <c r="M133" s="18">
        <v>0</v>
      </c>
      <c r="N133" s="18">
        <v>87.85606934181196</v>
      </c>
      <c r="O133" s="62">
        <v>87.85606934181196</v>
      </c>
    </row>
    <row r="134" spans="1:15" x14ac:dyDescent="0.35">
      <c r="A134" s="6"/>
      <c r="B134" s="17">
        <v>41</v>
      </c>
      <c r="C134" s="362" t="s">
        <v>526</v>
      </c>
      <c r="D134" s="362" t="s">
        <v>68</v>
      </c>
      <c r="E134" s="362" t="s">
        <v>69</v>
      </c>
      <c r="F134" s="18">
        <v>0</v>
      </c>
      <c r="G134" s="18">
        <v>0</v>
      </c>
      <c r="H134" s="18">
        <v>0</v>
      </c>
      <c r="I134" s="18">
        <v>0</v>
      </c>
      <c r="J134" s="18">
        <v>0</v>
      </c>
      <c r="K134" s="18">
        <v>0</v>
      </c>
      <c r="L134" s="18">
        <v>0</v>
      </c>
      <c r="M134" s="18">
        <v>0</v>
      </c>
      <c r="N134" s="18">
        <v>292.85356447270647</v>
      </c>
      <c r="O134" s="62">
        <v>292.85356447270647</v>
      </c>
    </row>
    <row r="135" spans="1:15" x14ac:dyDescent="0.35">
      <c r="A135" s="6"/>
      <c r="B135" s="17">
        <v>41</v>
      </c>
      <c r="C135" s="362" t="s">
        <v>527</v>
      </c>
      <c r="D135" s="362" t="s">
        <v>68</v>
      </c>
      <c r="E135" s="362" t="s">
        <v>69</v>
      </c>
      <c r="F135" s="18">
        <v>0</v>
      </c>
      <c r="G135" s="18">
        <v>0</v>
      </c>
      <c r="H135" s="18">
        <v>0</v>
      </c>
      <c r="I135" s="18">
        <v>0</v>
      </c>
      <c r="J135" s="18">
        <v>0</v>
      </c>
      <c r="K135" s="18">
        <v>0</v>
      </c>
      <c r="L135" s="18">
        <v>0</v>
      </c>
      <c r="M135" s="18">
        <v>0</v>
      </c>
      <c r="N135" s="18">
        <v>175.71213868362392</v>
      </c>
      <c r="O135" s="62">
        <v>175.71213868362392</v>
      </c>
    </row>
    <row r="136" spans="1:15" ht="12" customHeight="1" x14ac:dyDescent="0.35">
      <c r="A136" s="6"/>
      <c r="B136" s="363"/>
      <c r="C136" s="364"/>
      <c r="D136" s="364"/>
      <c r="E136" s="365"/>
      <c r="F136" s="419"/>
      <c r="G136" s="419"/>
      <c r="H136" s="15"/>
      <c r="I136" s="15"/>
      <c r="J136" s="15"/>
      <c r="K136" s="15"/>
      <c r="L136" s="15"/>
      <c r="M136" s="15"/>
      <c r="N136" s="15"/>
      <c r="O136" s="63"/>
    </row>
    <row r="137" spans="1:15" ht="13.15" thickBot="1" x14ac:dyDescent="0.4">
      <c r="B137" s="366">
        <v>41</v>
      </c>
      <c r="C137" s="367"/>
      <c r="D137" s="367"/>
      <c r="E137" s="368"/>
      <c r="F137" s="21">
        <v>8008.1030452314908</v>
      </c>
      <c r="G137" s="21">
        <v>9471.3920562205021</v>
      </c>
      <c r="H137" s="21">
        <v>17479.495101451994</v>
      </c>
      <c r="I137" s="21">
        <v>9926.4334734046406</v>
      </c>
      <c r="J137" s="21">
        <v>12069.865857224269</v>
      </c>
      <c r="K137" s="21">
        <v>21996.299330628892</v>
      </c>
      <c r="L137" s="21">
        <v>30628.226376503018</v>
      </c>
      <c r="M137" s="21">
        <v>18292.562237753944</v>
      </c>
      <c r="N137" s="21">
        <v>25801.993592028448</v>
      </c>
      <c r="O137" s="21">
        <v>114198.57663836634</v>
      </c>
    </row>
    <row r="138" spans="1:15" x14ac:dyDescent="0.35">
      <c r="B138" s="17">
        <v>4210</v>
      </c>
      <c r="C138" s="13" t="s">
        <v>528</v>
      </c>
      <c r="D138" s="13"/>
      <c r="E138" s="13" t="s">
        <v>69</v>
      </c>
      <c r="F138" s="18">
        <v>85.495219460569828</v>
      </c>
      <c r="G138" s="18">
        <v>85.495219460569828</v>
      </c>
      <c r="H138" s="18">
        <v>170.99043892113966</v>
      </c>
      <c r="I138" s="18">
        <v>87.290587416069101</v>
      </c>
      <c r="J138" s="18">
        <v>87.290587416069101</v>
      </c>
      <c r="K138" s="18">
        <v>174.5811748321382</v>
      </c>
      <c r="L138" s="18">
        <v>178.24787835761487</v>
      </c>
      <c r="M138" s="18">
        <v>181.63476783643046</v>
      </c>
      <c r="N138" s="18">
        <v>185.08622978755244</v>
      </c>
      <c r="O138" s="62">
        <v>890.54048973487556</v>
      </c>
    </row>
    <row r="139" spans="1:15" x14ac:dyDescent="0.35">
      <c r="B139" s="17">
        <v>4210</v>
      </c>
      <c r="C139" s="13" t="s">
        <v>529</v>
      </c>
      <c r="D139" s="13" t="s">
        <v>68</v>
      </c>
      <c r="E139" s="13" t="s">
        <v>69</v>
      </c>
      <c r="F139" s="18">
        <v>15.855345906988559</v>
      </c>
      <c r="G139" s="18">
        <v>15.855345906988559</v>
      </c>
      <c r="H139" s="18">
        <v>31.710691813977117</v>
      </c>
      <c r="I139" s="18">
        <v>16.188302300859121</v>
      </c>
      <c r="J139" s="18">
        <v>16.188302300859121</v>
      </c>
      <c r="K139" s="18">
        <v>32.376604601718242</v>
      </c>
      <c r="L139" s="18">
        <v>33.056605812331185</v>
      </c>
      <c r="M139" s="18">
        <v>33.684714665366272</v>
      </c>
      <c r="N139" s="18">
        <v>34.324798677842395</v>
      </c>
      <c r="O139" s="62">
        <v>165.1534155712352</v>
      </c>
    </row>
    <row r="140" spans="1:15" x14ac:dyDescent="0.35">
      <c r="B140" s="17">
        <v>4210</v>
      </c>
      <c r="C140" s="13" t="s">
        <v>530</v>
      </c>
      <c r="D140" s="13" t="s">
        <v>72</v>
      </c>
      <c r="E140" s="13" t="s">
        <v>69</v>
      </c>
      <c r="F140" s="18">
        <v>50.895066366718623</v>
      </c>
      <c r="G140" s="18">
        <v>50.895066366718623</v>
      </c>
      <c r="H140" s="18">
        <v>101.79013273343725</v>
      </c>
      <c r="I140" s="18">
        <v>51.963843917374035</v>
      </c>
      <c r="J140" s="18">
        <v>51.963843917374035</v>
      </c>
      <c r="K140" s="18">
        <v>103.92768783474807</v>
      </c>
      <c r="L140" s="18">
        <v>106.11046624567761</v>
      </c>
      <c r="M140" s="18">
        <v>108.12667213284492</v>
      </c>
      <c r="N140" s="18">
        <v>110.18131783318813</v>
      </c>
      <c r="O140" s="62">
        <v>530.13627677989598</v>
      </c>
    </row>
    <row r="141" spans="1:15" x14ac:dyDescent="0.35">
      <c r="B141" s="17">
        <v>4210</v>
      </c>
      <c r="C141" s="13" t="s">
        <v>531</v>
      </c>
      <c r="D141" s="13" t="s">
        <v>72</v>
      </c>
      <c r="E141" s="13" t="s">
        <v>69</v>
      </c>
      <c r="F141" s="18">
        <v>127.61747984490641</v>
      </c>
      <c r="G141" s="18">
        <v>127.61747984490641</v>
      </c>
      <c r="H141" s="18">
        <v>255.23495968981283</v>
      </c>
      <c r="I141" s="18">
        <v>0</v>
      </c>
      <c r="J141" s="18">
        <v>0</v>
      </c>
      <c r="K141" s="18">
        <v>0</v>
      </c>
      <c r="L141" s="18">
        <v>0</v>
      </c>
      <c r="M141" s="18">
        <v>0</v>
      </c>
      <c r="N141" s="18">
        <v>0</v>
      </c>
      <c r="O141" s="62">
        <v>255.23495968981283</v>
      </c>
    </row>
    <row r="142" spans="1:15" x14ac:dyDescent="0.35">
      <c r="B142" s="17">
        <v>4210</v>
      </c>
      <c r="C142" s="13" t="s">
        <v>532</v>
      </c>
      <c r="D142" s="13" t="s">
        <v>72</v>
      </c>
      <c r="E142" s="13" t="s">
        <v>69</v>
      </c>
      <c r="F142" s="18">
        <v>0</v>
      </c>
      <c r="G142" s="18">
        <v>0</v>
      </c>
      <c r="H142" s="18">
        <v>0</v>
      </c>
      <c r="I142" s="18">
        <v>0</v>
      </c>
      <c r="J142" s="18">
        <v>0</v>
      </c>
      <c r="K142" s="18">
        <v>0</v>
      </c>
      <c r="L142" s="18">
        <v>95.024298130457566</v>
      </c>
      <c r="M142" s="18">
        <v>0</v>
      </c>
      <c r="N142" s="18">
        <v>0</v>
      </c>
      <c r="O142" s="62">
        <v>95.024298130457566</v>
      </c>
    </row>
    <row r="143" spans="1:15" x14ac:dyDescent="0.35">
      <c r="B143" s="17">
        <v>4210</v>
      </c>
      <c r="C143" s="13" t="s">
        <v>533</v>
      </c>
      <c r="D143" s="13" t="s">
        <v>72</v>
      </c>
      <c r="E143" s="13" t="s">
        <v>69</v>
      </c>
      <c r="F143" s="18">
        <v>0</v>
      </c>
      <c r="G143" s="18">
        <v>0</v>
      </c>
      <c r="H143" s="18">
        <v>0</v>
      </c>
      <c r="I143" s="18">
        <v>167.19787798408487</v>
      </c>
      <c r="J143" s="18">
        <v>167.19787798408487</v>
      </c>
      <c r="K143" s="18">
        <v>334.39575596816974</v>
      </c>
      <c r="L143" s="18">
        <v>1392.3494505494507</v>
      </c>
      <c r="M143" s="18">
        <v>416.4003865100417</v>
      </c>
      <c r="N143" s="18">
        <v>0</v>
      </c>
      <c r="O143" s="62">
        <v>2143.145593027662</v>
      </c>
    </row>
    <row r="144" spans="1:15" x14ac:dyDescent="0.35">
      <c r="B144" s="17">
        <v>4210</v>
      </c>
      <c r="C144" s="13" t="s">
        <v>406</v>
      </c>
      <c r="D144" s="13" t="s">
        <v>72</v>
      </c>
      <c r="E144" s="13" t="s">
        <v>69</v>
      </c>
      <c r="F144" s="18">
        <v>0</v>
      </c>
      <c r="G144" s="18">
        <v>0</v>
      </c>
      <c r="H144" s="18">
        <v>0</v>
      </c>
      <c r="I144" s="18">
        <v>0</v>
      </c>
      <c r="J144" s="18">
        <v>0</v>
      </c>
      <c r="K144" s="18">
        <v>0</v>
      </c>
      <c r="L144" s="18">
        <v>0</v>
      </c>
      <c r="M144" s="18">
        <v>0</v>
      </c>
      <c r="N144" s="18">
        <v>553.93330807123914</v>
      </c>
      <c r="O144" s="62">
        <v>553.93330807123914</v>
      </c>
    </row>
    <row r="145" spans="1:15" x14ac:dyDescent="0.35">
      <c r="B145" s="17">
        <v>4210</v>
      </c>
      <c r="C145" s="13" t="s">
        <v>534</v>
      </c>
      <c r="D145" s="13" t="s">
        <v>72</v>
      </c>
      <c r="E145" s="13" t="s">
        <v>69</v>
      </c>
      <c r="F145" s="18">
        <v>0</v>
      </c>
      <c r="G145" s="18">
        <v>0</v>
      </c>
      <c r="H145" s="18">
        <v>0</v>
      </c>
      <c r="I145" s="18">
        <v>21.716233278902582</v>
      </c>
      <c r="J145" s="18">
        <v>21.716233278902582</v>
      </c>
      <c r="K145" s="18">
        <v>43.432466557805164</v>
      </c>
      <c r="L145" s="18">
        <v>0</v>
      </c>
      <c r="M145" s="18">
        <v>0</v>
      </c>
      <c r="N145" s="18">
        <v>0</v>
      </c>
      <c r="O145" s="62">
        <v>43.432466557805164</v>
      </c>
    </row>
    <row r="146" spans="1:15" x14ac:dyDescent="0.35">
      <c r="B146" s="17">
        <v>4210</v>
      </c>
      <c r="C146" s="13" t="s">
        <v>535</v>
      </c>
      <c r="D146" s="13" t="s">
        <v>72</v>
      </c>
      <c r="E146" s="13" t="s">
        <v>69</v>
      </c>
      <c r="F146" s="18">
        <v>0</v>
      </c>
      <c r="G146" s="18">
        <v>0</v>
      </c>
      <c r="H146" s="18">
        <v>0</v>
      </c>
      <c r="I146" s="18">
        <v>0</v>
      </c>
      <c r="J146" s="18">
        <v>0</v>
      </c>
      <c r="K146" s="18">
        <v>0</v>
      </c>
      <c r="L146" s="18">
        <v>19.004859626091513</v>
      </c>
      <c r="M146" s="18">
        <v>0</v>
      </c>
      <c r="N146" s="18">
        <v>0</v>
      </c>
      <c r="O146" s="62">
        <v>19.004859626091513</v>
      </c>
    </row>
    <row r="147" spans="1:15" x14ac:dyDescent="0.35">
      <c r="B147" s="17">
        <v>4210</v>
      </c>
      <c r="C147" s="13" t="s">
        <v>536</v>
      </c>
      <c r="D147" s="13" t="s">
        <v>72</v>
      </c>
      <c r="E147" s="13" t="s">
        <v>69</v>
      </c>
      <c r="F147" s="18">
        <v>0</v>
      </c>
      <c r="G147" s="18">
        <v>0</v>
      </c>
      <c r="H147" s="18">
        <v>0</v>
      </c>
      <c r="I147" s="18">
        <v>0</v>
      </c>
      <c r="J147" s="18">
        <v>0</v>
      </c>
      <c r="K147" s="18">
        <v>0</v>
      </c>
      <c r="L147" s="18">
        <v>31.674766043485853</v>
      </c>
      <c r="M147" s="18">
        <v>0</v>
      </c>
      <c r="N147" s="18">
        <v>0</v>
      </c>
      <c r="O147" s="62">
        <v>31.674766043485853</v>
      </c>
    </row>
    <row r="148" spans="1:15" x14ac:dyDescent="0.35">
      <c r="B148" s="17">
        <v>4210</v>
      </c>
      <c r="C148" s="13" t="s">
        <v>537</v>
      </c>
      <c r="D148" s="13" t="s">
        <v>68</v>
      </c>
      <c r="E148" s="13" t="s">
        <v>69</v>
      </c>
      <c r="F148" s="18">
        <v>0</v>
      </c>
      <c r="G148" s="18">
        <v>0</v>
      </c>
      <c r="H148" s="18">
        <v>0</v>
      </c>
      <c r="I148" s="18">
        <v>0</v>
      </c>
      <c r="J148" s="18">
        <v>0</v>
      </c>
      <c r="K148" s="18">
        <v>0</v>
      </c>
      <c r="L148" s="18">
        <v>38.009719252183025</v>
      </c>
      <c r="M148" s="18">
        <v>0</v>
      </c>
      <c r="N148" s="18">
        <v>0</v>
      </c>
      <c r="O148" s="62">
        <v>38.009719252183025</v>
      </c>
    </row>
    <row r="149" spans="1:15" x14ac:dyDescent="0.35">
      <c r="B149" s="17"/>
      <c r="C149" s="13"/>
      <c r="D149" s="13"/>
      <c r="E149" s="13"/>
      <c r="F149" s="362"/>
      <c r="G149" s="362"/>
      <c r="H149" s="18"/>
      <c r="I149" s="18"/>
      <c r="J149" s="18"/>
      <c r="K149" s="18"/>
      <c r="L149" s="18"/>
      <c r="M149" s="18"/>
      <c r="N149" s="18"/>
      <c r="O149" s="62"/>
    </row>
    <row r="150" spans="1:15" ht="13.15" thickBot="1" x14ac:dyDescent="0.4">
      <c r="B150" s="366">
        <v>4210</v>
      </c>
      <c r="C150" s="367"/>
      <c r="D150" s="367"/>
      <c r="E150" s="368"/>
      <c r="F150" s="21">
        <v>279.86311157918345</v>
      </c>
      <c r="G150" s="21">
        <v>279.86311157918345</v>
      </c>
      <c r="H150" s="21">
        <v>559.72622315836691</v>
      </c>
      <c r="I150" s="21">
        <v>344.3568448972897</v>
      </c>
      <c r="J150" s="21">
        <v>344.3568448972897</v>
      </c>
      <c r="K150" s="21">
        <v>688.71368979457941</v>
      </c>
      <c r="L150" s="21">
        <v>1893.4780440172922</v>
      </c>
      <c r="M150" s="21">
        <v>739.84654114468333</v>
      </c>
      <c r="N150" s="21">
        <v>883.52565436982218</v>
      </c>
      <c r="O150" s="21">
        <v>4765.2901524847439</v>
      </c>
    </row>
    <row r="151" spans="1:15" s="65" customFormat="1" x14ac:dyDescent="0.35">
      <c r="A151" s="64"/>
      <c r="B151" s="17">
        <v>4230</v>
      </c>
      <c r="C151" s="13" t="s">
        <v>538</v>
      </c>
      <c r="D151" s="13" t="s">
        <v>68</v>
      </c>
      <c r="E151" s="13" t="s">
        <v>69</v>
      </c>
      <c r="F151" s="18">
        <v>0</v>
      </c>
      <c r="G151" s="18">
        <v>0</v>
      </c>
      <c r="H151" s="18">
        <v>0</v>
      </c>
      <c r="I151" s="18">
        <v>1076.5780316726723</v>
      </c>
      <c r="J151" s="18">
        <v>1065.5165389599551</v>
      </c>
      <c r="K151" s="18">
        <v>2142.0945706326274</v>
      </c>
      <c r="L151" s="18">
        <v>2224.9056960388152</v>
      </c>
      <c r="M151" s="18">
        <v>0</v>
      </c>
      <c r="N151" s="18">
        <v>0</v>
      </c>
      <c r="O151" s="62">
        <v>4367.0002666714427</v>
      </c>
    </row>
    <row r="152" spans="1:15" s="65" customFormat="1" x14ac:dyDescent="0.35">
      <c r="A152" s="64"/>
      <c r="B152" s="17">
        <v>4230</v>
      </c>
      <c r="C152" s="13" t="s">
        <v>539</v>
      </c>
      <c r="D152" s="13" t="s">
        <v>68</v>
      </c>
      <c r="E152" s="13" t="s">
        <v>69</v>
      </c>
      <c r="F152" s="18">
        <v>161.90645050286366</v>
      </c>
      <c r="G152" s="18">
        <v>162.3482572966673</v>
      </c>
      <c r="H152" s="18">
        <v>324.25470779953099</v>
      </c>
      <c r="I152" s="18">
        <v>159.42298694394918</v>
      </c>
      <c r="J152" s="18">
        <v>159.55485197449201</v>
      </c>
      <c r="K152" s="18">
        <v>318.97783891844119</v>
      </c>
      <c r="L152" s="18">
        <v>0</v>
      </c>
      <c r="M152" s="18">
        <v>0</v>
      </c>
      <c r="N152" s="18">
        <v>0</v>
      </c>
      <c r="O152" s="62">
        <v>643.23254671797213</v>
      </c>
    </row>
    <row r="153" spans="1:15" s="65" customFormat="1" x14ac:dyDescent="0.35">
      <c r="A153" s="64"/>
      <c r="B153" s="17">
        <v>4230</v>
      </c>
      <c r="C153" s="13" t="s">
        <v>540</v>
      </c>
      <c r="D153" s="13" t="s">
        <v>68</v>
      </c>
      <c r="E153" s="13" t="s">
        <v>69</v>
      </c>
      <c r="F153" s="18">
        <v>37.778171784001522</v>
      </c>
      <c r="G153" s="18">
        <v>43.292868612444607</v>
      </c>
      <c r="H153" s="18">
        <v>81.071040396446136</v>
      </c>
      <c r="I153" s="18">
        <v>37.19869695358814</v>
      </c>
      <c r="J153" s="18">
        <v>42.547960526531206</v>
      </c>
      <c r="K153" s="18">
        <v>79.746657480119353</v>
      </c>
      <c r="L153" s="18">
        <v>80.485905437774193</v>
      </c>
      <c r="M153" s="18">
        <v>82.504842905457693</v>
      </c>
      <c r="N153" s="18">
        <v>84.405743691587844</v>
      </c>
      <c r="O153" s="62">
        <v>408.21418991138523</v>
      </c>
    </row>
    <row r="154" spans="1:15" s="65" customFormat="1" x14ac:dyDescent="0.35">
      <c r="A154" s="64"/>
      <c r="B154" s="17">
        <v>4230</v>
      </c>
      <c r="C154" s="13" t="s">
        <v>541</v>
      </c>
      <c r="D154" s="13" t="s">
        <v>68</v>
      </c>
      <c r="E154" s="13" t="s">
        <v>69</v>
      </c>
      <c r="F154" s="18">
        <v>107.93763366857578</v>
      </c>
      <c r="G154" s="18">
        <v>108.23217153111152</v>
      </c>
      <c r="H154" s="18">
        <v>216.16980519968732</v>
      </c>
      <c r="I154" s="18">
        <v>106.28199129596611</v>
      </c>
      <c r="J154" s="18">
        <v>106.36990131632801</v>
      </c>
      <c r="K154" s="18">
        <v>212.65189261229412</v>
      </c>
      <c r="L154" s="18">
        <v>214.6290811673978</v>
      </c>
      <c r="M154" s="18">
        <v>220.01291441455385</v>
      </c>
      <c r="N154" s="18">
        <v>225.08198317756762</v>
      </c>
      <c r="O154" s="62">
        <v>1088.5456765715007</v>
      </c>
    </row>
    <row r="155" spans="1:15" s="65" customFormat="1" x14ac:dyDescent="0.35">
      <c r="A155" s="64"/>
      <c r="B155" s="17">
        <v>4230</v>
      </c>
      <c r="C155" s="13" t="s">
        <v>542</v>
      </c>
      <c r="D155" s="13" t="s">
        <v>68</v>
      </c>
      <c r="E155" s="13" t="s">
        <v>69</v>
      </c>
      <c r="F155" s="18">
        <v>0</v>
      </c>
      <c r="G155" s="18">
        <v>0</v>
      </c>
      <c r="H155" s="18">
        <v>0</v>
      </c>
      <c r="I155" s="18">
        <v>0</v>
      </c>
      <c r="J155" s="18">
        <v>0</v>
      </c>
      <c r="K155" s="18">
        <v>0</v>
      </c>
      <c r="L155" s="18">
        <v>214.6290811673978</v>
      </c>
      <c r="M155" s="18">
        <v>220.01291441455385</v>
      </c>
      <c r="N155" s="18">
        <v>0</v>
      </c>
      <c r="O155" s="62">
        <v>434.64199558195162</v>
      </c>
    </row>
    <row r="156" spans="1:15" s="65" customFormat="1" x14ac:dyDescent="0.35">
      <c r="A156" s="64"/>
      <c r="B156" s="17">
        <v>4230</v>
      </c>
      <c r="C156" s="13" t="s">
        <v>543</v>
      </c>
      <c r="D156" s="13" t="s">
        <v>68</v>
      </c>
      <c r="E156" s="13" t="s">
        <v>69</v>
      </c>
      <c r="F156" s="18">
        <v>0</v>
      </c>
      <c r="G156" s="18">
        <v>324.6965145933346</v>
      </c>
      <c r="H156" s="18">
        <v>324.6965145933346</v>
      </c>
      <c r="I156" s="18">
        <v>318.84597388789837</v>
      </c>
      <c r="J156" s="18">
        <v>0</v>
      </c>
      <c r="K156" s="18">
        <v>318.84597388789837</v>
      </c>
      <c r="L156" s="18">
        <v>0</v>
      </c>
      <c r="M156" s="18">
        <v>0</v>
      </c>
      <c r="N156" s="18">
        <v>731.51644532709474</v>
      </c>
      <c r="O156" s="62">
        <v>1375.0589338083278</v>
      </c>
    </row>
    <row r="157" spans="1:15" s="65" customFormat="1" x14ac:dyDescent="0.35">
      <c r="A157" s="64"/>
      <c r="B157" s="17">
        <v>4230</v>
      </c>
      <c r="C157" s="13" t="s">
        <v>544</v>
      </c>
      <c r="D157" s="13" t="s">
        <v>68</v>
      </c>
      <c r="E157" s="13" t="s">
        <v>69</v>
      </c>
      <c r="F157" s="18">
        <v>0</v>
      </c>
      <c r="G157" s="18">
        <v>0</v>
      </c>
      <c r="H157" s="18">
        <v>0</v>
      </c>
      <c r="I157" s="18">
        <v>0</v>
      </c>
      <c r="J157" s="18">
        <v>0</v>
      </c>
      <c r="K157" s="18">
        <v>0</v>
      </c>
      <c r="L157" s="18">
        <v>0</v>
      </c>
      <c r="M157" s="18">
        <v>0</v>
      </c>
      <c r="N157" s="18">
        <v>208.20083443925003</v>
      </c>
      <c r="O157" s="62">
        <v>208.20083443925003</v>
      </c>
    </row>
    <row r="158" spans="1:15" s="65" customFormat="1" x14ac:dyDescent="0.35">
      <c r="A158" s="64"/>
      <c r="B158" s="17">
        <v>4230</v>
      </c>
      <c r="C158" s="13" t="s">
        <v>545</v>
      </c>
      <c r="D158" s="13" t="s">
        <v>68</v>
      </c>
      <c r="E158" s="13" t="s">
        <v>69</v>
      </c>
      <c r="F158" s="18">
        <v>1055.8352203443226</v>
      </c>
      <c r="G158" s="18">
        <v>0</v>
      </c>
      <c r="H158" s="18">
        <v>1055.8352203443226</v>
      </c>
      <c r="I158" s="18">
        <v>0</v>
      </c>
      <c r="J158" s="18">
        <v>0</v>
      </c>
      <c r="K158" s="18">
        <v>0</v>
      </c>
      <c r="L158" s="18">
        <v>0</v>
      </c>
      <c r="M158" s="18">
        <v>0</v>
      </c>
      <c r="N158" s="18">
        <v>0</v>
      </c>
      <c r="O158" s="62">
        <v>1055.8352203443226</v>
      </c>
    </row>
    <row r="159" spans="1:15" s="65" customFormat="1" x14ac:dyDescent="0.35">
      <c r="A159" s="64"/>
      <c r="B159" s="17">
        <v>4230</v>
      </c>
      <c r="C159" s="13" t="s">
        <v>546</v>
      </c>
      <c r="D159" s="13" t="s">
        <v>68</v>
      </c>
      <c r="E159" s="13" t="s">
        <v>69</v>
      </c>
      <c r="F159" s="18">
        <v>53.968816834287892</v>
      </c>
      <c r="G159" s="18">
        <v>108.23217153111152</v>
      </c>
      <c r="H159" s="18">
        <v>162.20098836539941</v>
      </c>
      <c r="I159" s="18">
        <v>0</v>
      </c>
      <c r="J159" s="18">
        <v>0</v>
      </c>
      <c r="K159" s="18">
        <v>0</v>
      </c>
      <c r="L159" s="18">
        <v>0</v>
      </c>
      <c r="M159" s="18">
        <v>0</v>
      </c>
      <c r="N159" s="18">
        <v>0</v>
      </c>
      <c r="O159" s="62">
        <v>162.20098836539941</v>
      </c>
    </row>
    <row r="160" spans="1:15" s="65" customFormat="1" x14ac:dyDescent="0.35">
      <c r="A160" s="64"/>
      <c r="B160" s="17">
        <v>4230</v>
      </c>
      <c r="C160" s="13" t="s">
        <v>547</v>
      </c>
      <c r="D160" s="13" t="s">
        <v>72</v>
      </c>
      <c r="E160" s="13" t="s">
        <v>73</v>
      </c>
      <c r="F160" s="18">
        <v>527.91761017216129</v>
      </c>
      <c r="G160" s="18">
        <v>528.11944755693173</v>
      </c>
      <c r="H160" s="18">
        <v>1056.037057729093</v>
      </c>
      <c r="I160" s="18">
        <v>107.65780316726723</v>
      </c>
      <c r="J160" s="18">
        <v>0</v>
      </c>
      <c r="K160" s="18">
        <v>107.65780316726723</v>
      </c>
      <c r="L160" s="18">
        <v>0</v>
      </c>
      <c r="M160" s="18">
        <v>0</v>
      </c>
      <c r="N160" s="18">
        <v>0</v>
      </c>
      <c r="O160" s="62">
        <v>1163.6948608963603</v>
      </c>
    </row>
    <row r="161" spans="1:15" s="65" customFormat="1" x14ac:dyDescent="0.35">
      <c r="A161" s="64"/>
      <c r="B161" s="17">
        <v>4230</v>
      </c>
      <c r="C161" s="13" t="s">
        <v>548</v>
      </c>
      <c r="D161" s="13" t="s">
        <v>72</v>
      </c>
      <c r="E161" s="13" t="s">
        <v>73</v>
      </c>
      <c r="F161" s="18">
        <v>0</v>
      </c>
      <c r="G161" s="18">
        <v>0</v>
      </c>
      <c r="H161" s="18">
        <v>0</v>
      </c>
      <c r="I161" s="18">
        <v>53.140995647983054</v>
      </c>
      <c r="J161" s="18">
        <v>53.184950658164006</v>
      </c>
      <c r="K161" s="18">
        <v>106.32594630614706</v>
      </c>
      <c r="L161" s="18">
        <v>0</v>
      </c>
      <c r="M161" s="18">
        <v>0</v>
      </c>
      <c r="N161" s="18">
        <v>0</v>
      </c>
      <c r="O161" s="62">
        <v>106.32594630614706</v>
      </c>
    </row>
    <row r="162" spans="1:15" s="65" customFormat="1" x14ac:dyDescent="0.35">
      <c r="A162" s="64"/>
      <c r="B162" s="17">
        <v>4230</v>
      </c>
      <c r="C162" s="13" t="s">
        <v>549</v>
      </c>
      <c r="D162" s="13" t="s">
        <v>68</v>
      </c>
      <c r="E162" s="13" t="s">
        <v>69</v>
      </c>
      <c r="F162" s="18">
        <v>0</v>
      </c>
      <c r="G162" s="18">
        <v>0</v>
      </c>
      <c r="H162" s="18">
        <v>0</v>
      </c>
      <c r="I162" s="18">
        <v>0</v>
      </c>
      <c r="J162" s="18">
        <v>186.14732730357403</v>
      </c>
      <c r="K162" s="18">
        <v>186.14732730357403</v>
      </c>
      <c r="L162" s="18">
        <v>187.80044602147308</v>
      </c>
      <c r="M162" s="18">
        <v>0</v>
      </c>
      <c r="N162" s="18">
        <v>0</v>
      </c>
      <c r="O162" s="62">
        <v>373.94777332504714</v>
      </c>
    </row>
    <row r="163" spans="1:15" s="65" customFormat="1" x14ac:dyDescent="0.35">
      <c r="A163" s="64"/>
      <c r="B163" s="17">
        <v>4230</v>
      </c>
      <c r="C163" s="13" t="s">
        <v>550</v>
      </c>
      <c r="D163" s="13" t="s">
        <v>68</v>
      </c>
      <c r="E163" s="13" t="s">
        <v>69</v>
      </c>
      <c r="F163" s="18">
        <v>0</v>
      </c>
      <c r="G163" s="18">
        <v>0</v>
      </c>
      <c r="H163" s="18">
        <v>0</v>
      </c>
      <c r="I163" s="18">
        <v>0</v>
      </c>
      <c r="J163" s="18">
        <v>0</v>
      </c>
      <c r="K163" s="18">
        <v>0</v>
      </c>
      <c r="L163" s="18">
        <v>723.09435121261504</v>
      </c>
      <c r="M163" s="18">
        <v>2850.7282114799323</v>
      </c>
      <c r="N163" s="18">
        <v>0</v>
      </c>
      <c r="O163" s="62">
        <v>3573.8225626925473</v>
      </c>
    </row>
    <row r="164" spans="1:15" s="65" customFormat="1" x14ac:dyDescent="0.35">
      <c r="A164" s="64"/>
      <c r="B164" s="17">
        <v>4230</v>
      </c>
      <c r="C164" s="13" t="s">
        <v>551</v>
      </c>
      <c r="D164" s="13" t="s">
        <v>72</v>
      </c>
      <c r="E164" s="13" t="s">
        <v>73</v>
      </c>
      <c r="F164" s="18">
        <v>527.91761017216129</v>
      </c>
      <c r="G164" s="18">
        <v>528.11944755693173</v>
      </c>
      <c r="H164" s="18">
        <v>1056.037057729093</v>
      </c>
      <c r="I164" s="18">
        <v>0</v>
      </c>
      <c r="J164" s="18">
        <v>0</v>
      </c>
      <c r="K164" s="18">
        <v>0</v>
      </c>
      <c r="L164" s="18">
        <v>0</v>
      </c>
      <c r="M164" s="18">
        <v>0</v>
      </c>
      <c r="N164" s="18">
        <v>0</v>
      </c>
      <c r="O164" s="62">
        <v>1056.037057729093</v>
      </c>
    </row>
    <row r="165" spans="1:15" s="65" customFormat="1" x14ac:dyDescent="0.35">
      <c r="A165" s="64"/>
      <c r="B165" s="17">
        <v>4230</v>
      </c>
      <c r="C165" s="13" t="s">
        <v>552</v>
      </c>
      <c r="D165" s="13" t="s">
        <v>72</v>
      </c>
      <c r="E165" s="13" t="s">
        <v>73</v>
      </c>
      <c r="F165" s="18">
        <v>316.75056610329676</v>
      </c>
      <c r="G165" s="18">
        <v>316.87166853415903</v>
      </c>
      <c r="H165" s="18">
        <v>633.6222346374559</v>
      </c>
      <c r="I165" s="18">
        <v>26.914450791816808</v>
      </c>
      <c r="J165" s="18">
        <v>0</v>
      </c>
      <c r="K165" s="18">
        <v>26.914450791816808</v>
      </c>
      <c r="L165" s="18">
        <v>0</v>
      </c>
      <c r="M165" s="18">
        <v>0</v>
      </c>
      <c r="N165" s="18">
        <v>0</v>
      </c>
      <c r="O165" s="62">
        <v>660.53668542927267</v>
      </c>
    </row>
    <row r="166" spans="1:15" s="65" customFormat="1" x14ac:dyDescent="0.35">
      <c r="A166" s="64"/>
      <c r="B166" s="17">
        <v>4230</v>
      </c>
      <c r="C166" s="13" t="s">
        <v>553</v>
      </c>
      <c r="D166" s="13" t="s">
        <v>72</v>
      </c>
      <c r="E166" s="13" t="s">
        <v>73</v>
      </c>
      <c r="F166" s="18">
        <v>539.68816834287884</v>
      </c>
      <c r="G166" s="18">
        <v>432.92868612444607</v>
      </c>
      <c r="H166" s="18">
        <v>972.61685446732508</v>
      </c>
      <c r="I166" s="18">
        <v>26.570497823991527</v>
      </c>
      <c r="J166" s="18">
        <v>0</v>
      </c>
      <c r="K166" s="18">
        <v>26.570497823991527</v>
      </c>
      <c r="L166" s="18">
        <v>0</v>
      </c>
      <c r="M166" s="18">
        <v>0</v>
      </c>
      <c r="N166" s="18">
        <v>0</v>
      </c>
      <c r="O166" s="62">
        <v>999.18735229131664</v>
      </c>
    </row>
    <row r="167" spans="1:15" s="65" customFormat="1" x14ac:dyDescent="0.35">
      <c r="A167" s="64"/>
      <c r="B167" s="363"/>
      <c r="C167" s="364"/>
      <c r="D167" s="364"/>
      <c r="E167" s="365"/>
      <c r="F167" s="419"/>
      <c r="G167" s="419"/>
      <c r="H167" s="15"/>
      <c r="I167" s="15"/>
      <c r="J167" s="15"/>
      <c r="K167" s="15"/>
      <c r="L167" s="15"/>
      <c r="M167" s="15"/>
      <c r="N167" s="15"/>
      <c r="O167" s="63"/>
    </row>
    <row r="168" spans="1:15" ht="13.15" thickBot="1" x14ac:dyDescent="0.4">
      <c r="B168" s="366">
        <v>4230</v>
      </c>
      <c r="C168" s="367"/>
      <c r="D168" s="367"/>
      <c r="E168" s="368"/>
      <c r="F168" s="21">
        <v>3329.7002479245498</v>
      </c>
      <c r="G168" s="21">
        <v>2552.841233337138</v>
      </c>
      <c r="H168" s="21">
        <v>5882.5414812616891</v>
      </c>
      <c r="I168" s="21">
        <v>1912.6114281851324</v>
      </c>
      <c r="J168" s="21">
        <v>1613.3215307390444</v>
      </c>
      <c r="K168" s="21">
        <v>3525.9329589241765</v>
      </c>
      <c r="L168" s="21">
        <v>3645.5445610454735</v>
      </c>
      <c r="M168" s="21">
        <v>3373.2588832144975</v>
      </c>
      <c r="N168" s="21">
        <v>1249.2050066355002</v>
      </c>
      <c r="O168" s="21">
        <v>17676.482891081338</v>
      </c>
    </row>
    <row r="169" spans="1:15" s="65" customFormat="1" x14ac:dyDescent="0.35">
      <c r="A169" s="64"/>
      <c r="B169" s="17">
        <v>4222</v>
      </c>
      <c r="C169" s="13" t="s">
        <v>554</v>
      </c>
      <c r="D169" s="13" t="s">
        <v>72</v>
      </c>
      <c r="E169" s="13" t="s">
        <v>69</v>
      </c>
      <c r="F169" s="18">
        <v>539.68816834287884</v>
      </c>
      <c r="G169" s="18">
        <v>541.16085765555772</v>
      </c>
      <c r="H169" s="18">
        <v>1080.8490259984364</v>
      </c>
      <c r="I169" s="18">
        <v>531.4099564798305</v>
      </c>
      <c r="J169" s="18">
        <v>531.84950658164018</v>
      </c>
      <c r="K169" s="18">
        <v>1063.2594630614706</v>
      </c>
      <c r="L169" s="18">
        <v>1073.1454058369891</v>
      </c>
      <c r="M169" s="18">
        <v>1100.0645720727694</v>
      </c>
      <c r="N169" s="18">
        <v>1125.409915887838</v>
      </c>
      <c r="O169" s="62">
        <v>5442.7283828575037</v>
      </c>
    </row>
    <row r="170" spans="1:15" s="65" customFormat="1" x14ac:dyDescent="0.35">
      <c r="A170" s="64"/>
      <c r="B170" s="17">
        <v>4222</v>
      </c>
      <c r="C170" s="13" t="s">
        <v>555</v>
      </c>
      <c r="D170" s="13" t="s">
        <v>72</v>
      </c>
      <c r="E170" s="13" t="s">
        <v>69</v>
      </c>
      <c r="F170" s="18">
        <v>269.84408417143942</v>
      </c>
      <c r="G170" s="18">
        <v>0</v>
      </c>
      <c r="H170" s="18">
        <v>269.84408417143942</v>
      </c>
      <c r="I170" s="18">
        <v>0</v>
      </c>
      <c r="J170" s="18">
        <v>0</v>
      </c>
      <c r="K170" s="18">
        <v>0</v>
      </c>
      <c r="L170" s="18">
        <v>0</v>
      </c>
      <c r="M170" s="18">
        <v>0</v>
      </c>
      <c r="N170" s="18">
        <v>0</v>
      </c>
      <c r="O170" s="62">
        <v>269.84408417143942</v>
      </c>
    </row>
    <row r="171" spans="1:15" s="65" customFormat="1" x14ac:dyDescent="0.35">
      <c r="A171" s="64"/>
      <c r="B171" s="17">
        <v>4222</v>
      </c>
      <c r="C171" s="13" t="s">
        <v>556</v>
      </c>
      <c r="D171" s="13" t="s">
        <v>68</v>
      </c>
      <c r="E171" s="13" t="s">
        <v>69</v>
      </c>
      <c r="F171" s="18">
        <v>183.49397723657884</v>
      </c>
      <c r="G171" s="18">
        <v>183.99469160288959</v>
      </c>
      <c r="H171" s="18">
        <v>367.48866883946846</v>
      </c>
      <c r="I171" s="18">
        <v>212.56398259193222</v>
      </c>
      <c r="J171" s="18">
        <v>212.73980263265602</v>
      </c>
      <c r="K171" s="18">
        <v>425.30378522458824</v>
      </c>
      <c r="L171" s="18">
        <v>456.08679748072035</v>
      </c>
      <c r="M171" s="18">
        <v>495.02905743274619</v>
      </c>
      <c r="N171" s="18">
        <v>562.704957943919</v>
      </c>
      <c r="O171" s="62">
        <v>2306.6132669214421</v>
      </c>
    </row>
    <row r="172" spans="1:15" s="65" customFormat="1" x14ac:dyDescent="0.35">
      <c r="A172" s="64"/>
      <c r="B172" s="17">
        <v>4222</v>
      </c>
      <c r="C172" s="13" t="s">
        <v>557</v>
      </c>
      <c r="D172" s="13" t="s">
        <v>68</v>
      </c>
      <c r="E172" s="13" t="s">
        <v>69</v>
      </c>
      <c r="F172" s="18">
        <v>431.75053467430314</v>
      </c>
      <c r="G172" s="18">
        <v>216.46434306222304</v>
      </c>
      <c r="H172" s="18">
        <v>648.2148777365262</v>
      </c>
      <c r="I172" s="18">
        <v>0</v>
      </c>
      <c r="J172" s="18">
        <v>0</v>
      </c>
      <c r="K172" s="18">
        <v>0</v>
      </c>
      <c r="L172" s="18">
        <v>0</v>
      </c>
      <c r="M172" s="18">
        <v>0</v>
      </c>
      <c r="N172" s="18">
        <v>0</v>
      </c>
      <c r="O172" s="62">
        <v>648.2148777365262</v>
      </c>
    </row>
    <row r="173" spans="1:15" s="65" customFormat="1" x14ac:dyDescent="0.35">
      <c r="A173" s="64"/>
      <c r="B173" s="17">
        <v>4222</v>
      </c>
      <c r="C173" s="13" t="s">
        <v>558</v>
      </c>
      <c r="D173" s="13" t="s">
        <v>72</v>
      </c>
      <c r="E173" s="13" t="s">
        <v>69</v>
      </c>
      <c r="F173" s="18">
        <v>32.381290100572727</v>
      </c>
      <c r="G173" s="18">
        <v>32.469651459333463</v>
      </c>
      <c r="H173" s="18">
        <v>64.85094155990619</v>
      </c>
      <c r="I173" s="18">
        <v>0</v>
      </c>
      <c r="J173" s="18">
        <v>0</v>
      </c>
      <c r="K173" s="18">
        <v>0</v>
      </c>
      <c r="L173" s="18">
        <v>0</v>
      </c>
      <c r="M173" s="18">
        <v>0</v>
      </c>
      <c r="N173" s="18">
        <v>0</v>
      </c>
      <c r="O173" s="62">
        <v>64.85094155990619</v>
      </c>
    </row>
    <row r="174" spans="1:15" s="65" customFormat="1" x14ac:dyDescent="0.35">
      <c r="A174" s="64"/>
      <c r="B174" s="17">
        <v>4222</v>
      </c>
      <c r="C174" s="13" t="s">
        <v>559</v>
      </c>
      <c r="D174" s="13" t="s">
        <v>72</v>
      </c>
      <c r="E174" s="13" t="s">
        <v>69</v>
      </c>
      <c r="F174" s="18">
        <v>134.92204208571971</v>
      </c>
      <c r="G174" s="18">
        <v>135.29021441388943</v>
      </c>
      <c r="H174" s="18">
        <v>270.21225649960911</v>
      </c>
      <c r="I174" s="18">
        <v>0</v>
      </c>
      <c r="J174" s="18">
        <v>0</v>
      </c>
      <c r="K174" s="18">
        <v>0</v>
      </c>
      <c r="L174" s="18">
        <v>0</v>
      </c>
      <c r="M174" s="18">
        <v>0</v>
      </c>
      <c r="N174" s="18">
        <v>0</v>
      </c>
      <c r="O174" s="62">
        <v>270.21225649960911</v>
      </c>
    </row>
    <row r="175" spans="1:15" s="65" customFormat="1" x14ac:dyDescent="0.35">
      <c r="A175" s="64"/>
      <c r="B175" s="17">
        <v>4222</v>
      </c>
      <c r="C175" s="13" t="s">
        <v>560</v>
      </c>
      <c r="D175" s="13" t="s">
        <v>68</v>
      </c>
      <c r="E175" s="13" t="s">
        <v>69</v>
      </c>
      <c r="F175" s="18">
        <v>53.968816834287892</v>
      </c>
      <c r="G175" s="18">
        <v>108.23217153111152</v>
      </c>
      <c r="H175" s="18">
        <v>162.20098836539941</v>
      </c>
      <c r="I175" s="18">
        <v>0</v>
      </c>
      <c r="J175" s="18">
        <v>0</v>
      </c>
      <c r="K175" s="18">
        <v>0</v>
      </c>
      <c r="L175" s="18">
        <v>0</v>
      </c>
      <c r="M175" s="18">
        <v>0</v>
      </c>
      <c r="N175" s="18">
        <v>0</v>
      </c>
      <c r="O175" s="62">
        <v>162.20098836539941</v>
      </c>
    </row>
    <row r="176" spans="1:15" s="65" customFormat="1" x14ac:dyDescent="0.35">
      <c r="A176" s="64"/>
      <c r="B176" s="17">
        <v>4222</v>
      </c>
      <c r="C176" s="13" t="s">
        <v>561</v>
      </c>
      <c r="D176" s="13" t="s">
        <v>68</v>
      </c>
      <c r="E176" s="13" t="s">
        <v>69</v>
      </c>
      <c r="F176" s="18">
        <v>0</v>
      </c>
      <c r="G176" s="18">
        <v>0</v>
      </c>
      <c r="H176" s="18">
        <v>0</v>
      </c>
      <c r="I176" s="18">
        <v>53.140995647983054</v>
      </c>
      <c r="J176" s="18">
        <v>106.36990131632801</v>
      </c>
      <c r="K176" s="18">
        <v>159.51089696431109</v>
      </c>
      <c r="L176" s="18">
        <v>0</v>
      </c>
      <c r="M176" s="18">
        <v>0</v>
      </c>
      <c r="N176" s="18">
        <v>0</v>
      </c>
      <c r="O176" s="62">
        <v>159.51089696431109</v>
      </c>
    </row>
    <row r="177" spans="1:15" s="65" customFormat="1" x14ac:dyDescent="0.35">
      <c r="A177" s="64"/>
      <c r="B177" s="17">
        <v>4222</v>
      </c>
      <c r="C177" s="13" t="s">
        <v>562</v>
      </c>
      <c r="D177" s="13" t="s">
        <v>68</v>
      </c>
      <c r="E177" s="13" t="s">
        <v>69</v>
      </c>
      <c r="F177" s="18">
        <v>0</v>
      </c>
      <c r="G177" s="18">
        <v>0</v>
      </c>
      <c r="H177" s="18">
        <v>0</v>
      </c>
      <c r="I177" s="18">
        <v>0</v>
      </c>
      <c r="J177" s="18">
        <v>0</v>
      </c>
      <c r="K177" s="18">
        <v>0</v>
      </c>
      <c r="L177" s="18">
        <v>160.97181087554839</v>
      </c>
      <c r="M177" s="18">
        <v>0</v>
      </c>
      <c r="N177" s="18">
        <v>0</v>
      </c>
      <c r="O177" s="62">
        <v>160.97181087554839</v>
      </c>
    </row>
    <row r="178" spans="1:15" s="65" customFormat="1" x14ac:dyDescent="0.35">
      <c r="A178" s="64"/>
      <c r="B178" s="17">
        <v>4222</v>
      </c>
      <c r="C178" s="13" t="s">
        <v>563</v>
      </c>
      <c r="D178" s="13" t="s">
        <v>68</v>
      </c>
      <c r="E178" s="13" t="s">
        <v>69</v>
      </c>
      <c r="F178" s="18">
        <v>0</v>
      </c>
      <c r="G178" s="18">
        <v>0</v>
      </c>
      <c r="H178" s="18">
        <v>0</v>
      </c>
      <c r="I178" s="18">
        <v>0</v>
      </c>
      <c r="J178" s="18">
        <v>0</v>
      </c>
      <c r="K178" s="18">
        <v>0</v>
      </c>
      <c r="L178" s="18">
        <v>0</v>
      </c>
      <c r="M178" s="18">
        <v>165.00968581091539</v>
      </c>
      <c r="N178" s="18">
        <v>0</v>
      </c>
      <c r="O178" s="62">
        <v>165.00968581091539</v>
      </c>
    </row>
    <row r="179" spans="1:15" s="65" customFormat="1" x14ac:dyDescent="0.35">
      <c r="A179" s="64"/>
      <c r="B179" s="17">
        <v>4222</v>
      </c>
      <c r="C179" s="13" t="s">
        <v>564</v>
      </c>
      <c r="D179" s="13" t="s">
        <v>68</v>
      </c>
      <c r="E179" s="13" t="s">
        <v>69</v>
      </c>
      <c r="F179" s="18">
        <v>0</v>
      </c>
      <c r="G179" s="18">
        <v>0</v>
      </c>
      <c r="H179" s="18">
        <v>0</v>
      </c>
      <c r="I179" s="18">
        <v>0</v>
      </c>
      <c r="J179" s="18">
        <v>0</v>
      </c>
      <c r="K179" s="18">
        <v>0</v>
      </c>
      <c r="L179" s="18">
        <v>0</v>
      </c>
      <c r="M179" s="18">
        <v>0</v>
      </c>
      <c r="N179" s="18">
        <v>168.81148738317569</v>
      </c>
      <c r="O179" s="62">
        <v>168.81148738317569</v>
      </c>
    </row>
    <row r="180" spans="1:15" s="65" customFormat="1" x14ac:dyDescent="0.35">
      <c r="A180" s="64"/>
      <c r="B180" s="17">
        <v>4222</v>
      </c>
      <c r="C180" s="13" t="s">
        <v>565</v>
      </c>
      <c r="D180" s="13" t="s">
        <v>72</v>
      </c>
      <c r="E180" s="13" t="s">
        <v>69</v>
      </c>
      <c r="F180" s="18">
        <v>0</v>
      </c>
      <c r="G180" s="18">
        <v>0</v>
      </c>
      <c r="H180" s="18">
        <v>0</v>
      </c>
      <c r="I180" s="18">
        <v>0</v>
      </c>
      <c r="J180" s="18">
        <v>0</v>
      </c>
      <c r="K180" s="18">
        <v>0</v>
      </c>
      <c r="L180" s="18">
        <v>268.28635145924727</v>
      </c>
      <c r="M180" s="18">
        <v>0</v>
      </c>
      <c r="N180" s="18">
        <v>0</v>
      </c>
      <c r="O180" s="62">
        <v>268.28635145924727</v>
      </c>
    </row>
    <row r="181" spans="1:15" s="65" customFormat="1" x14ac:dyDescent="0.35">
      <c r="A181" s="64"/>
      <c r="B181" s="17">
        <v>4222</v>
      </c>
      <c r="C181" s="13" t="s">
        <v>566</v>
      </c>
      <c r="D181" s="13" t="s">
        <v>68</v>
      </c>
      <c r="E181" s="13" t="s">
        <v>69</v>
      </c>
      <c r="F181" s="18">
        <v>0</v>
      </c>
      <c r="G181" s="18">
        <v>0</v>
      </c>
      <c r="H181" s="18">
        <v>0</v>
      </c>
      <c r="I181" s="18">
        <v>79.711493471974592</v>
      </c>
      <c r="J181" s="18">
        <v>79.777425987246005</v>
      </c>
      <c r="K181" s="18">
        <v>159.4889194592206</v>
      </c>
      <c r="L181" s="18">
        <v>107.3145405836989</v>
      </c>
      <c r="M181" s="18">
        <v>110.00645720727692</v>
      </c>
      <c r="N181" s="18">
        <v>112.54099158878381</v>
      </c>
      <c r="O181" s="62">
        <v>489.35090883898022</v>
      </c>
    </row>
    <row r="182" spans="1:15" s="65" customFormat="1" x14ac:dyDescent="0.35">
      <c r="A182" s="64"/>
      <c r="B182" s="17">
        <v>4222</v>
      </c>
      <c r="C182" s="13" t="s">
        <v>567</v>
      </c>
      <c r="D182" s="13" t="s">
        <v>68</v>
      </c>
      <c r="E182" s="13" t="s">
        <v>69</v>
      </c>
      <c r="F182" s="18">
        <v>0</v>
      </c>
      <c r="G182" s="18">
        <v>0</v>
      </c>
      <c r="H182" s="18">
        <v>0</v>
      </c>
      <c r="I182" s="18">
        <v>0</v>
      </c>
      <c r="J182" s="18">
        <v>15.955485197449203</v>
      </c>
      <c r="K182" s="18">
        <v>15.955485197449203</v>
      </c>
      <c r="L182" s="18">
        <v>0</v>
      </c>
      <c r="M182" s="18">
        <v>0</v>
      </c>
      <c r="N182" s="18">
        <v>0</v>
      </c>
      <c r="O182" s="62">
        <v>15.955485197449203</v>
      </c>
    </row>
    <row r="183" spans="1:15" s="65" customFormat="1" x14ac:dyDescent="0.35">
      <c r="A183" s="64"/>
      <c r="B183" s="17">
        <v>4222</v>
      </c>
      <c r="C183" s="13" t="s">
        <v>568</v>
      </c>
      <c r="D183" s="13" t="s">
        <v>68</v>
      </c>
      <c r="E183" s="13" t="s">
        <v>69</v>
      </c>
      <c r="F183" s="18">
        <v>0</v>
      </c>
      <c r="G183" s="18">
        <v>0</v>
      </c>
      <c r="H183" s="18">
        <v>0</v>
      </c>
      <c r="I183" s="18">
        <v>0</v>
      </c>
      <c r="J183" s="18">
        <v>0</v>
      </c>
      <c r="K183" s="18">
        <v>0</v>
      </c>
      <c r="L183" s="18">
        <v>536.57270291849454</v>
      </c>
      <c r="M183" s="18">
        <v>0</v>
      </c>
      <c r="N183" s="18">
        <v>0</v>
      </c>
      <c r="O183" s="62">
        <v>536.57270291849454</v>
      </c>
    </row>
    <row r="184" spans="1:15" s="65" customFormat="1" x14ac:dyDescent="0.35">
      <c r="A184" s="64"/>
      <c r="B184" s="17">
        <v>4222</v>
      </c>
      <c r="C184" s="13" t="s">
        <v>569</v>
      </c>
      <c r="D184" s="13" t="s">
        <v>68</v>
      </c>
      <c r="E184" s="13" t="s">
        <v>69</v>
      </c>
      <c r="F184" s="18">
        <v>75.556343568003044</v>
      </c>
      <c r="G184" s="18">
        <v>75.76252007177807</v>
      </c>
      <c r="H184" s="18">
        <v>151.31886363978111</v>
      </c>
      <c r="I184" s="18">
        <v>0</v>
      </c>
      <c r="J184" s="18">
        <v>0</v>
      </c>
      <c r="K184" s="18">
        <v>0</v>
      </c>
      <c r="L184" s="18">
        <v>0</v>
      </c>
      <c r="M184" s="18">
        <v>0</v>
      </c>
      <c r="N184" s="18">
        <v>0</v>
      </c>
      <c r="O184" s="62">
        <v>151.31886363978111</v>
      </c>
    </row>
    <row r="185" spans="1:15" s="65" customFormat="1" x14ac:dyDescent="0.35">
      <c r="A185" s="64"/>
      <c r="B185" s="17">
        <v>4222</v>
      </c>
      <c r="C185" s="13" t="s">
        <v>570</v>
      </c>
      <c r="D185" s="13" t="s">
        <v>68</v>
      </c>
      <c r="E185" s="13" t="s">
        <v>69</v>
      </c>
      <c r="F185" s="18">
        <v>647.62580201145465</v>
      </c>
      <c r="G185" s="18">
        <v>649.3930291866692</v>
      </c>
      <c r="H185" s="18">
        <v>1297.018831198124</v>
      </c>
      <c r="I185" s="18">
        <v>637.69194777579673</v>
      </c>
      <c r="J185" s="18">
        <v>638.21940789796804</v>
      </c>
      <c r="K185" s="18">
        <v>1275.9113556737648</v>
      </c>
      <c r="L185" s="18">
        <v>1073.1454058369891</v>
      </c>
      <c r="M185" s="18">
        <v>1100.0645720727694</v>
      </c>
      <c r="N185" s="18">
        <v>1125.409915887838</v>
      </c>
      <c r="O185" s="62">
        <v>5871.5500806694854</v>
      </c>
    </row>
    <row r="186" spans="1:15" s="65" customFormat="1" x14ac:dyDescent="0.35">
      <c r="A186" s="64"/>
      <c r="B186" s="17">
        <v>4222</v>
      </c>
      <c r="C186" s="13" t="s">
        <v>571</v>
      </c>
      <c r="D186" s="13" t="s">
        <v>72</v>
      </c>
      <c r="E186" s="13" t="s">
        <v>73</v>
      </c>
      <c r="F186" s="18">
        <v>53.968816834287892</v>
      </c>
      <c r="G186" s="18">
        <v>54.116085765555759</v>
      </c>
      <c r="H186" s="18">
        <v>108.08490259984366</v>
      </c>
      <c r="I186" s="18">
        <v>26.570497823991527</v>
      </c>
      <c r="J186" s="18">
        <v>0</v>
      </c>
      <c r="K186" s="18">
        <v>26.570497823991527</v>
      </c>
      <c r="L186" s="18">
        <v>0</v>
      </c>
      <c r="M186" s="18">
        <v>0</v>
      </c>
      <c r="N186" s="18">
        <v>0</v>
      </c>
      <c r="O186" s="62">
        <v>134.65540042383518</v>
      </c>
    </row>
    <row r="187" spans="1:15" s="65" customFormat="1" x14ac:dyDescent="0.35">
      <c r="A187" s="64"/>
      <c r="B187" s="17">
        <v>4222</v>
      </c>
      <c r="C187" s="13" t="s">
        <v>572</v>
      </c>
      <c r="D187" s="13" t="s">
        <v>72</v>
      </c>
      <c r="E187" s="13" t="s">
        <v>69</v>
      </c>
      <c r="F187" s="18">
        <v>134.92204208571971</v>
      </c>
      <c r="G187" s="18">
        <v>135.29021441388943</v>
      </c>
      <c r="H187" s="18">
        <v>270.21225649960911</v>
      </c>
      <c r="I187" s="18">
        <v>132.85248911995762</v>
      </c>
      <c r="J187" s="18">
        <v>132.96237664541005</v>
      </c>
      <c r="K187" s="18">
        <v>265.81486576536764</v>
      </c>
      <c r="L187" s="18">
        <v>321.94362175109677</v>
      </c>
      <c r="M187" s="18">
        <v>357.52098592364996</v>
      </c>
      <c r="N187" s="18">
        <v>393.89347056074331</v>
      </c>
      <c r="O187" s="62">
        <v>1609.3852005004667</v>
      </c>
    </row>
    <row r="188" spans="1:15" s="65" customFormat="1" x14ac:dyDescent="0.35">
      <c r="A188" s="64"/>
      <c r="B188" s="17">
        <v>4222</v>
      </c>
      <c r="C188" s="13" t="s">
        <v>573</v>
      </c>
      <c r="D188" s="13" t="s">
        <v>95</v>
      </c>
      <c r="E188" s="13" t="s">
        <v>69</v>
      </c>
      <c r="F188" s="18">
        <v>0</v>
      </c>
      <c r="G188" s="18">
        <v>0</v>
      </c>
      <c r="H188" s="18">
        <v>0</v>
      </c>
      <c r="I188" s="18">
        <v>0</v>
      </c>
      <c r="J188" s="18">
        <v>0</v>
      </c>
      <c r="K188" s="18">
        <v>0</v>
      </c>
      <c r="L188" s="18">
        <v>2146.2908116739782</v>
      </c>
      <c r="M188" s="18">
        <v>0</v>
      </c>
      <c r="N188" s="18">
        <v>0</v>
      </c>
      <c r="O188" s="62">
        <v>2146.2908116739782</v>
      </c>
    </row>
    <row r="189" spans="1:15" s="65" customFormat="1" x14ac:dyDescent="0.35">
      <c r="A189" s="64"/>
      <c r="B189" s="17">
        <v>4222</v>
      </c>
      <c r="C189" s="13" t="s">
        <v>574</v>
      </c>
      <c r="D189" s="13" t="s">
        <v>72</v>
      </c>
      <c r="E189" s="13" t="s">
        <v>73</v>
      </c>
      <c r="F189" s="18">
        <v>485.71935150859105</v>
      </c>
      <c r="G189" s="18">
        <v>432.92868612444607</v>
      </c>
      <c r="H189" s="18">
        <v>918.64803763303712</v>
      </c>
      <c r="I189" s="18">
        <v>0</v>
      </c>
      <c r="J189" s="18">
        <v>0</v>
      </c>
      <c r="K189" s="18">
        <v>0</v>
      </c>
      <c r="L189" s="18">
        <v>0</v>
      </c>
      <c r="M189" s="18">
        <v>0</v>
      </c>
      <c r="N189" s="18">
        <v>0</v>
      </c>
      <c r="O189" s="62">
        <v>918.64803763303712</v>
      </c>
    </row>
    <row r="190" spans="1:15" s="65" customFormat="1" x14ac:dyDescent="0.35">
      <c r="A190" s="64"/>
      <c r="B190" s="17">
        <v>4222</v>
      </c>
      <c r="C190" s="13" t="s">
        <v>575</v>
      </c>
      <c r="D190" s="13" t="s">
        <v>72</v>
      </c>
      <c r="E190" s="13" t="s">
        <v>73</v>
      </c>
      <c r="F190" s="18">
        <v>21.587526733715155</v>
      </c>
      <c r="G190" s="18">
        <v>0</v>
      </c>
      <c r="H190" s="18">
        <v>21.587526733715155</v>
      </c>
      <c r="I190" s="18">
        <v>0</v>
      </c>
      <c r="J190" s="18">
        <v>0</v>
      </c>
      <c r="K190" s="18">
        <v>0</v>
      </c>
      <c r="L190" s="18">
        <v>0</v>
      </c>
      <c r="M190" s="18">
        <v>0</v>
      </c>
      <c r="N190" s="18">
        <v>0</v>
      </c>
      <c r="O190" s="62">
        <v>21.587526733715155</v>
      </c>
    </row>
    <row r="191" spans="1:15" s="65" customFormat="1" x14ac:dyDescent="0.35">
      <c r="A191" s="64"/>
      <c r="B191" s="17">
        <v>4222</v>
      </c>
      <c r="C191" s="13" t="s">
        <v>576</v>
      </c>
      <c r="D191" s="13" t="s">
        <v>68</v>
      </c>
      <c r="E191" s="13" t="s">
        <v>69</v>
      </c>
      <c r="F191" s="18">
        <v>21.587526733715155</v>
      </c>
      <c r="G191" s="18">
        <v>0</v>
      </c>
      <c r="H191" s="18">
        <v>21.587526733715155</v>
      </c>
      <c r="I191" s="18">
        <v>0</v>
      </c>
      <c r="J191" s="18">
        <v>0</v>
      </c>
      <c r="K191" s="18">
        <v>0</v>
      </c>
      <c r="L191" s="18">
        <v>0</v>
      </c>
      <c r="M191" s="18">
        <v>0</v>
      </c>
      <c r="N191" s="18">
        <v>0</v>
      </c>
      <c r="O191" s="62">
        <v>21.587526733715155</v>
      </c>
    </row>
    <row r="192" spans="1:15" s="65" customFormat="1" x14ac:dyDescent="0.35">
      <c r="A192" s="64"/>
      <c r="B192" s="17">
        <v>4222</v>
      </c>
      <c r="C192" s="13" t="s">
        <v>577</v>
      </c>
      <c r="D192" s="13" t="s">
        <v>72</v>
      </c>
      <c r="E192" s="13" t="s">
        <v>73</v>
      </c>
      <c r="F192" s="18">
        <v>0</v>
      </c>
      <c r="G192" s="18">
        <v>54.116085765555759</v>
      </c>
      <c r="H192" s="18">
        <v>54.116085765555759</v>
      </c>
      <c r="I192" s="18">
        <v>0</v>
      </c>
      <c r="J192" s="18">
        <v>0</v>
      </c>
      <c r="K192" s="18">
        <v>0</v>
      </c>
      <c r="L192" s="18">
        <v>0</v>
      </c>
      <c r="M192" s="18">
        <v>0</v>
      </c>
      <c r="N192" s="18">
        <v>0</v>
      </c>
      <c r="O192" s="62">
        <v>54.116085765555759</v>
      </c>
    </row>
    <row r="193" spans="1:15" s="65" customFormat="1" x14ac:dyDescent="0.35">
      <c r="A193" s="64"/>
      <c r="B193" s="17">
        <v>4220</v>
      </c>
      <c r="C193" s="13" t="s">
        <v>578</v>
      </c>
      <c r="D193" s="13" t="s">
        <v>72</v>
      </c>
      <c r="E193" s="13" t="s">
        <v>69</v>
      </c>
      <c r="F193" s="18">
        <v>52.791761017216125</v>
      </c>
      <c r="G193" s="18">
        <v>52.811944755693183</v>
      </c>
      <c r="H193" s="18">
        <v>105.60370577290931</v>
      </c>
      <c r="I193" s="18">
        <v>161.48670475090088</v>
      </c>
      <c r="J193" s="18">
        <v>159.82748084399324</v>
      </c>
      <c r="K193" s="18">
        <v>321.31418559489413</v>
      </c>
      <c r="L193" s="18">
        <v>333.73585440582235</v>
      </c>
      <c r="M193" s="18">
        <v>342.08738537759183</v>
      </c>
      <c r="N193" s="18">
        <v>356.27424407670219</v>
      </c>
      <c r="O193" s="62">
        <v>1459.0153752279198</v>
      </c>
    </row>
    <row r="194" spans="1:15" s="65" customFormat="1" x14ac:dyDescent="0.35">
      <c r="A194" s="64"/>
      <c r="B194" s="17">
        <v>4220</v>
      </c>
      <c r="C194" s="13" t="s">
        <v>579</v>
      </c>
      <c r="D194" s="13" t="s">
        <v>72</v>
      </c>
      <c r="E194" s="13" t="s">
        <v>73</v>
      </c>
      <c r="F194" s="18">
        <v>0</v>
      </c>
      <c r="G194" s="18">
        <v>0</v>
      </c>
      <c r="H194" s="18">
        <v>0</v>
      </c>
      <c r="I194" s="18">
        <v>134.57225395908404</v>
      </c>
      <c r="J194" s="18">
        <v>133.18956736999439</v>
      </c>
      <c r="K194" s="18">
        <v>267.76182132907843</v>
      </c>
      <c r="L194" s="18">
        <v>0</v>
      </c>
      <c r="M194" s="18">
        <v>0</v>
      </c>
      <c r="N194" s="18">
        <v>0</v>
      </c>
      <c r="O194" s="62">
        <v>267.76182132907843</v>
      </c>
    </row>
    <row r="195" spans="1:15" s="65" customFormat="1" x14ac:dyDescent="0.35">
      <c r="A195" s="64"/>
      <c r="B195" s="17">
        <v>4220</v>
      </c>
      <c r="C195" s="13" t="s">
        <v>580</v>
      </c>
      <c r="D195" s="13" t="s">
        <v>72</v>
      </c>
      <c r="E195" s="13" t="s">
        <v>73</v>
      </c>
      <c r="F195" s="18">
        <v>0</v>
      </c>
      <c r="G195" s="18">
        <v>0</v>
      </c>
      <c r="H195" s="18">
        <v>0</v>
      </c>
      <c r="I195" s="18">
        <v>0</v>
      </c>
      <c r="J195" s="18">
        <v>0</v>
      </c>
      <c r="K195" s="18">
        <v>0</v>
      </c>
      <c r="L195" s="18">
        <v>667.4717088116447</v>
      </c>
      <c r="M195" s="18">
        <v>0</v>
      </c>
      <c r="N195" s="18">
        <v>0</v>
      </c>
      <c r="O195" s="62">
        <v>667.4717088116447</v>
      </c>
    </row>
    <row r="196" spans="1:15" s="65" customFormat="1" x14ac:dyDescent="0.35">
      <c r="A196" s="64"/>
      <c r="B196" s="17">
        <v>4220</v>
      </c>
      <c r="C196" s="13" t="s">
        <v>581</v>
      </c>
      <c r="D196" s="13" t="s">
        <v>72</v>
      </c>
      <c r="E196" s="13" t="s">
        <v>69</v>
      </c>
      <c r="F196" s="18">
        <v>52.791761017216125</v>
      </c>
      <c r="G196" s="18">
        <v>52.811944755693183</v>
      </c>
      <c r="H196" s="18">
        <v>105.60370577290931</v>
      </c>
      <c r="I196" s="18">
        <v>53.828901583633616</v>
      </c>
      <c r="J196" s="18">
        <v>53.275826947997757</v>
      </c>
      <c r="K196" s="18">
        <v>107.10472853163137</v>
      </c>
      <c r="L196" s="18">
        <v>116.80754904203781</v>
      </c>
      <c r="M196" s="18">
        <v>125.432041305117</v>
      </c>
      <c r="N196" s="18">
        <v>136.57179356273585</v>
      </c>
      <c r="O196" s="62">
        <v>591.51981821443133</v>
      </c>
    </row>
    <row r="197" spans="1:15" s="65" customFormat="1" x14ac:dyDescent="0.35">
      <c r="A197" s="64"/>
      <c r="B197" s="17">
        <v>4220</v>
      </c>
      <c r="C197" s="13" t="s">
        <v>582</v>
      </c>
      <c r="D197" s="13" t="s">
        <v>68</v>
      </c>
      <c r="E197" s="13" t="s">
        <v>69</v>
      </c>
      <c r="F197" s="18">
        <v>105.58352203443225</v>
      </c>
      <c r="G197" s="18">
        <v>105.62388951138637</v>
      </c>
      <c r="H197" s="18">
        <v>211.20741154581862</v>
      </c>
      <c r="I197" s="18">
        <v>129.18936380072068</v>
      </c>
      <c r="J197" s="18">
        <v>127.86198467519462</v>
      </c>
      <c r="K197" s="18">
        <v>257.05134847591529</v>
      </c>
      <c r="L197" s="18">
        <v>222.49056960388154</v>
      </c>
      <c r="M197" s="18">
        <v>228.05825691839456</v>
      </c>
      <c r="N197" s="18">
        <v>237.51616271780148</v>
      </c>
      <c r="O197" s="62">
        <v>1156.3237492618116</v>
      </c>
    </row>
    <row r="198" spans="1:15" s="65" customFormat="1" x14ac:dyDescent="0.35">
      <c r="A198" s="64"/>
      <c r="B198" s="17">
        <v>4220</v>
      </c>
      <c r="C198" s="13" t="s">
        <v>583</v>
      </c>
      <c r="D198" s="13" t="s">
        <v>68</v>
      </c>
      <c r="E198" s="13" t="s">
        <v>69</v>
      </c>
      <c r="F198" s="18">
        <v>0</v>
      </c>
      <c r="G198" s="18">
        <v>0</v>
      </c>
      <c r="H198" s="18">
        <v>0</v>
      </c>
      <c r="I198" s="18">
        <v>107.65780316726723</v>
      </c>
      <c r="J198" s="18">
        <v>106.55165389599551</v>
      </c>
      <c r="K198" s="18">
        <v>214.20945706326273</v>
      </c>
      <c r="L198" s="18">
        <v>0</v>
      </c>
      <c r="M198" s="18">
        <v>0</v>
      </c>
      <c r="N198" s="18">
        <v>0</v>
      </c>
      <c r="O198" s="62">
        <v>214.20945706326273</v>
      </c>
    </row>
    <row r="199" spans="1:15" s="65" customFormat="1" x14ac:dyDescent="0.35">
      <c r="A199" s="64"/>
      <c r="B199" s="17">
        <v>4220</v>
      </c>
      <c r="C199" s="13" t="s">
        <v>584</v>
      </c>
      <c r="D199" s="13" t="s">
        <v>68</v>
      </c>
      <c r="E199" s="13" t="s">
        <v>69</v>
      </c>
      <c r="F199" s="18">
        <v>0</v>
      </c>
      <c r="G199" s="18">
        <v>0</v>
      </c>
      <c r="H199" s="18">
        <v>0</v>
      </c>
      <c r="I199" s="18">
        <v>0</v>
      </c>
      <c r="J199" s="18">
        <v>0</v>
      </c>
      <c r="K199" s="18">
        <v>0</v>
      </c>
      <c r="L199" s="18">
        <v>222.49056960388154</v>
      </c>
      <c r="M199" s="18">
        <v>0</v>
      </c>
      <c r="N199" s="18">
        <v>0</v>
      </c>
      <c r="O199" s="62">
        <v>222.49056960388154</v>
      </c>
    </row>
    <row r="200" spans="1:15" s="65" customFormat="1" x14ac:dyDescent="0.35">
      <c r="A200" s="64"/>
      <c r="B200" s="17">
        <v>4220</v>
      </c>
      <c r="C200" s="13" t="s">
        <v>585</v>
      </c>
      <c r="D200" s="13" t="s">
        <v>68</v>
      </c>
      <c r="E200" s="13" t="s">
        <v>69</v>
      </c>
      <c r="F200" s="18">
        <v>0</v>
      </c>
      <c r="G200" s="18">
        <v>0</v>
      </c>
      <c r="H200" s="18">
        <v>0</v>
      </c>
      <c r="I200" s="18">
        <v>0</v>
      </c>
      <c r="J200" s="18">
        <v>0</v>
      </c>
      <c r="K200" s="18">
        <v>0</v>
      </c>
      <c r="L200" s="18">
        <v>333.73585440582235</v>
      </c>
      <c r="M200" s="18">
        <v>0</v>
      </c>
      <c r="N200" s="18">
        <v>0</v>
      </c>
      <c r="O200" s="62">
        <v>333.73585440582235</v>
      </c>
    </row>
    <row r="201" spans="1:15" s="65" customFormat="1" x14ac:dyDescent="0.35">
      <c r="A201" s="64"/>
      <c r="B201" s="17">
        <v>4220</v>
      </c>
      <c r="C201" s="13" t="s">
        <v>586</v>
      </c>
      <c r="D201" s="13" t="s">
        <v>68</v>
      </c>
      <c r="E201" s="13" t="s">
        <v>69</v>
      </c>
      <c r="F201" s="18">
        <v>0</v>
      </c>
      <c r="G201" s="18">
        <v>0</v>
      </c>
      <c r="H201" s="18">
        <v>0</v>
      </c>
      <c r="I201" s="18">
        <v>0</v>
      </c>
      <c r="J201" s="18">
        <v>0</v>
      </c>
      <c r="K201" s="18">
        <v>0</v>
      </c>
      <c r="L201" s="18">
        <v>222.49056960388154</v>
      </c>
      <c r="M201" s="18">
        <v>0</v>
      </c>
      <c r="N201" s="18">
        <v>0</v>
      </c>
      <c r="O201" s="62">
        <v>222.49056960388154</v>
      </c>
    </row>
    <row r="202" spans="1:15" s="65" customFormat="1" x14ac:dyDescent="0.35">
      <c r="A202" s="64"/>
      <c r="B202" s="17">
        <v>4220</v>
      </c>
      <c r="C202" s="13" t="s">
        <v>587</v>
      </c>
      <c r="D202" s="13" t="s">
        <v>72</v>
      </c>
      <c r="E202" s="13" t="s">
        <v>73</v>
      </c>
      <c r="F202" s="18">
        <v>0</v>
      </c>
      <c r="G202" s="18">
        <v>0</v>
      </c>
      <c r="H202" s="18">
        <v>0</v>
      </c>
      <c r="I202" s="18">
        <v>53.828901583633616</v>
      </c>
      <c r="J202" s="18">
        <v>53.275826947997757</v>
      </c>
      <c r="K202" s="18">
        <v>107.10472853163137</v>
      </c>
      <c r="L202" s="18">
        <v>0</v>
      </c>
      <c r="M202" s="18">
        <v>0</v>
      </c>
      <c r="N202" s="18">
        <v>0</v>
      </c>
      <c r="O202" s="62">
        <v>107.10472853163137</v>
      </c>
    </row>
    <row r="203" spans="1:15" s="65" customFormat="1" x14ac:dyDescent="0.35">
      <c r="A203" s="64"/>
      <c r="B203" s="17">
        <v>4220</v>
      </c>
      <c r="C203" s="13" t="s">
        <v>588</v>
      </c>
      <c r="D203" s="13" t="s">
        <v>68</v>
      </c>
      <c r="E203" s="13" t="s">
        <v>69</v>
      </c>
      <c r="F203" s="18">
        <v>52.791761017216125</v>
      </c>
      <c r="G203" s="18">
        <v>52.811944755693183</v>
      </c>
      <c r="H203" s="18">
        <v>105.60370577290931</v>
      </c>
      <c r="I203" s="18">
        <v>0</v>
      </c>
      <c r="J203" s="18">
        <v>0</v>
      </c>
      <c r="K203" s="18">
        <v>0</v>
      </c>
      <c r="L203" s="18">
        <v>111.24528480194077</v>
      </c>
      <c r="M203" s="18">
        <v>0</v>
      </c>
      <c r="N203" s="18">
        <v>118.75808135890074</v>
      </c>
      <c r="O203" s="62">
        <v>335.60707193375083</v>
      </c>
    </row>
    <row r="204" spans="1:15" s="65" customFormat="1" x14ac:dyDescent="0.35">
      <c r="A204" s="64"/>
      <c r="B204" s="17">
        <v>4220</v>
      </c>
      <c r="C204" s="13" t="s">
        <v>589</v>
      </c>
      <c r="D204" s="13" t="s">
        <v>68</v>
      </c>
      <c r="E204" s="13" t="s">
        <v>69</v>
      </c>
      <c r="F204" s="18">
        <v>0</v>
      </c>
      <c r="G204" s="18">
        <v>0</v>
      </c>
      <c r="H204" s="18">
        <v>0</v>
      </c>
      <c r="I204" s="18">
        <v>107.65780316726723</v>
      </c>
      <c r="J204" s="18">
        <v>106.55165389599551</v>
      </c>
      <c r="K204" s="18">
        <v>214.20945706326273</v>
      </c>
      <c r="L204" s="18">
        <v>0</v>
      </c>
      <c r="M204" s="18">
        <v>0</v>
      </c>
      <c r="N204" s="18">
        <v>296.89520339725186</v>
      </c>
      <c r="O204" s="62">
        <v>511.10466046051459</v>
      </c>
    </row>
    <row r="205" spans="1:15" s="65" customFormat="1" x14ac:dyDescent="0.35">
      <c r="A205" s="64"/>
      <c r="B205" s="17">
        <v>4220</v>
      </c>
      <c r="C205" s="13" t="s">
        <v>590</v>
      </c>
      <c r="D205" s="13" t="s">
        <v>68</v>
      </c>
      <c r="E205" s="13" t="s">
        <v>69</v>
      </c>
      <c r="F205" s="18">
        <v>263.95880508608064</v>
      </c>
      <c r="G205" s="18">
        <v>264.05972377846587</v>
      </c>
      <c r="H205" s="18">
        <v>528.01852886454651</v>
      </c>
      <c r="I205" s="18">
        <v>269.14450791816807</v>
      </c>
      <c r="J205" s="18">
        <v>266.37913473998879</v>
      </c>
      <c r="K205" s="18">
        <v>535.52364265815686</v>
      </c>
      <c r="L205" s="18">
        <v>556.22642400970381</v>
      </c>
      <c r="M205" s="18">
        <v>570.14564229598636</v>
      </c>
      <c r="N205" s="18">
        <v>593.79040679450372</v>
      </c>
      <c r="O205" s="62">
        <v>2783.7046446228974</v>
      </c>
    </row>
    <row r="206" spans="1:15" s="65" customFormat="1" x14ac:dyDescent="0.35">
      <c r="A206" s="64"/>
      <c r="B206" s="17">
        <v>4220</v>
      </c>
      <c r="C206" s="13" t="s">
        <v>591</v>
      </c>
      <c r="D206" s="13" t="s">
        <v>72</v>
      </c>
      <c r="E206" s="13" t="s">
        <v>69</v>
      </c>
      <c r="F206" s="18">
        <v>0</v>
      </c>
      <c r="G206" s="18">
        <v>0</v>
      </c>
      <c r="H206" s="18">
        <v>0</v>
      </c>
      <c r="I206" s="18">
        <v>197.01377979609904</v>
      </c>
      <c r="J206" s="18">
        <v>194.98952662967179</v>
      </c>
      <c r="K206" s="18">
        <v>392.0033064257708</v>
      </c>
      <c r="L206" s="18">
        <v>813.20303190218704</v>
      </c>
      <c r="M206" s="18">
        <v>1459.5728442777254</v>
      </c>
      <c r="N206" s="18">
        <v>1520.1034413939296</v>
      </c>
      <c r="O206" s="62">
        <v>4184.8826239996124</v>
      </c>
    </row>
    <row r="207" spans="1:15" s="65" customFormat="1" x14ac:dyDescent="0.35">
      <c r="A207" s="64"/>
      <c r="B207" s="17">
        <v>4220</v>
      </c>
      <c r="C207" s="13" t="s">
        <v>592</v>
      </c>
      <c r="D207" s="13" t="s">
        <v>95</v>
      </c>
      <c r="E207" s="13" t="s">
        <v>69</v>
      </c>
      <c r="F207" s="18">
        <v>0</v>
      </c>
      <c r="G207" s="18">
        <v>0</v>
      </c>
      <c r="H207" s="18">
        <v>0</v>
      </c>
      <c r="I207" s="18">
        <v>0</v>
      </c>
      <c r="J207" s="18">
        <v>8450.6116704914039</v>
      </c>
      <c r="K207" s="18">
        <v>8450.6116704914039</v>
      </c>
      <c r="L207" s="18">
        <v>0</v>
      </c>
      <c r="M207" s="18">
        <v>0</v>
      </c>
      <c r="N207" s="18">
        <v>0</v>
      </c>
      <c r="O207" s="62">
        <v>8450.6116704914039</v>
      </c>
    </row>
    <row r="208" spans="1:15" s="65" customFormat="1" x14ac:dyDescent="0.35">
      <c r="A208" s="64"/>
      <c r="B208" s="17">
        <v>4220</v>
      </c>
      <c r="C208" s="13" t="s">
        <v>593</v>
      </c>
      <c r="D208" s="13" t="s">
        <v>72</v>
      </c>
      <c r="E208" s="13" t="s">
        <v>69</v>
      </c>
      <c r="F208" s="18">
        <v>1055.8352203443226</v>
      </c>
      <c r="G208" s="18">
        <v>950.61500560247725</v>
      </c>
      <c r="H208" s="18">
        <v>2006.4502259467999</v>
      </c>
      <c r="I208" s="18">
        <v>0</v>
      </c>
      <c r="J208" s="18">
        <v>0</v>
      </c>
      <c r="K208" s="18">
        <v>0</v>
      </c>
      <c r="L208" s="18">
        <v>0</v>
      </c>
      <c r="M208" s="18">
        <v>0</v>
      </c>
      <c r="N208" s="18">
        <v>0</v>
      </c>
      <c r="O208" s="62">
        <v>2006.4502259467999</v>
      </c>
    </row>
    <row r="209" spans="1:15" s="65" customFormat="1" x14ac:dyDescent="0.35">
      <c r="A209" s="64"/>
      <c r="B209" s="17">
        <v>4220</v>
      </c>
      <c r="C209" s="13" t="s">
        <v>594</v>
      </c>
      <c r="D209" s="13" t="s">
        <v>72</v>
      </c>
      <c r="E209" s="13" t="s">
        <v>69</v>
      </c>
      <c r="F209" s="18">
        <v>0</v>
      </c>
      <c r="G209" s="18">
        <v>528.11944755693173</v>
      </c>
      <c r="H209" s="18">
        <v>528.11944755693173</v>
      </c>
      <c r="I209" s="18">
        <v>538.28901583633615</v>
      </c>
      <c r="J209" s="18">
        <v>0</v>
      </c>
      <c r="K209" s="18">
        <v>538.28901583633615</v>
      </c>
      <c r="L209" s="18">
        <v>0</v>
      </c>
      <c r="M209" s="18">
        <v>0</v>
      </c>
      <c r="N209" s="18">
        <v>0</v>
      </c>
      <c r="O209" s="62">
        <v>1066.408463393268</v>
      </c>
    </row>
    <row r="210" spans="1:15" s="65" customFormat="1" x14ac:dyDescent="0.35">
      <c r="A210" s="64"/>
      <c r="B210" s="17">
        <v>4220</v>
      </c>
      <c r="C210" s="13" t="s">
        <v>595</v>
      </c>
      <c r="D210" s="13" t="s">
        <v>72</v>
      </c>
      <c r="E210" s="13" t="s">
        <v>69</v>
      </c>
      <c r="F210" s="18">
        <v>0</v>
      </c>
      <c r="G210" s="18">
        <v>0</v>
      </c>
      <c r="H210" s="18">
        <v>0</v>
      </c>
      <c r="I210" s="18">
        <v>0</v>
      </c>
      <c r="J210" s="18">
        <v>0</v>
      </c>
      <c r="K210" s="18">
        <v>0</v>
      </c>
      <c r="L210" s="18">
        <v>0</v>
      </c>
      <c r="M210" s="18">
        <v>0</v>
      </c>
      <c r="N210" s="18">
        <v>0</v>
      </c>
      <c r="O210" s="62">
        <v>0</v>
      </c>
    </row>
    <row r="211" spans="1:15" s="65" customFormat="1" x14ac:dyDescent="0.35">
      <c r="A211" s="64"/>
      <c r="B211" s="17">
        <v>4220</v>
      </c>
      <c r="C211" s="13" t="s">
        <v>596</v>
      </c>
      <c r="D211" s="13" t="s">
        <v>72</v>
      </c>
      <c r="E211" s="13" t="s">
        <v>69</v>
      </c>
      <c r="F211" s="18">
        <v>0</v>
      </c>
      <c r="G211" s="18">
        <v>0</v>
      </c>
      <c r="H211" s="18">
        <v>0</v>
      </c>
      <c r="I211" s="18">
        <v>0</v>
      </c>
      <c r="J211" s="18">
        <v>0</v>
      </c>
      <c r="K211" s="18">
        <v>0</v>
      </c>
      <c r="L211" s="18">
        <v>0</v>
      </c>
      <c r="M211" s="18">
        <v>0</v>
      </c>
      <c r="N211" s="18">
        <v>0</v>
      </c>
      <c r="O211" s="62">
        <v>0</v>
      </c>
    </row>
    <row r="212" spans="1:15" s="65" customFormat="1" x14ac:dyDescent="0.35">
      <c r="A212" s="64"/>
      <c r="B212" s="17">
        <v>4220</v>
      </c>
      <c r="C212" s="13" t="s">
        <v>597</v>
      </c>
      <c r="D212" s="13" t="s">
        <v>72</v>
      </c>
      <c r="E212" s="13" t="s">
        <v>69</v>
      </c>
      <c r="F212" s="18">
        <v>0</v>
      </c>
      <c r="G212" s="18">
        <v>0</v>
      </c>
      <c r="H212" s="18">
        <v>0</v>
      </c>
      <c r="I212" s="18">
        <v>0</v>
      </c>
      <c r="J212" s="18">
        <v>0</v>
      </c>
      <c r="K212" s="18">
        <v>0</v>
      </c>
      <c r="L212" s="18">
        <v>0</v>
      </c>
      <c r="M212" s="18">
        <v>0</v>
      </c>
      <c r="N212" s="18">
        <v>0</v>
      </c>
      <c r="O212" s="62">
        <v>0</v>
      </c>
    </row>
    <row r="213" spans="1:15" s="65" customFormat="1" x14ac:dyDescent="0.35">
      <c r="A213" s="64"/>
      <c r="B213" s="17">
        <v>4220</v>
      </c>
      <c r="C213" s="13" t="s">
        <v>598</v>
      </c>
      <c r="D213" s="13" t="s">
        <v>72</v>
      </c>
      <c r="E213" s="13" t="s">
        <v>73</v>
      </c>
      <c r="F213" s="18">
        <v>0</v>
      </c>
      <c r="G213" s="18">
        <v>0</v>
      </c>
      <c r="H213" s="18">
        <v>0</v>
      </c>
      <c r="I213" s="18">
        <v>0</v>
      </c>
      <c r="J213" s="18">
        <v>0</v>
      </c>
      <c r="K213" s="18">
        <v>0</v>
      </c>
      <c r="L213" s="18">
        <v>0</v>
      </c>
      <c r="M213" s="18">
        <v>0</v>
      </c>
      <c r="N213" s="18">
        <v>0</v>
      </c>
      <c r="O213" s="62">
        <v>0</v>
      </c>
    </row>
    <row r="214" spans="1:15" s="65" customFormat="1" x14ac:dyDescent="0.35">
      <c r="A214" s="64"/>
      <c r="B214" s="17">
        <v>4220</v>
      </c>
      <c r="C214" s="13" t="s">
        <v>599</v>
      </c>
      <c r="D214" s="13" t="s">
        <v>72</v>
      </c>
      <c r="E214" s="13" t="s">
        <v>69</v>
      </c>
      <c r="F214" s="18">
        <v>0</v>
      </c>
      <c r="G214" s="18">
        <v>105.62388951138637</v>
      </c>
      <c r="H214" s="18">
        <v>105.62388951138637</v>
      </c>
      <c r="I214" s="18">
        <v>0</v>
      </c>
      <c r="J214" s="18">
        <v>0</v>
      </c>
      <c r="K214" s="18">
        <v>0</v>
      </c>
      <c r="L214" s="18">
        <v>0</v>
      </c>
      <c r="M214" s="18">
        <v>0</v>
      </c>
      <c r="N214" s="18">
        <v>0</v>
      </c>
      <c r="O214" s="62">
        <v>105.62388951138637</v>
      </c>
    </row>
    <row r="215" spans="1:15" s="65" customFormat="1" x14ac:dyDescent="0.35">
      <c r="A215" s="64"/>
      <c r="B215" s="17">
        <v>4220</v>
      </c>
      <c r="C215" s="13" t="s">
        <v>600</v>
      </c>
      <c r="D215" s="13" t="s">
        <v>72</v>
      </c>
      <c r="E215" s="13" t="s">
        <v>73</v>
      </c>
      <c r="F215" s="18">
        <v>0</v>
      </c>
      <c r="G215" s="18">
        <v>105.62388951138637</v>
      </c>
      <c r="H215" s="18">
        <v>105.62388951138637</v>
      </c>
      <c r="I215" s="18">
        <v>0</v>
      </c>
      <c r="J215" s="18">
        <v>0</v>
      </c>
      <c r="K215" s="18">
        <v>0</v>
      </c>
      <c r="L215" s="18">
        <v>0</v>
      </c>
      <c r="M215" s="18">
        <v>0</v>
      </c>
      <c r="N215" s="18">
        <v>0</v>
      </c>
      <c r="O215" s="62">
        <v>105.62388951138637</v>
      </c>
    </row>
    <row r="216" spans="1:15" s="65" customFormat="1" x14ac:dyDescent="0.35">
      <c r="A216" s="64"/>
      <c r="B216" s="17">
        <v>4220</v>
      </c>
      <c r="C216" s="13" t="s">
        <v>601</v>
      </c>
      <c r="D216" s="13" t="s">
        <v>72</v>
      </c>
      <c r="E216" s="13" t="s">
        <v>73</v>
      </c>
      <c r="F216" s="18">
        <v>79.187641525824191</v>
      </c>
      <c r="G216" s="18">
        <v>0</v>
      </c>
      <c r="H216" s="18">
        <v>79.187641525824191</v>
      </c>
      <c r="I216" s="18">
        <v>0</v>
      </c>
      <c r="J216" s="18">
        <v>0</v>
      </c>
      <c r="K216" s="18">
        <v>0</v>
      </c>
      <c r="L216" s="18">
        <v>0</v>
      </c>
      <c r="M216" s="18">
        <v>0</v>
      </c>
      <c r="N216" s="18">
        <v>0</v>
      </c>
      <c r="O216" s="62">
        <v>79.187641525824191</v>
      </c>
    </row>
    <row r="217" spans="1:15" s="65" customFormat="1" x14ac:dyDescent="0.35">
      <c r="A217" s="64"/>
      <c r="B217" s="17">
        <v>4220</v>
      </c>
      <c r="C217" s="13" t="s">
        <v>602</v>
      </c>
      <c r="D217" s="13" t="s">
        <v>72</v>
      </c>
      <c r="E217" s="13" t="s">
        <v>69</v>
      </c>
      <c r="F217" s="18">
        <v>0</v>
      </c>
      <c r="G217" s="18">
        <v>0</v>
      </c>
      <c r="H217" s="18">
        <v>0</v>
      </c>
      <c r="I217" s="18">
        <v>161.48670475090088</v>
      </c>
      <c r="J217" s="18">
        <v>159.82748084399324</v>
      </c>
      <c r="K217" s="18">
        <v>321.31418559489413</v>
      </c>
      <c r="L217" s="18">
        <v>0</v>
      </c>
      <c r="M217" s="18">
        <v>0</v>
      </c>
      <c r="N217" s="18">
        <v>0</v>
      </c>
      <c r="O217" s="62">
        <v>321.31418559489413</v>
      </c>
    </row>
    <row r="218" spans="1:15" s="65" customFormat="1" x14ac:dyDescent="0.35">
      <c r="A218" s="64"/>
      <c r="B218" s="17">
        <v>4220</v>
      </c>
      <c r="C218" s="13" t="s">
        <v>603</v>
      </c>
      <c r="D218" s="13" t="s">
        <v>68</v>
      </c>
      <c r="E218" s="13" t="s">
        <v>69</v>
      </c>
      <c r="F218" s="18">
        <v>0</v>
      </c>
      <c r="G218" s="18">
        <v>0</v>
      </c>
      <c r="H218" s="18">
        <v>0</v>
      </c>
      <c r="I218" s="18">
        <v>0</v>
      </c>
      <c r="J218" s="18">
        <v>0</v>
      </c>
      <c r="K218" s="18">
        <v>0</v>
      </c>
      <c r="L218" s="18">
        <v>166.86792720291118</v>
      </c>
      <c r="M218" s="18">
        <v>0</v>
      </c>
      <c r="N218" s="18">
        <v>0</v>
      </c>
      <c r="O218" s="62">
        <v>166.86792720291118</v>
      </c>
    </row>
    <row r="219" spans="1:15" s="65" customFormat="1" x14ac:dyDescent="0.35">
      <c r="A219" s="64"/>
      <c r="B219" s="17">
        <v>4220</v>
      </c>
      <c r="C219" s="13" t="s">
        <v>604</v>
      </c>
      <c r="D219" s="13" t="s">
        <v>72</v>
      </c>
      <c r="E219" s="13" t="s">
        <v>73</v>
      </c>
      <c r="F219" s="18">
        <v>63.350113220659345</v>
      </c>
      <c r="G219" s="18">
        <v>0</v>
      </c>
      <c r="H219" s="18">
        <v>63.350113220659345</v>
      </c>
      <c r="I219" s="18">
        <v>0</v>
      </c>
      <c r="J219" s="18">
        <v>0</v>
      </c>
      <c r="K219" s="18">
        <v>0</v>
      </c>
      <c r="L219" s="18">
        <v>0</v>
      </c>
      <c r="M219" s="18">
        <v>0</v>
      </c>
      <c r="N219" s="18">
        <v>0</v>
      </c>
      <c r="O219" s="62">
        <v>63.350113220659345</v>
      </c>
    </row>
    <row r="220" spans="1:15" s="65" customFormat="1" x14ac:dyDescent="0.35">
      <c r="A220" s="64"/>
      <c r="B220" s="17">
        <v>4220</v>
      </c>
      <c r="C220" s="13" t="s">
        <v>605</v>
      </c>
      <c r="D220" s="13" t="s">
        <v>72</v>
      </c>
      <c r="E220" s="13" t="s">
        <v>73</v>
      </c>
      <c r="F220" s="18">
        <v>0</v>
      </c>
      <c r="G220" s="18">
        <v>132.02986188923293</v>
      </c>
      <c r="H220" s="18">
        <v>132.02986188923293</v>
      </c>
      <c r="I220" s="18">
        <v>0</v>
      </c>
      <c r="J220" s="18">
        <v>0</v>
      </c>
      <c r="K220" s="18">
        <v>0</v>
      </c>
      <c r="L220" s="18">
        <v>0</v>
      </c>
      <c r="M220" s="18">
        <v>0</v>
      </c>
      <c r="N220" s="18">
        <v>0</v>
      </c>
      <c r="O220" s="62">
        <v>132.02986188923293</v>
      </c>
    </row>
    <row r="221" spans="1:15" s="65" customFormat="1" x14ac:dyDescent="0.35">
      <c r="A221" s="64"/>
      <c r="B221" s="17">
        <v>4220</v>
      </c>
      <c r="C221" s="13" t="s">
        <v>606</v>
      </c>
      <c r="D221" s="13" t="s">
        <v>68</v>
      </c>
      <c r="E221" s="13" t="s">
        <v>69</v>
      </c>
      <c r="F221" s="18">
        <v>0</v>
      </c>
      <c r="G221" s="18">
        <v>528.11944755693173</v>
      </c>
      <c r="H221" s="18">
        <v>528.11944755693173</v>
      </c>
      <c r="I221" s="18">
        <v>1184.2358348399396</v>
      </c>
      <c r="J221" s="18">
        <v>1331.8956736999439</v>
      </c>
      <c r="K221" s="18">
        <v>2516.1315085398837</v>
      </c>
      <c r="L221" s="18">
        <v>0</v>
      </c>
      <c r="M221" s="18">
        <v>0</v>
      </c>
      <c r="N221" s="18">
        <v>0</v>
      </c>
      <c r="O221" s="62">
        <v>3044.2509560968156</v>
      </c>
    </row>
    <row r="222" spans="1:15" s="65" customFormat="1" x14ac:dyDescent="0.35">
      <c r="A222" s="64"/>
      <c r="B222" s="17">
        <v>4220</v>
      </c>
      <c r="C222" s="13" t="s">
        <v>607</v>
      </c>
      <c r="D222" s="13" t="s">
        <v>72</v>
      </c>
      <c r="E222" s="13" t="s">
        <v>73</v>
      </c>
      <c r="F222" s="18">
        <v>0</v>
      </c>
      <c r="G222" s="18">
        <v>290.46569615631245</v>
      </c>
      <c r="H222" s="18">
        <v>290.46569615631245</v>
      </c>
      <c r="I222" s="18">
        <v>296.05895870998489</v>
      </c>
      <c r="J222" s="18">
        <v>0</v>
      </c>
      <c r="K222" s="18">
        <v>296.05895870998489</v>
      </c>
      <c r="L222" s="18">
        <v>0</v>
      </c>
      <c r="M222" s="18">
        <v>0</v>
      </c>
      <c r="N222" s="18">
        <v>0</v>
      </c>
      <c r="O222" s="62">
        <v>586.5246548662974</v>
      </c>
    </row>
    <row r="223" spans="1:15" s="65" customFormat="1" x14ac:dyDescent="0.35">
      <c r="A223" s="64"/>
      <c r="B223" s="17">
        <v>4220</v>
      </c>
      <c r="C223" s="13" t="s">
        <v>608</v>
      </c>
      <c r="D223" s="13" t="s">
        <v>72</v>
      </c>
      <c r="E223" s="13" t="s">
        <v>73</v>
      </c>
      <c r="F223" s="18">
        <v>158.37528305164838</v>
      </c>
      <c r="G223" s="18">
        <v>158.43583426707951</v>
      </c>
      <c r="H223" s="18">
        <v>316.81111731872795</v>
      </c>
      <c r="I223" s="18">
        <v>0</v>
      </c>
      <c r="J223" s="18">
        <v>0</v>
      </c>
      <c r="K223" s="18">
        <v>0</v>
      </c>
      <c r="L223" s="18">
        <v>0</v>
      </c>
      <c r="M223" s="18">
        <v>0</v>
      </c>
      <c r="N223" s="18">
        <v>0</v>
      </c>
      <c r="O223" s="62">
        <v>316.81111731872795</v>
      </c>
    </row>
    <row r="224" spans="1:15" s="65" customFormat="1" x14ac:dyDescent="0.35">
      <c r="A224" s="64"/>
      <c r="B224" s="17">
        <v>4220</v>
      </c>
      <c r="C224" s="13" t="s">
        <v>609</v>
      </c>
      <c r="D224" s="13" t="s">
        <v>72</v>
      </c>
      <c r="E224" s="13" t="s">
        <v>73</v>
      </c>
      <c r="F224" s="18">
        <v>0</v>
      </c>
      <c r="G224" s="18">
        <v>0</v>
      </c>
      <c r="H224" s="18">
        <v>0</v>
      </c>
      <c r="I224" s="18">
        <v>80.743352375450442</v>
      </c>
      <c r="J224" s="18">
        <v>53.275826947997757</v>
      </c>
      <c r="K224" s="18">
        <v>134.01917932344818</v>
      </c>
      <c r="L224" s="18">
        <v>0</v>
      </c>
      <c r="M224" s="18">
        <v>0</v>
      </c>
      <c r="N224" s="18">
        <v>0</v>
      </c>
      <c r="O224" s="62">
        <v>134.01917932344818</v>
      </c>
    </row>
    <row r="225" spans="1:15" s="65" customFormat="1" x14ac:dyDescent="0.35">
      <c r="A225" s="64"/>
      <c r="B225" s="17">
        <v>4220</v>
      </c>
      <c r="C225" s="13" t="s">
        <v>610</v>
      </c>
      <c r="D225" s="13" t="s">
        <v>72</v>
      </c>
      <c r="E225" s="13" t="s">
        <v>73</v>
      </c>
      <c r="F225" s="18">
        <v>0</v>
      </c>
      <c r="G225" s="18">
        <v>0</v>
      </c>
      <c r="H225" s="18">
        <v>0</v>
      </c>
      <c r="I225" s="18">
        <v>64.594681900360342</v>
      </c>
      <c r="J225" s="18">
        <v>0</v>
      </c>
      <c r="K225" s="18">
        <v>64.594681900360342</v>
      </c>
      <c r="L225" s="18">
        <v>0</v>
      </c>
      <c r="M225" s="18">
        <v>0</v>
      </c>
      <c r="N225" s="18">
        <v>0</v>
      </c>
      <c r="O225" s="62">
        <v>64.594681900360342</v>
      </c>
    </row>
    <row r="226" spans="1:15" s="65" customFormat="1" x14ac:dyDescent="0.35">
      <c r="A226" s="64"/>
      <c r="B226" s="17">
        <v>4220</v>
      </c>
      <c r="C226" s="13" t="s">
        <v>611</v>
      </c>
      <c r="D226" s="13" t="s">
        <v>72</v>
      </c>
      <c r="E226" s="13" t="s">
        <v>73</v>
      </c>
      <c r="F226" s="18">
        <v>0</v>
      </c>
      <c r="G226" s="18">
        <v>105.62388951138637</v>
      </c>
      <c r="H226" s="18">
        <v>105.62388951138637</v>
      </c>
      <c r="I226" s="18">
        <v>107.65780316726723</v>
      </c>
      <c r="J226" s="18">
        <v>0</v>
      </c>
      <c r="K226" s="18">
        <v>107.65780316726723</v>
      </c>
      <c r="L226" s="18">
        <v>0</v>
      </c>
      <c r="M226" s="18">
        <v>0</v>
      </c>
      <c r="N226" s="18">
        <v>0</v>
      </c>
      <c r="O226" s="62">
        <v>213.2816926786536</v>
      </c>
    </row>
    <row r="227" spans="1:15" s="65" customFormat="1" x14ac:dyDescent="0.35">
      <c r="A227" s="64"/>
      <c r="B227" s="17">
        <v>4220</v>
      </c>
      <c r="C227" s="13" t="s">
        <v>612</v>
      </c>
      <c r="D227" s="13" t="s">
        <v>72</v>
      </c>
      <c r="E227" s="13" t="s">
        <v>73</v>
      </c>
      <c r="F227" s="18">
        <v>0</v>
      </c>
      <c r="G227" s="18">
        <v>0</v>
      </c>
      <c r="H227" s="18">
        <v>0</v>
      </c>
      <c r="I227" s="18">
        <v>64.594681900360342</v>
      </c>
      <c r="J227" s="18">
        <v>0</v>
      </c>
      <c r="K227" s="18">
        <v>64.594681900360342</v>
      </c>
      <c r="L227" s="18">
        <v>0</v>
      </c>
      <c r="M227" s="18">
        <v>0</v>
      </c>
      <c r="N227" s="18">
        <v>0</v>
      </c>
      <c r="O227" s="62">
        <v>64.594681900360342</v>
      </c>
    </row>
    <row r="228" spans="1:15" s="65" customFormat="1" x14ac:dyDescent="0.35">
      <c r="A228" s="64"/>
      <c r="B228" s="17">
        <v>4220</v>
      </c>
      <c r="C228" s="13" t="s">
        <v>613</v>
      </c>
      <c r="D228" s="13" t="s">
        <v>72</v>
      </c>
      <c r="E228" s="13" t="s">
        <v>73</v>
      </c>
      <c r="F228" s="18">
        <v>0</v>
      </c>
      <c r="G228" s="18">
        <v>0</v>
      </c>
      <c r="H228" s="18">
        <v>0</v>
      </c>
      <c r="I228" s="18">
        <v>134.57225395908404</v>
      </c>
      <c r="J228" s="18">
        <v>0</v>
      </c>
      <c r="K228" s="18">
        <v>134.57225395908404</v>
      </c>
      <c r="L228" s="18">
        <v>0</v>
      </c>
      <c r="M228" s="18">
        <v>0</v>
      </c>
      <c r="N228" s="18">
        <v>0</v>
      </c>
      <c r="O228" s="62">
        <v>134.57225395908404</v>
      </c>
    </row>
    <row r="229" spans="1:15" s="65" customFormat="1" x14ac:dyDescent="0.35">
      <c r="A229" s="64"/>
      <c r="B229" s="17">
        <v>4220</v>
      </c>
      <c r="C229" s="13" t="s">
        <v>614</v>
      </c>
      <c r="D229" s="13" t="s">
        <v>72</v>
      </c>
      <c r="E229" s="13" t="s">
        <v>73</v>
      </c>
      <c r="F229" s="18">
        <v>0</v>
      </c>
      <c r="G229" s="18">
        <v>0</v>
      </c>
      <c r="H229" s="18">
        <v>0</v>
      </c>
      <c r="I229" s="18">
        <v>0</v>
      </c>
      <c r="J229" s="18">
        <v>106.55165389599551</v>
      </c>
      <c r="K229" s="18">
        <v>106.55165389599551</v>
      </c>
      <c r="L229" s="18">
        <v>0</v>
      </c>
      <c r="M229" s="18">
        <v>0</v>
      </c>
      <c r="N229" s="18">
        <v>0</v>
      </c>
      <c r="O229" s="62">
        <v>106.55165389599551</v>
      </c>
    </row>
    <row r="230" spans="1:15" s="65" customFormat="1" x14ac:dyDescent="0.35">
      <c r="A230" s="64"/>
      <c r="B230" s="17">
        <v>4220</v>
      </c>
      <c r="C230" s="13" t="s">
        <v>615</v>
      </c>
      <c r="D230" s="13" t="s">
        <v>72</v>
      </c>
      <c r="E230" s="13" t="s">
        <v>73</v>
      </c>
      <c r="F230" s="18">
        <v>0</v>
      </c>
      <c r="G230" s="18">
        <v>0</v>
      </c>
      <c r="H230" s="18">
        <v>0</v>
      </c>
      <c r="I230" s="18">
        <v>80.743352375450442</v>
      </c>
      <c r="J230" s="18">
        <v>53.275826947997757</v>
      </c>
      <c r="K230" s="18">
        <v>134.01917932344818</v>
      </c>
      <c r="L230" s="18">
        <v>0</v>
      </c>
      <c r="M230" s="18">
        <v>0</v>
      </c>
      <c r="N230" s="18">
        <v>0</v>
      </c>
      <c r="O230" s="62">
        <v>134.01917932344818</v>
      </c>
    </row>
    <row r="231" spans="1:15" s="65" customFormat="1" x14ac:dyDescent="0.35">
      <c r="A231" s="64"/>
      <c r="B231" s="17">
        <v>4220</v>
      </c>
      <c r="C231" s="13" t="s">
        <v>616</v>
      </c>
      <c r="D231" s="13" t="s">
        <v>72</v>
      </c>
      <c r="E231" s="13" t="s">
        <v>73</v>
      </c>
      <c r="F231" s="18">
        <v>0</v>
      </c>
      <c r="G231" s="18">
        <v>0</v>
      </c>
      <c r="H231" s="18">
        <v>0</v>
      </c>
      <c r="I231" s="18">
        <v>53.828901583633616</v>
      </c>
      <c r="J231" s="18">
        <v>79.913740421996621</v>
      </c>
      <c r="K231" s="18">
        <v>133.74264200563024</v>
      </c>
      <c r="L231" s="18">
        <v>0</v>
      </c>
      <c r="M231" s="18">
        <v>0</v>
      </c>
      <c r="N231" s="18">
        <v>0</v>
      </c>
      <c r="O231" s="62">
        <v>133.74264200563024</v>
      </c>
    </row>
    <row r="232" spans="1:15" s="65" customFormat="1" x14ac:dyDescent="0.35">
      <c r="A232" s="64"/>
      <c r="B232" s="17">
        <v>4220</v>
      </c>
      <c r="C232" s="13" t="s">
        <v>617</v>
      </c>
      <c r="D232" s="13" t="s">
        <v>72</v>
      </c>
      <c r="E232" s="13" t="s">
        <v>73</v>
      </c>
      <c r="F232" s="18">
        <v>0</v>
      </c>
      <c r="G232" s="18">
        <v>0</v>
      </c>
      <c r="H232" s="18">
        <v>0</v>
      </c>
      <c r="I232" s="18">
        <v>0</v>
      </c>
      <c r="J232" s="18">
        <v>79.913740421996621</v>
      </c>
      <c r="K232" s="18">
        <v>79.913740421996621</v>
      </c>
      <c r="L232" s="18">
        <v>0</v>
      </c>
      <c r="M232" s="18">
        <v>0</v>
      </c>
      <c r="N232" s="18">
        <v>0</v>
      </c>
      <c r="O232" s="62">
        <v>79.913740421996621</v>
      </c>
    </row>
    <row r="233" spans="1:15" s="65" customFormat="1" x14ac:dyDescent="0.35">
      <c r="A233" s="64"/>
      <c r="B233" s="17">
        <v>4220</v>
      </c>
      <c r="C233" s="13" t="s">
        <v>618</v>
      </c>
      <c r="D233" s="13" t="s">
        <v>72</v>
      </c>
      <c r="E233" s="13" t="s">
        <v>73</v>
      </c>
      <c r="F233" s="18">
        <v>0</v>
      </c>
      <c r="G233" s="18">
        <v>0</v>
      </c>
      <c r="H233" s="18">
        <v>0</v>
      </c>
      <c r="I233" s="18">
        <v>107.65780316726723</v>
      </c>
      <c r="J233" s="18">
        <v>106.55165389599551</v>
      </c>
      <c r="K233" s="18">
        <v>214.20945706326273</v>
      </c>
      <c r="L233" s="18">
        <v>0</v>
      </c>
      <c r="M233" s="18">
        <v>0</v>
      </c>
      <c r="N233" s="18">
        <v>0</v>
      </c>
      <c r="O233" s="62">
        <v>214.20945706326273</v>
      </c>
    </row>
    <row r="234" spans="1:15" s="65" customFormat="1" x14ac:dyDescent="0.35">
      <c r="A234" s="64"/>
      <c r="B234" s="17">
        <v>4220</v>
      </c>
      <c r="C234" s="13" t="s">
        <v>619</v>
      </c>
      <c r="D234" s="13" t="s">
        <v>68</v>
      </c>
      <c r="E234" s="13" t="s">
        <v>69</v>
      </c>
      <c r="F234" s="18">
        <v>316.75056610329676</v>
      </c>
      <c r="G234" s="18">
        <v>0</v>
      </c>
      <c r="H234" s="18">
        <v>316.75056610329676</v>
      </c>
      <c r="I234" s="18">
        <v>0</v>
      </c>
      <c r="J234" s="18">
        <v>0</v>
      </c>
      <c r="K234" s="18">
        <v>0</v>
      </c>
      <c r="L234" s="18">
        <v>0</v>
      </c>
      <c r="M234" s="18">
        <v>0</v>
      </c>
      <c r="N234" s="18">
        <v>0</v>
      </c>
      <c r="O234" s="62">
        <v>316.75056610329676</v>
      </c>
    </row>
    <row r="235" spans="1:15" s="65" customFormat="1" x14ac:dyDescent="0.35">
      <c r="A235" s="64"/>
      <c r="B235" s="17">
        <v>4220</v>
      </c>
      <c r="C235" s="13" t="s">
        <v>620</v>
      </c>
      <c r="D235" s="13" t="s">
        <v>72</v>
      </c>
      <c r="E235" s="13" t="s">
        <v>73</v>
      </c>
      <c r="F235" s="18">
        <v>0</v>
      </c>
      <c r="G235" s="18">
        <v>0</v>
      </c>
      <c r="H235" s="18">
        <v>0</v>
      </c>
      <c r="I235" s="18">
        <v>0</v>
      </c>
      <c r="J235" s="18">
        <v>0</v>
      </c>
      <c r="K235" s="18">
        <v>0</v>
      </c>
      <c r="L235" s="18">
        <v>278.1132120048519</v>
      </c>
      <c r="M235" s="18">
        <v>0</v>
      </c>
      <c r="N235" s="18">
        <v>0</v>
      </c>
      <c r="O235" s="62">
        <v>278.1132120048519</v>
      </c>
    </row>
    <row r="236" spans="1:15" s="65" customFormat="1" x14ac:dyDescent="0.35">
      <c r="A236" s="64"/>
      <c r="B236" s="17">
        <v>4220</v>
      </c>
      <c r="C236" s="13" t="s">
        <v>621</v>
      </c>
      <c r="D236" s="13" t="s">
        <v>72</v>
      </c>
      <c r="E236" s="13" t="s">
        <v>73</v>
      </c>
      <c r="F236" s="18">
        <v>0</v>
      </c>
      <c r="G236" s="18">
        <v>0</v>
      </c>
      <c r="H236" s="18">
        <v>0</v>
      </c>
      <c r="I236" s="18">
        <v>0</v>
      </c>
      <c r="J236" s="18">
        <v>0</v>
      </c>
      <c r="K236" s="18">
        <v>0</v>
      </c>
      <c r="L236" s="18">
        <v>111.24528480194077</v>
      </c>
      <c r="M236" s="18">
        <v>0</v>
      </c>
      <c r="N236" s="18">
        <v>0</v>
      </c>
      <c r="O236" s="62">
        <v>111.24528480194077</v>
      </c>
    </row>
    <row r="237" spans="1:15" s="65" customFormat="1" x14ac:dyDescent="0.35">
      <c r="A237" s="64"/>
      <c r="B237" s="17">
        <v>4220</v>
      </c>
      <c r="C237" s="13" t="s">
        <v>622</v>
      </c>
      <c r="D237" s="13" t="s">
        <v>72</v>
      </c>
      <c r="E237" s="13" t="s">
        <v>73</v>
      </c>
      <c r="F237" s="18">
        <v>0</v>
      </c>
      <c r="G237" s="18">
        <v>0</v>
      </c>
      <c r="H237" s="18">
        <v>0</v>
      </c>
      <c r="I237" s="18">
        <v>0</v>
      </c>
      <c r="J237" s="18">
        <v>0</v>
      </c>
      <c r="K237" s="18">
        <v>0</v>
      </c>
      <c r="L237" s="18">
        <v>111.24528480194077</v>
      </c>
      <c r="M237" s="18">
        <v>0</v>
      </c>
      <c r="N237" s="18">
        <v>0</v>
      </c>
      <c r="O237" s="62">
        <v>111.24528480194077</v>
      </c>
    </row>
    <row r="238" spans="1:15" s="65" customFormat="1" x14ac:dyDescent="0.35">
      <c r="A238" s="64"/>
      <c r="B238" s="17">
        <v>4220</v>
      </c>
      <c r="C238" s="13" t="s">
        <v>623</v>
      </c>
      <c r="D238" s="13" t="s">
        <v>72</v>
      </c>
      <c r="E238" s="13" t="s">
        <v>73</v>
      </c>
      <c r="F238" s="18">
        <v>0</v>
      </c>
      <c r="G238" s="18">
        <v>0</v>
      </c>
      <c r="H238" s="18">
        <v>0</v>
      </c>
      <c r="I238" s="18">
        <v>0</v>
      </c>
      <c r="J238" s="18">
        <v>0</v>
      </c>
      <c r="K238" s="18">
        <v>0</v>
      </c>
      <c r="L238" s="18">
        <v>111.24528480194077</v>
      </c>
      <c r="M238" s="18">
        <v>0</v>
      </c>
      <c r="N238" s="18">
        <v>0</v>
      </c>
      <c r="O238" s="62">
        <v>111.24528480194077</v>
      </c>
    </row>
    <row r="239" spans="1:15" s="65" customFormat="1" x14ac:dyDescent="0.35">
      <c r="A239" s="64"/>
      <c r="B239" s="17">
        <v>4220</v>
      </c>
      <c r="C239" s="13" t="s">
        <v>624</v>
      </c>
      <c r="D239" s="13" t="s">
        <v>72</v>
      </c>
      <c r="E239" s="13" t="s">
        <v>73</v>
      </c>
      <c r="F239" s="18">
        <v>0</v>
      </c>
      <c r="G239" s="18">
        <v>0</v>
      </c>
      <c r="H239" s="18">
        <v>0</v>
      </c>
      <c r="I239" s="18">
        <v>0</v>
      </c>
      <c r="J239" s="18">
        <v>0</v>
      </c>
      <c r="K239" s="18">
        <v>0</v>
      </c>
      <c r="L239" s="18">
        <v>222.49056960388154</v>
      </c>
      <c r="M239" s="18">
        <v>0</v>
      </c>
      <c r="N239" s="18">
        <v>0</v>
      </c>
      <c r="O239" s="62">
        <v>222.49056960388154</v>
      </c>
    </row>
    <row r="240" spans="1:15" s="65" customFormat="1" x14ac:dyDescent="0.35">
      <c r="A240" s="64"/>
      <c r="B240" s="17">
        <v>4220</v>
      </c>
      <c r="C240" s="13" t="s">
        <v>625</v>
      </c>
      <c r="D240" s="13" t="s">
        <v>72</v>
      </c>
      <c r="E240" s="13" t="s">
        <v>73</v>
      </c>
      <c r="F240" s="18">
        <v>0</v>
      </c>
      <c r="G240" s="18">
        <v>0</v>
      </c>
      <c r="H240" s="18">
        <v>0</v>
      </c>
      <c r="I240" s="18">
        <v>537.21243780466352</v>
      </c>
      <c r="J240" s="18">
        <v>531.6927529410176</v>
      </c>
      <c r="K240" s="18">
        <v>1068.905190745681</v>
      </c>
      <c r="L240" s="18">
        <v>1110.2279423233688</v>
      </c>
      <c r="M240" s="18">
        <v>488.04466980536432</v>
      </c>
      <c r="N240" s="18">
        <v>508.28458821609507</v>
      </c>
      <c r="O240" s="62">
        <v>3175.4623910905093</v>
      </c>
    </row>
    <row r="241" spans="1:15" s="65" customFormat="1" x14ac:dyDescent="0.35">
      <c r="A241" s="64"/>
      <c r="B241" s="17">
        <v>4220</v>
      </c>
      <c r="C241" s="13" t="s">
        <v>626</v>
      </c>
      <c r="D241" s="13" t="s">
        <v>72</v>
      </c>
      <c r="E241" s="13" t="s">
        <v>73</v>
      </c>
      <c r="F241" s="18">
        <v>0</v>
      </c>
      <c r="G241" s="18">
        <v>158.43583426707951</v>
      </c>
      <c r="H241" s="18">
        <v>158.43583426707951</v>
      </c>
      <c r="I241" s="18">
        <v>0</v>
      </c>
      <c r="J241" s="18">
        <v>0</v>
      </c>
      <c r="K241" s="18">
        <v>0</v>
      </c>
      <c r="L241" s="18">
        <v>0</v>
      </c>
      <c r="M241" s="18">
        <v>0</v>
      </c>
      <c r="N241" s="18">
        <v>0</v>
      </c>
      <c r="O241" s="62">
        <v>158.43583426707951</v>
      </c>
    </row>
    <row r="242" spans="1:15" s="65" customFormat="1" x14ac:dyDescent="0.35">
      <c r="A242" s="64"/>
      <c r="B242" s="17">
        <v>4220</v>
      </c>
      <c r="C242" s="13" t="s">
        <v>627</v>
      </c>
      <c r="D242" s="13" t="s">
        <v>72</v>
      </c>
      <c r="E242" s="13" t="s">
        <v>73</v>
      </c>
      <c r="F242" s="18">
        <v>0</v>
      </c>
      <c r="G242" s="18">
        <v>0</v>
      </c>
      <c r="H242" s="18">
        <v>0</v>
      </c>
      <c r="I242" s="18">
        <v>107.65780316726723</v>
      </c>
      <c r="J242" s="18">
        <v>0</v>
      </c>
      <c r="K242" s="18">
        <v>107.65780316726723</v>
      </c>
      <c r="L242" s="18">
        <v>0</v>
      </c>
      <c r="M242" s="18">
        <v>0</v>
      </c>
      <c r="N242" s="18">
        <v>0</v>
      </c>
      <c r="O242" s="62">
        <v>107.65780316726723</v>
      </c>
    </row>
    <row r="243" spans="1:15" s="65" customFormat="1" x14ac:dyDescent="0.35">
      <c r="A243" s="64"/>
      <c r="B243" s="17">
        <v>4220</v>
      </c>
      <c r="C243" s="13" t="s">
        <v>628</v>
      </c>
      <c r="D243" s="13" t="s">
        <v>72</v>
      </c>
      <c r="E243" s="13" t="s">
        <v>73</v>
      </c>
      <c r="F243" s="18">
        <v>0</v>
      </c>
      <c r="G243" s="18">
        <v>0</v>
      </c>
      <c r="H243" s="18">
        <v>0</v>
      </c>
      <c r="I243" s="18">
        <v>0</v>
      </c>
      <c r="J243" s="18">
        <v>106.55165389599551</v>
      </c>
      <c r="K243" s="18">
        <v>106.55165389599551</v>
      </c>
      <c r="L243" s="18">
        <v>0</v>
      </c>
      <c r="M243" s="18">
        <v>0</v>
      </c>
      <c r="N243" s="18">
        <v>0</v>
      </c>
      <c r="O243" s="62">
        <v>106.55165389599551</v>
      </c>
    </row>
    <row r="244" spans="1:15" s="65" customFormat="1" x14ac:dyDescent="0.35">
      <c r="A244" s="64"/>
      <c r="B244" s="17">
        <v>4220</v>
      </c>
      <c r="C244" s="13" t="s">
        <v>629</v>
      </c>
      <c r="D244" s="13" t="s">
        <v>72</v>
      </c>
      <c r="E244" s="13" t="s">
        <v>73</v>
      </c>
      <c r="F244" s="18">
        <v>0</v>
      </c>
      <c r="G244" s="18">
        <v>0</v>
      </c>
      <c r="H244" s="18">
        <v>0</v>
      </c>
      <c r="I244" s="18">
        <v>107.65780316726723</v>
      </c>
      <c r="J244" s="18">
        <v>0</v>
      </c>
      <c r="K244" s="18">
        <v>107.65780316726723</v>
      </c>
      <c r="L244" s="18">
        <v>0</v>
      </c>
      <c r="M244" s="18">
        <v>0</v>
      </c>
      <c r="N244" s="18">
        <v>0</v>
      </c>
      <c r="O244" s="62">
        <v>107.65780316726723</v>
      </c>
    </row>
    <row r="245" spans="1:15" s="65" customFormat="1" x14ac:dyDescent="0.35">
      <c r="A245" s="64"/>
      <c r="B245" s="17">
        <v>4220</v>
      </c>
      <c r="C245" s="13" t="s">
        <v>630</v>
      </c>
      <c r="D245" s="13" t="s">
        <v>72</v>
      </c>
      <c r="E245" s="13" t="s">
        <v>73</v>
      </c>
      <c r="F245" s="18">
        <v>0</v>
      </c>
      <c r="G245" s="18">
        <v>0</v>
      </c>
      <c r="H245" s="18">
        <v>0</v>
      </c>
      <c r="I245" s="18">
        <v>107.65780316726723</v>
      </c>
      <c r="J245" s="18">
        <v>0</v>
      </c>
      <c r="K245" s="18">
        <v>107.65780316726723</v>
      </c>
      <c r="L245" s="18">
        <v>0</v>
      </c>
      <c r="M245" s="18">
        <v>0</v>
      </c>
      <c r="N245" s="18">
        <v>0</v>
      </c>
      <c r="O245" s="62">
        <v>107.65780316726723</v>
      </c>
    </row>
    <row r="246" spans="1:15" s="65" customFormat="1" x14ac:dyDescent="0.35">
      <c r="A246" s="64"/>
      <c r="B246" s="17">
        <v>4220</v>
      </c>
      <c r="C246" s="13" t="s">
        <v>631</v>
      </c>
      <c r="D246" s="13" t="s">
        <v>68</v>
      </c>
      <c r="E246" s="13" t="s">
        <v>69</v>
      </c>
      <c r="F246" s="18">
        <v>0</v>
      </c>
      <c r="G246" s="18">
        <v>0</v>
      </c>
      <c r="H246" s="18">
        <v>0</v>
      </c>
      <c r="I246" s="18">
        <v>538.28901583633615</v>
      </c>
      <c r="J246" s="18">
        <v>532.75826947997757</v>
      </c>
      <c r="K246" s="18">
        <v>1071.0472853163137</v>
      </c>
      <c r="L246" s="18">
        <v>2224.9056960388152</v>
      </c>
      <c r="M246" s="18">
        <v>0</v>
      </c>
      <c r="N246" s="18">
        <v>0</v>
      </c>
      <c r="O246" s="62">
        <v>3295.9529813551289</v>
      </c>
    </row>
    <row r="247" spans="1:15" s="65" customFormat="1" x14ac:dyDescent="0.35">
      <c r="A247" s="64"/>
      <c r="B247" s="17">
        <v>4220</v>
      </c>
      <c r="C247" s="13" t="s">
        <v>632</v>
      </c>
      <c r="D247" s="13" t="s">
        <v>95</v>
      </c>
      <c r="E247" s="13" t="s">
        <v>69</v>
      </c>
      <c r="F247" s="18">
        <v>1161.4187423787548</v>
      </c>
      <c r="G247" s="18">
        <v>1161.8627846252498</v>
      </c>
      <c r="H247" s="18">
        <v>2323.2815270040051</v>
      </c>
      <c r="I247" s="18">
        <v>753.60462217087058</v>
      </c>
      <c r="J247" s="18">
        <v>745.86157727196849</v>
      </c>
      <c r="K247" s="18">
        <v>1499.4661994428391</v>
      </c>
      <c r="L247" s="18">
        <v>778.71699361358549</v>
      </c>
      <c r="M247" s="18">
        <v>798.20389921438095</v>
      </c>
      <c r="N247" s="18">
        <v>831.30656951230515</v>
      </c>
      <c r="O247" s="62">
        <v>6230.9751887871153</v>
      </c>
    </row>
    <row r="248" spans="1:15" s="65" customFormat="1" x14ac:dyDescent="0.35">
      <c r="A248" s="64"/>
      <c r="B248" s="17">
        <v>4220</v>
      </c>
      <c r="C248" s="13" t="s">
        <v>633</v>
      </c>
      <c r="D248" s="13" t="s">
        <v>72</v>
      </c>
      <c r="E248" s="13" t="s">
        <v>73</v>
      </c>
      <c r="F248" s="18">
        <v>0</v>
      </c>
      <c r="G248" s="18">
        <v>0</v>
      </c>
      <c r="H248" s="18">
        <v>0</v>
      </c>
      <c r="I248" s="18">
        <v>75.360462217087075</v>
      </c>
      <c r="J248" s="18">
        <v>277.03430012958836</v>
      </c>
      <c r="K248" s="18">
        <v>352.39476234667541</v>
      </c>
      <c r="L248" s="18">
        <v>0</v>
      </c>
      <c r="M248" s="18">
        <v>0</v>
      </c>
      <c r="N248" s="18">
        <v>0</v>
      </c>
      <c r="O248" s="62">
        <v>352.39476234667541</v>
      </c>
    </row>
    <row r="249" spans="1:15" s="65" customFormat="1" x14ac:dyDescent="0.35">
      <c r="A249" s="64"/>
      <c r="B249" s="17">
        <v>4220</v>
      </c>
      <c r="C249" s="13" t="s">
        <v>634</v>
      </c>
      <c r="D249" s="13" t="s">
        <v>72</v>
      </c>
      <c r="E249" s="13" t="s">
        <v>69</v>
      </c>
      <c r="F249" s="18">
        <v>105.58352203443225</v>
      </c>
      <c r="G249" s="18">
        <v>0</v>
      </c>
      <c r="H249" s="18">
        <v>105.58352203443225</v>
      </c>
      <c r="I249" s="18">
        <v>0</v>
      </c>
      <c r="J249" s="18">
        <v>0</v>
      </c>
      <c r="K249" s="18">
        <v>0</v>
      </c>
      <c r="L249" s="18">
        <v>0</v>
      </c>
      <c r="M249" s="18">
        <v>0</v>
      </c>
      <c r="N249" s="18">
        <v>0</v>
      </c>
      <c r="O249" s="62">
        <v>105.58352203443225</v>
      </c>
    </row>
    <row r="250" spans="1:15" s="65" customFormat="1" x14ac:dyDescent="0.35">
      <c r="A250" s="64"/>
      <c r="B250" s="17">
        <v>4220</v>
      </c>
      <c r="C250" s="13" t="s">
        <v>635</v>
      </c>
      <c r="D250" s="13" t="s">
        <v>72</v>
      </c>
      <c r="E250" s="13" t="s">
        <v>73</v>
      </c>
      <c r="F250" s="18">
        <v>279.79633339124547</v>
      </c>
      <c r="G250" s="18">
        <v>264.05972377846587</v>
      </c>
      <c r="H250" s="18">
        <v>543.85605716971145</v>
      </c>
      <c r="I250" s="18">
        <v>0</v>
      </c>
      <c r="J250" s="18">
        <v>0</v>
      </c>
      <c r="K250" s="18">
        <v>0</v>
      </c>
      <c r="L250" s="18">
        <v>0</v>
      </c>
      <c r="M250" s="18">
        <v>0</v>
      </c>
      <c r="N250" s="18">
        <v>0</v>
      </c>
      <c r="O250" s="62">
        <v>543.85605716971145</v>
      </c>
    </row>
    <row r="251" spans="1:15" s="65" customFormat="1" x14ac:dyDescent="0.35">
      <c r="A251" s="64"/>
      <c r="B251" s="17">
        <v>4220</v>
      </c>
      <c r="C251" s="13" t="s">
        <v>636</v>
      </c>
      <c r="D251" s="13" t="s">
        <v>68</v>
      </c>
      <c r="E251" s="13" t="s">
        <v>69</v>
      </c>
      <c r="F251" s="18">
        <v>0</v>
      </c>
      <c r="G251" s="18">
        <v>0</v>
      </c>
      <c r="H251" s="18">
        <v>0</v>
      </c>
      <c r="I251" s="18">
        <v>134.57225395908404</v>
      </c>
      <c r="J251" s="18">
        <v>0</v>
      </c>
      <c r="K251" s="18">
        <v>134.57225395908404</v>
      </c>
      <c r="L251" s="18">
        <v>0</v>
      </c>
      <c r="M251" s="18">
        <v>228.05825691839456</v>
      </c>
      <c r="N251" s="18">
        <v>0</v>
      </c>
      <c r="O251" s="62">
        <v>362.63051087747863</v>
      </c>
    </row>
    <row r="252" spans="1:15" s="65" customFormat="1" x14ac:dyDescent="0.35">
      <c r="A252" s="64"/>
      <c r="B252" s="17">
        <v>4220</v>
      </c>
      <c r="C252" s="13" t="s">
        <v>637</v>
      </c>
      <c r="D252" s="13" t="s">
        <v>72</v>
      </c>
      <c r="E252" s="13" t="s">
        <v>69</v>
      </c>
      <c r="F252" s="18">
        <v>0</v>
      </c>
      <c r="G252" s="18">
        <v>0</v>
      </c>
      <c r="H252" s="18">
        <v>0</v>
      </c>
      <c r="I252" s="18">
        <v>0</v>
      </c>
      <c r="J252" s="18">
        <v>106.55165389599551</v>
      </c>
      <c r="K252" s="18">
        <v>106.55165389599551</v>
      </c>
      <c r="L252" s="18">
        <v>111.24528480194077</v>
      </c>
      <c r="M252" s="18">
        <v>0</v>
      </c>
      <c r="N252" s="18">
        <v>0</v>
      </c>
      <c r="O252" s="62">
        <v>217.7969386979363</v>
      </c>
    </row>
    <row r="253" spans="1:15" s="65" customFormat="1" x14ac:dyDescent="0.35">
      <c r="A253" s="64"/>
      <c r="B253" s="17">
        <v>4220</v>
      </c>
      <c r="C253" s="13" t="s">
        <v>638</v>
      </c>
      <c r="D253" s="13" t="s">
        <v>72</v>
      </c>
      <c r="E253" s="13" t="s">
        <v>69</v>
      </c>
      <c r="F253" s="18">
        <v>0</v>
      </c>
      <c r="G253" s="18">
        <v>0</v>
      </c>
      <c r="H253" s="18">
        <v>0</v>
      </c>
      <c r="I253" s="18">
        <v>0</v>
      </c>
      <c r="J253" s="18">
        <v>213.10330779199103</v>
      </c>
      <c r="K253" s="18">
        <v>213.10330779199103</v>
      </c>
      <c r="L253" s="18">
        <v>222.49056960388154</v>
      </c>
      <c r="M253" s="18">
        <v>228.05825691839456</v>
      </c>
      <c r="N253" s="18">
        <v>0</v>
      </c>
      <c r="O253" s="62">
        <v>663.65213431426719</v>
      </c>
    </row>
    <row r="254" spans="1:15" s="65" customFormat="1" x14ac:dyDescent="0.35">
      <c r="A254" s="64"/>
      <c r="B254" s="17">
        <v>4220</v>
      </c>
      <c r="C254" s="13" t="s">
        <v>639</v>
      </c>
      <c r="D254" s="13" t="s">
        <v>72</v>
      </c>
      <c r="E254" s="13" t="s">
        <v>69</v>
      </c>
      <c r="F254" s="18">
        <v>0</v>
      </c>
      <c r="G254" s="18">
        <v>0</v>
      </c>
      <c r="H254" s="18">
        <v>0</v>
      </c>
      <c r="I254" s="18">
        <v>0</v>
      </c>
      <c r="J254" s="18">
        <v>0</v>
      </c>
      <c r="K254" s="18">
        <v>0</v>
      </c>
      <c r="L254" s="18">
        <v>194.67924840339637</v>
      </c>
      <c r="M254" s="18">
        <v>0</v>
      </c>
      <c r="N254" s="18">
        <v>0</v>
      </c>
      <c r="O254" s="62">
        <v>194.67924840339637</v>
      </c>
    </row>
    <row r="255" spans="1:15" s="65" customFormat="1" x14ac:dyDescent="0.35">
      <c r="A255" s="64"/>
      <c r="B255" s="17">
        <v>4220</v>
      </c>
      <c r="C255" s="13" t="s">
        <v>640</v>
      </c>
      <c r="D255" s="13" t="s">
        <v>72</v>
      </c>
      <c r="E255" s="13" t="s">
        <v>69</v>
      </c>
      <c r="F255" s="18">
        <v>0</v>
      </c>
      <c r="G255" s="18">
        <v>0</v>
      </c>
      <c r="H255" s="18">
        <v>0</v>
      </c>
      <c r="I255" s="18">
        <v>0</v>
      </c>
      <c r="J255" s="18">
        <v>0</v>
      </c>
      <c r="K255" s="18">
        <v>0</v>
      </c>
      <c r="L255" s="18">
        <v>222.49056960388154</v>
      </c>
      <c r="M255" s="18">
        <v>285.07282114799318</v>
      </c>
      <c r="N255" s="18">
        <v>356.27424407670219</v>
      </c>
      <c r="O255" s="62">
        <v>863.83763482857694</v>
      </c>
    </row>
    <row r="256" spans="1:15" s="65" customFormat="1" x14ac:dyDescent="0.35">
      <c r="A256" s="64"/>
      <c r="B256" s="17">
        <v>4220</v>
      </c>
      <c r="C256" s="13" t="s">
        <v>641</v>
      </c>
      <c r="D256" s="13" t="s">
        <v>72</v>
      </c>
      <c r="E256" s="13" t="s">
        <v>73</v>
      </c>
      <c r="F256" s="18">
        <v>131.97940254304032</v>
      </c>
      <c r="G256" s="18">
        <v>132.02986188923293</v>
      </c>
      <c r="H256" s="18">
        <v>264.00926443227326</v>
      </c>
      <c r="I256" s="18">
        <v>0</v>
      </c>
      <c r="J256" s="18">
        <v>0</v>
      </c>
      <c r="K256" s="18">
        <v>0</v>
      </c>
      <c r="L256" s="18">
        <v>0</v>
      </c>
      <c r="M256" s="18">
        <v>0</v>
      </c>
      <c r="N256" s="18">
        <v>0</v>
      </c>
      <c r="O256" s="62">
        <v>264.00926443227326</v>
      </c>
    </row>
    <row r="257" spans="1:15" s="65" customFormat="1" x14ac:dyDescent="0.35">
      <c r="A257" s="64"/>
      <c r="B257" s="17">
        <v>4220</v>
      </c>
      <c r="C257" s="13" t="s">
        <v>642</v>
      </c>
      <c r="D257" s="13" t="s">
        <v>72</v>
      </c>
      <c r="E257" s="13" t="s">
        <v>69</v>
      </c>
      <c r="F257" s="18">
        <v>0</v>
      </c>
      <c r="G257" s="18">
        <v>0</v>
      </c>
      <c r="H257" s="18">
        <v>0</v>
      </c>
      <c r="I257" s="18">
        <v>0</v>
      </c>
      <c r="J257" s="18">
        <v>85.241323116796394</v>
      </c>
      <c r="K257" s="18">
        <v>85.241323116796394</v>
      </c>
      <c r="L257" s="18">
        <v>88.996227841552624</v>
      </c>
      <c r="M257" s="18">
        <v>91.223302767357836</v>
      </c>
      <c r="N257" s="18">
        <v>95.006465087120603</v>
      </c>
      <c r="O257" s="62">
        <v>360.46731881282744</v>
      </c>
    </row>
    <row r="258" spans="1:15" s="65" customFormat="1" x14ac:dyDescent="0.35">
      <c r="A258" s="64"/>
      <c r="B258" s="17">
        <v>4220</v>
      </c>
      <c r="C258" s="13" t="s">
        <v>643</v>
      </c>
      <c r="D258" s="13" t="s">
        <v>72</v>
      </c>
      <c r="E258" s="13" t="s">
        <v>69</v>
      </c>
      <c r="F258" s="18">
        <v>0</v>
      </c>
      <c r="G258" s="18">
        <v>0</v>
      </c>
      <c r="H258" s="18">
        <v>0</v>
      </c>
      <c r="I258" s="18">
        <v>167.94617294093686</v>
      </c>
      <c r="J258" s="18">
        <v>166.22058007775297</v>
      </c>
      <c r="K258" s="18">
        <v>334.16675301868986</v>
      </c>
      <c r="L258" s="18">
        <v>347.08528858205528</v>
      </c>
      <c r="M258" s="18">
        <v>355.77088079269549</v>
      </c>
      <c r="N258" s="18">
        <v>370.52521383977029</v>
      </c>
      <c r="O258" s="62">
        <v>1407.5481362332109</v>
      </c>
    </row>
    <row r="259" spans="1:15" s="65" customFormat="1" x14ac:dyDescent="0.35">
      <c r="A259" s="64"/>
      <c r="B259" s="17">
        <v>4220</v>
      </c>
      <c r="C259" s="13" t="s">
        <v>644</v>
      </c>
      <c r="D259" s="13" t="s">
        <v>68</v>
      </c>
      <c r="E259" s="13" t="s">
        <v>73</v>
      </c>
      <c r="F259" s="18">
        <v>0</v>
      </c>
      <c r="G259" s="18">
        <v>0</v>
      </c>
      <c r="H259" s="18">
        <v>0</v>
      </c>
      <c r="I259" s="18">
        <v>0</v>
      </c>
      <c r="J259" s="18">
        <v>0</v>
      </c>
      <c r="K259" s="18">
        <v>0</v>
      </c>
      <c r="L259" s="18">
        <v>2574.2158903169097</v>
      </c>
      <c r="M259" s="18">
        <v>0</v>
      </c>
      <c r="N259" s="18">
        <v>0</v>
      </c>
      <c r="O259" s="62">
        <v>2574.2158903169097</v>
      </c>
    </row>
    <row r="260" spans="1:15" s="65" customFormat="1" x14ac:dyDescent="0.35">
      <c r="A260" s="64"/>
      <c r="B260" s="17">
        <v>4220</v>
      </c>
      <c r="C260" s="13" t="s">
        <v>645</v>
      </c>
      <c r="D260" s="13" t="s">
        <v>68</v>
      </c>
      <c r="E260" s="13" t="s">
        <v>73</v>
      </c>
      <c r="F260" s="18">
        <v>0</v>
      </c>
      <c r="G260" s="18">
        <v>0</v>
      </c>
      <c r="H260" s="18">
        <v>0</v>
      </c>
      <c r="I260" s="18">
        <v>0</v>
      </c>
      <c r="J260" s="18">
        <v>0</v>
      </c>
      <c r="K260" s="18">
        <v>0</v>
      </c>
      <c r="L260" s="18">
        <v>0</v>
      </c>
      <c r="M260" s="18">
        <v>14253.64105739966</v>
      </c>
      <c r="N260" s="18">
        <v>35627.424407670216</v>
      </c>
      <c r="O260" s="62">
        <v>49881.065465069878</v>
      </c>
    </row>
    <row r="261" spans="1:15" s="65" customFormat="1" x14ac:dyDescent="0.35">
      <c r="A261" s="64"/>
      <c r="B261" s="17">
        <v>4220</v>
      </c>
      <c r="C261" s="13" t="s">
        <v>646</v>
      </c>
      <c r="D261" s="13" t="s">
        <v>72</v>
      </c>
      <c r="E261" s="13" t="s">
        <v>69</v>
      </c>
      <c r="F261" s="18">
        <v>0</v>
      </c>
      <c r="G261" s="18">
        <v>0</v>
      </c>
      <c r="H261" s="18">
        <v>0</v>
      </c>
      <c r="I261" s="18">
        <v>0</v>
      </c>
      <c r="J261" s="18">
        <v>0</v>
      </c>
      <c r="K261" s="18">
        <v>0</v>
      </c>
      <c r="L261" s="18">
        <v>333.73585440582235</v>
      </c>
      <c r="M261" s="18">
        <v>0</v>
      </c>
      <c r="N261" s="18">
        <v>0</v>
      </c>
      <c r="O261" s="62">
        <v>333.73585440582235</v>
      </c>
    </row>
    <row r="262" spans="1:15" s="65" customFormat="1" x14ac:dyDescent="0.35">
      <c r="A262" s="64"/>
      <c r="B262" s="17">
        <v>4220</v>
      </c>
      <c r="C262" s="13" t="s">
        <v>647</v>
      </c>
      <c r="D262" s="13" t="s">
        <v>72</v>
      </c>
      <c r="E262" s="13" t="s">
        <v>69</v>
      </c>
      <c r="F262" s="18">
        <v>0</v>
      </c>
      <c r="G262" s="18">
        <v>0</v>
      </c>
      <c r="H262" s="18">
        <v>0</v>
      </c>
      <c r="I262" s="18">
        <v>0</v>
      </c>
      <c r="J262" s="18">
        <v>0</v>
      </c>
      <c r="K262" s="18">
        <v>0</v>
      </c>
      <c r="L262" s="18">
        <v>611.84906641067425</v>
      </c>
      <c r="M262" s="18">
        <v>0</v>
      </c>
      <c r="N262" s="18">
        <v>0</v>
      </c>
      <c r="O262" s="62">
        <v>611.84906641067425</v>
      </c>
    </row>
    <row r="263" spans="1:15" s="65" customFormat="1" x14ac:dyDescent="0.35">
      <c r="A263" s="64"/>
      <c r="B263" s="17">
        <v>4220</v>
      </c>
      <c r="C263" s="13" t="s">
        <v>648</v>
      </c>
      <c r="D263" s="13" t="s">
        <v>72</v>
      </c>
      <c r="E263" s="13" t="s">
        <v>69</v>
      </c>
      <c r="F263" s="18">
        <v>211.1670440688645</v>
      </c>
      <c r="G263" s="18">
        <v>0</v>
      </c>
      <c r="H263" s="18">
        <v>211.1670440688645</v>
      </c>
      <c r="I263" s="18">
        <v>0</v>
      </c>
      <c r="J263" s="18">
        <v>0</v>
      </c>
      <c r="K263" s="18">
        <v>0</v>
      </c>
      <c r="L263" s="18">
        <v>556.22642400970381</v>
      </c>
      <c r="M263" s="18">
        <v>0</v>
      </c>
      <c r="N263" s="18">
        <v>0</v>
      </c>
      <c r="O263" s="62">
        <v>767.39346807856828</v>
      </c>
    </row>
    <row r="264" spans="1:15" s="65" customFormat="1" x14ac:dyDescent="0.35">
      <c r="A264" s="64"/>
      <c r="B264" s="17">
        <v>4220</v>
      </c>
      <c r="C264" s="13" t="s">
        <v>649</v>
      </c>
      <c r="D264" s="13" t="s">
        <v>68</v>
      </c>
      <c r="E264" s="13" t="s">
        <v>69</v>
      </c>
      <c r="F264" s="18">
        <v>105.58352203443225</v>
      </c>
      <c r="G264" s="18">
        <v>0</v>
      </c>
      <c r="H264" s="18">
        <v>105.58352203443225</v>
      </c>
      <c r="I264" s="18">
        <v>0</v>
      </c>
      <c r="J264" s="18">
        <v>0</v>
      </c>
      <c r="K264" s="18">
        <v>0</v>
      </c>
      <c r="L264" s="18">
        <v>0</v>
      </c>
      <c r="M264" s="18">
        <v>0</v>
      </c>
      <c r="N264" s="18">
        <v>0</v>
      </c>
      <c r="O264" s="62">
        <v>105.58352203443225</v>
      </c>
    </row>
    <row r="265" spans="1:15" s="65" customFormat="1" x14ac:dyDescent="0.35">
      <c r="A265" s="64"/>
      <c r="B265" s="17">
        <v>4220</v>
      </c>
      <c r="C265" s="13" t="s">
        <v>650</v>
      </c>
      <c r="D265" s="13" t="s">
        <v>72</v>
      </c>
      <c r="E265" s="13" t="s">
        <v>73</v>
      </c>
      <c r="F265" s="18">
        <v>0</v>
      </c>
      <c r="G265" s="18">
        <v>52.811944755693183</v>
      </c>
      <c r="H265" s="18">
        <v>52.811944755693183</v>
      </c>
      <c r="I265" s="18">
        <v>0</v>
      </c>
      <c r="J265" s="18">
        <v>0</v>
      </c>
      <c r="K265" s="18">
        <v>0</v>
      </c>
      <c r="L265" s="18">
        <v>0</v>
      </c>
      <c r="M265" s="18">
        <v>0</v>
      </c>
      <c r="N265" s="18">
        <v>0</v>
      </c>
      <c r="O265" s="62">
        <v>52.811944755693183</v>
      </c>
    </row>
    <row r="266" spans="1:15" s="65" customFormat="1" x14ac:dyDescent="0.35">
      <c r="A266" s="64"/>
      <c r="B266" s="17">
        <v>4220</v>
      </c>
      <c r="C266" s="13" t="s">
        <v>651</v>
      </c>
      <c r="D266" s="13" t="s">
        <v>72</v>
      </c>
      <c r="E266" s="13" t="s">
        <v>73</v>
      </c>
      <c r="F266" s="18">
        <v>316.75056610329676</v>
      </c>
      <c r="G266" s="18">
        <v>0</v>
      </c>
      <c r="H266" s="18">
        <v>316.75056610329676</v>
      </c>
      <c r="I266" s="18">
        <v>0</v>
      </c>
      <c r="J266" s="18">
        <v>53.275826947997757</v>
      </c>
      <c r="K266" s="18">
        <v>53.275826947997757</v>
      </c>
      <c r="L266" s="18">
        <v>55.622642400970385</v>
      </c>
      <c r="M266" s="18">
        <v>57.014564229598641</v>
      </c>
      <c r="N266" s="18">
        <v>59.37904067945037</v>
      </c>
      <c r="O266" s="62">
        <v>542.04264036131394</v>
      </c>
    </row>
    <row r="267" spans="1:15" s="65" customFormat="1" x14ac:dyDescent="0.35">
      <c r="A267" s="64"/>
      <c r="B267" s="17">
        <v>4220</v>
      </c>
      <c r="C267" s="13" t="s">
        <v>652</v>
      </c>
      <c r="D267" s="13" t="s">
        <v>95</v>
      </c>
      <c r="E267" s="13" t="s">
        <v>69</v>
      </c>
      <c r="F267" s="18">
        <v>26.395880508608062</v>
      </c>
      <c r="G267" s="18">
        <v>0</v>
      </c>
      <c r="H267" s="18">
        <v>26.395880508608062</v>
      </c>
      <c r="I267" s="18">
        <v>0</v>
      </c>
      <c r="J267" s="18">
        <v>0</v>
      </c>
      <c r="K267" s="18">
        <v>0</v>
      </c>
      <c r="L267" s="18">
        <v>33.373585440582232</v>
      </c>
      <c r="M267" s="18">
        <v>0</v>
      </c>
      <c r="N267" s="18">
        <v>35.627424407670219</v>
      </c>
      <c r="O267" s="62">
        <v>95.39689035686051</v>
      </c>
    </row>
    <row r="268" spans="1:15" s="65" customFormat="1" x14ac:dyDescent="0.35">
      <c r="A268" s="64"/>
      <c r="B268" s="17">
        <v>4220</v>
      </c>
      <c r="C268" s="13" t="s">
        <v>653</v>
      </c>
      <c r="D268" s="13" t="s">
        <v>72</v>
      </c>
      <c r="E268" s="13" t="s">
        <v>73</v>
      </c>
      <c r="F268" s="18">
        <v>10.558352203443226</v>
      </c>
      <c r="G268" s="18">
        <v>0</v>
      </c>
      <c r="H268" s="18">
        <v>10.558352203443226</v>
      </c>
      <c r="I268" s="18">
        <v>0</v>
      </c>
      <c r="J268" s="18">
        <v>0</v>
      </c>
      <c r="K268" s="18">
        <v>0</v>
      </c>
      <c r="L268" s="18">
        <v>0</v>
      </c>
      <c r="M268" s="18">
        <v>0</v>
      </c>
      <c r="N268" s="18">
        <v>0</v>
      </c>
      <c r="O268" s="62">
        <v>10.558352203443226</v>
      </c>
    </row>
    <row r="269" spans="1:15" s="65" customFormat="1" x14ac:dyDescent="0.35">
      <c r="A269" s="64"/>
      <c r="B269" s="17">
        <v>4220</v>
      </c>
      <c r="C269" s="13" t="s">
        <v>654</v>
      </c>
      <c r="D269" s="13" t="s">
        <v>72</v>
      </c>
      <c r="E269" s="13" t="s">
        <v>73</v>
      </c>
      <c r="F269" s="18">
        <v>0</v>
      </c>
      <c r="G269" s="18">
        <v>10.562388951138637</v>
      </c>
      <c r="H269" s="18">
        <v>10.562388951138637</v>
      </c>
      <c r="I269" s="18">
        <v>0</v>
      </c>
      <c r="J269" s="18">
        <v>0</v>
      </c>
      <c r="K269" s="18">
        <v>0</v>
      </c>
      <c r="L269" s="18">
        <v>0</v>
      </c>
      <c r="M269" s="18">
        <v>0</v>
      </c>
      <c r="N269" s="18">
        <v>0</v>
      </c>
      <c r="O269" s="62">
        <v>10.562388951138637</v>
      </c>
    </row>
    <row r="270" spans="1:15" s="65" customFormat="1" x14ac:dyDescent="0.35">
      <c r="A270" s="64"/>
      <c r="B270" s="17">
        <v>4220</v>
      </c>
      <c r="C270" s="13" t="s">
        <v>655</v>
      </c>
      <c r="D270" s="13" t="s">
        <v>72</v>
      </c>
      <c r="E270" s="13" t="s">
        <v>69</v>
      </c>
      <c r="F270" s="18">
        <v>52.791761017216125</v>
      </c>
      <c r="G270" s="18">
        <v>52.811944755693183</v>
      </c>
      <c r="H270" s="18">
        <v>105.60370577290931</v>
      </c>
      <c r="I270" s="18">
        <v>0</v>
      </c>
      <c r="J270" s="18">
        <v>0</v>
      </c>
      <c r="K270" s="18">
        <v>0</v>
      </c>
      <c r="L270" s="18">
        <v>0</v>
      </c>
      <c r="M270" s="18">
        <v>0</v>
      </c>
      <c r="N270" s="18">
        <v>0</v>
      </c>
      <c r="O270" s="62">
        <v>105.60370577290931</v>
      </c>
    </row>
    <row r="271" spans="1:15" s="65" customFormat="1" x14ac:dyDescent="0.35">
      <c r="A271" s="64"/>
      <c r="B271" s="17">
        <v>4220</v>
      </c>
      <c r="C271" s="13" t="s">
        <v>656</v>
      </c>
      <c r="D271" s="13" t="s">
        <v>72</v>
      </c>
      <c r="E271" s="13" t="s">
        <v>73</v>
      </c>
      <c r="F271" s="18">
        <v>0</v>
      </c>
      <c r="G271" s="18">
        <v>0</v>
      </c>
      <c r="H271" s="18">
        <v>0</v>
      </c>
      <c r="I271" s="18">
        <v>26.914450791816808</v>
      </c>
      <c r="J271" s="18">
        <v>0</v>
      </c>
      <c r="K271" s="18">
        <v>26.914450791816808</v>
      </c>
      <c r="L271" s="18">
        <v>0</v>
      </c>
      <c r="M271" s="18">
        <v>0</v>
      </c>
      <c r="N271" s="18">
        <v>0</v>
      </c>
      <c r="O271" s="62">
        <v>26.914450791816808</v>
      </c>
    </row>
    <row r="272" spans="1:15" s="65" customFormat="1" x14ac:dyDescent="0.35">
      <c r="A272" s="64"/>
      <c r="B272" s="17">
        <v>4220</v>
      </c>
      <c r="C272" s="13" t="s">
        <v>657</v>
      </c>
      <c r="D272" s="13" t="s">
        <v>72</v>
      </c>
      <c r="E272" s="13" t="s">
        <v>73</v>
      </c>
      <c r="F272" s="18">
        <v>0</v>
      </c>
      <c r="G272" s="18">
        <v>0</v>
      </c>
      <c r="H272" s="18">
        <v>0</v>
      </c>
      <c r="I272" s="18">
        <v>0</v>
      </c>
      <c r="J272" s="18">
        <v>53.275826947997757</v>
      </c>
      <c r="K272" s="18">
        <v>53.275826947997757</v>
      </c>
      <c r="L272" s="18">
        <v>0</v>
      </c>
      <c r="M272" s="18">
        <v>0</v>
      </c>
      <c r="N272" s="18">
        <v>0</v>
      </c>
      <c r="O272" s="62">
        <v>53.275826947997757</v>
      </c>
    </row>
    <row r="273" spans="1:15" s="65" customFormat="1" x14ac:dyDescent="0.35">
      <c r="A273" s="64"/>
      <c r="B273" s="17">
        <v>4220</v>
      </c>
      <c r="C273" s="13" t="s">
        <v>658</v>
      </c>
      <c r="D273" s="13" t="s">
        <v>72</v>
      </c>
      <c r="E273" s="13" t="s">
        <v>73</v>
      </c>
      <c r="F273" s="18">
        <v>0</v>
      </c>
      <c r="G273" s="18">
        <v>0</v>
      </c>
      <c r="H273" s="18">
        <v>0</v>
      </c>
      <c r="I273" s="18">
        <v>53.828901583633616</v>
      </c>
      <c r="J273" s="18">
        <v>0</v>
      </c>
      <c r="K273" s="18">
        <v>53.828901583633616</v>
      </c>
      <c r="L273" s="18">
        <v>55.622642400970385</v>
      </c>
      <c r="M273" s="18">
        <v>57.014564229598641</v>
      </c>
      <c r="N273" s="18">
        <v>59.37904067945037</v>
      </c>
      <c r="O273" s="62">
        <v>225.845148893653</v>
      </c>
    </row>
    <row r="274" spans="1:15" s="65" customFormat="1" x14ac:dyDescent="0.35">
      <c r="A274" s="64"/>
      <c r="B274" s="17">
        <v>4220</v>
      </c>
      <c r="C274" s="13" t="s">
        <v>659</v>
      </c>
      <c r="D274" s="13" t="s">
        <v>72</v>
      </c>
      <c r="E274" s="13" t="s">
        <v>73</v>
      </c>
      <c r="F274" s="18">
        <v>105.58352203443225</v>
      </c>
      <c r="G274" s="18">
        <v>105.62388951138637</v>
      </c>
      <c r="H274" s="18">
        <v>211.20741154581862</v>
      </c>
      <c r="I274" s="18">
        <v>0</v>
      </c>
      <c r="J274" s="18">
        <v>0</v>
      </c>
      <c r="K274" s="18">
        <v>0</v>
      </c>
      <c r="L274" s="18">
        <v>0</v>
      </c>
      <c r="M274" s="18">
        <v>0</v>
      </c>
      <c r="N274" s="18">
        <v>0</v>
      </c>
      <c r="O274" s="62">
        <v>211.20741154581862</v>
      </c>
    </row>
    <row r="275" spans="1:15" s="65" customFormat="1" x14ac:dyDescent="0.35">
      <c r="A275" s="64"/>
      <c r="B275" s="17">
        <v>4220</v>
      </c>
      <c r="C275" s="13" t="s">
        <v>660</v>
      </c>
      <c r="D275" s="13" t="s">
        <v>72</v>
      </c>
      <c r="E275" s="13" t="s">
        <v>73</v>
      </c>
      <c r="F275" s="18">
        <v>0</v>
      </c>
      <c r="G275" s="18">
        <v>0</v>
      </c>
      <c r="H275" s="18">
        <v>0</v>
      </c>
      <c r="I275" s="18">
        <v>0</v>
      </c>
      <c r="J275" s="18">
        <v>0</v>
      </c>
      <c r="K275" s="18">
        <v>0</v>
      </c>
      <c r="L275" s="18">
        <v>55.622642400970385</v>
      </c>
      <c r="M275" s="18">
        <v>0</v>
      </c>
      <c r="N275" s="18">
        <v>0</v>
      </c>
      <c r="O275" s="62">
        <v>55.622642400970385</v>
      </c>
    </row>
    <row r="276" spans="1:15" s="65" customFormat="1" x14ac:dyDescent="0.35">
      <c r="A276" s="64"/>
      <c r="B276" s="17">
        <v>4220</v>
      </c>
      <c r="C276" s="13" t="s">
        <v>661</v>
      </c>
      <c r="D276" s="13" t="s">
        <v>72</v>
      </c>
      <c r="E276" s="13" t="s">
        <v>69</v>
      </c>
      <c r="F276" s="18">
        <v>0</v>
      </c>
      <c r="G276" s="18">
        <v>0</v>
      </c>
      <c r="H276" s="18">
        <v>0</v>
      </c>
      <c r="I276" s="18">
        <v>53.828901583633616</v>
      </c>
      <c r="J276" s="18">
        <v>53.275826947997757</v>
      </c>
      <c r="K276" s="18">
        <v>107.10472853163137</v>
      </c>
      <c r="L276" s="18">
        <v>0</v>
      </c>
      <c r="M276" s="18">
        <v>0</v>
      </c>
      <c r="N276" s="18">
        <v>0</v>
      </c>
      <c r="O276" s="62">
        <v>107.10472853163137</v>
      </c>
    </row>
    <row r="277" spans="1:15" s="65" customFormat="1" x14ac:dyDescent="0.35">
      <c r="A277" s="64"/>
      <c r="B277" s="17">
        <v>4220</v>
      </c>
      <c r="C277" s="13" t="s">
        <v>662</v>
      </c>
      <c r="D277" s="13" t="s">
        <v>68</v>
      </c>
      <c r="E277" s="13" t="s">
        <v>69</v>
      </c>
      <c r="F277" s="18">
        <v>0</v>
      </c>
      <c r="G277" s="18">
        <v>0</v>
      </c>
      <c r="H277" s="18">
        <v>0</v>
      </c>
      <c r="I277" s="18">
        <v>0</v>
      </c>
      <c r="J277" s="18">
        <v>106.55165389599551</v>
      </c>
      <c r="K277" s="18">
        <v>106.55165389599551</v>
      </c>
      <c r="L277" s="18">
        <v>222.49056960388154</v>
      </c>
      <c r="M277" s="18">
        <v>0</v>
      </c>
      <c r="N277" s="18">
        <v>0</v>
      </c>
      <c r="O277" s="62">
        <v>329.04222349987708</v>
      </c>
    </row>
    <row r="278" spans="1:15" s="65" customFormat="1" x14ac:dyDescent="0.35">
      <c r="A278" s="64"/>
      <c r="B278" s="17">
        <v>4220</v>
      </c>
      <c r="C278" s="13" t="s">
        <v>663</v>
      </c>
      <c r="D278" s="13" t="s">
        <v>68</v>
      </c>
      <c r="E278" s="13" t="s">
        <v>69</v>
      </c>
      <c r="F278" s="18">
        <v>263.95880508608064</v>
      </c>
      <c r="G278" s="18">
        <v>264.05972377846587</v>
      </c>
      <c r="H278" s="18">
        <v>528.01852886454651</v>
      </c>
      <c r="I278" s="18">
        <v>0</v>
      </c>
      <c r="J278" s="18">
        <v>0</v>
      </c>
      <c r="K278" s="18">
        <v>0</v>
      </c>
      <c r="L278" s="18">
        <v>0</v>
      </c>
      <c r="M278" s="18">
        <v>0</v>
      </c>
      <c r="N278" s="18">
        <v>0</v>
      </c>
      <c r="O278" s="62">
        <v>528.01852886454651</v>
      </c>
    </row>
    <row r="279" spans="1:15" s="65" customFormat="1" x14ac:dyDescent="0.35">
      <c r="A279" s="64"/>
      <c r="B279" s="17">
        <v>4220</v>
      </c>
      <c r="C279" s="13" t="s">
        <v>664</v>
      </c>
      <c r="D279" s="13" t="s">
        <v>72</v>
      </c>
      <c r="E279" s="13" t="s">
        <v>69</v>
      </c>
      <c r="F279" s="18">
        <v>0</v>
      </c>
      <c r="G279" s="18">
        <v>0</v>
      </c>
      <c r="H279" s="18">
        <v>0</v>
      </c>
      <c r="I279" s="18">
        <v>0</v>
      </c>
      <c r="J279" s="18">
        <v>0</v>
      </c>
      <c r="K279" s="18">
        <v>0</v>
      </c>
      <c r="L279" s="18">
        <v>333.73585440582235</v>
      </c>
      <c r="M279" s="18">
        <v>342.08738537759183</v>
      </c>
      <c r="N279" s="18">
        <v>356.27424407670219</v>
      </c>
      <c r="O279" s="62">
        <v>1032.0974838601164</v>
      </c>
    </row>
    <row r="280" spans="1:15" s="65" customFormat="1" x14ac:dyDescent="0.35">
      <c r="A280" s="64"/>
      <c r="B280" s="17">
        <v>4220</v>
      </c>
      <c r="C280" s="13" t="s">
        <v>665</v>
      </c>
      <c r="D280" s="13" t="s">
        <v>72</v>
      </c>
      <c r="E280" s="13" t="s">
        <v>69</v>
      </c>
      <c r="F280" s="18">
        <v>0</v>
      </c>
      <c r="G280" s="18">
        <v>52.811944755693183</v>
      </c>
      <c r="H280" s="18">
        <v>52.811944755693183</v>
      </c>
      <c r="I280" s="18">
        <v>161.48670475090088</v>
      </c>
      <c r="J280" s="18">
        <v>159.82748084399324</v>
      </c>
      <c r="K280" s="18">
        <v>321.31418559489413</v>
      </c>
      <c r="L280" s="18">
        <v>0</v>
      </c>
      <c r="M280" s="18">
        <v>0</v>
      </c>
      <c r="N280" s="18">
        <v>0</v>
      </c>
      <c r="O280" s="62">
        <v>374.12613035058729</v>
      </c>
    </row>
    <row r="281" spans="1:15" s="65" customFormat="1" x14ac:dyDescent="0.35">
      <c r="A281" s="64"/>
      <c r="B281" s="17">
        <v>4220</v>
      </c>
      <c r="C281" s="13" t="s">
        <v>666</v>
      </c>
      <c r="D281" s="13" t="s">
        <v>72</v>
      </c>
      <c r="E281" s="13" t="s">
        <v>69</v>
      </c>
      <c r="F281" s="18">
        <v>0</v>
      </c>
      <c r="G281" s="18">
        <v>0</v>
      </c>
      <c r="H281" s="18">
        <v>0</v>
      </c>
      <c r="I281" s="18">
        <v>81.819930407123096</v>
      </c>
      <c r="J281" s="18">
        <v>82.044773499916545</v>
      </c>
      <c r="K281" s="18">
        <v>163.86470390703963</v>
      </c>
      <c r="L281" s="18">
        <v>170.20528574696939</v>
      </c>
      <c r="M281" s="18">
        <v>174.46456654257184</v>
      </c>
      <c r="N281" s="18">
        <v>181.69986447911813</v>
      </c>
      <c r="O281" s="62">
        <v>690.23442067569897</v>
      </c>
    </row>
    <row r="282" spans="1:15" s="65" customFormat="1" x14ac:dyDescent="0.35">
      <c r="A282" s="64"/>
      <c r="B282" s="17">
        <v>4220</v>
      </c>
      <c r="C282" s="13" t="s">
        <v>667</v>
      </c>
      <c r="D282" s="13" t="s">
        <v>72</v>
      </c>
      <c r="E282" s="13" t="s">
        <v>73</v>
      </c>
      <c r="F282" s="18">
        <v>0</v>
      </c>
      <c r="G282" s="18">
        <v>0</v>
      </c>
      <c r="H282" s="18">
        <v>0</v>
      </c>
      <c r="I282" s="18">
        <v>0</v>
      </c>
      <c r="J282" s="18">
        <v>53.275826947997757</v>
      </c>
      <c r="K282" s="18">
        <v>53.275826947997757</v>
      </c>
      <c r="L282" s="18">
        <v>0</v>
      </c>
      <c r="M282" s="18">
        <v>0</v>
      </c>
      <c r="N282" s="18">
        <v>0</v>
      </c>
      <c r="O282" s="62">
        <v>53.275826947997757</v>
      </c>
    </row>
    <row r="283" spans="1:15" s="65" customFormat="1" x14ac:dyDescent="0.35">
      <c r="A283" s="64"/>
      <c r="B283" s="17">
        <v>4220</v>
      </c>
      <c r="C283" s="13" t="s">
        <v>668</v>
      </c>
      <c r="D283" s="13" t="s">
        <v>68</v>
      </c>
      <c r="E283" s="13" t="s">
        <v>69</v>
      </c>
      <c r="F283" s="18">
        <v>0</v>
      </c>
      <c r="G283" s="18">
        <v>0</v>
      </c>
      <c r="H283" s="18">
        <v>0</v>
      </c>
      <c r="I283" s="18">
        <v>0</v>
      </c>
      <c r="J283" s="18">
        <v>0</v>
      </c>
      <c r="K283" s="18">
        <v>0</v>
      </c>
      <c r="L283" s="18">
        <v>1334.9434176232894</v>
      </c>
      <c r="M283" s="18">
        <v>0</v>
      </c>
      <c r="N283" s="18">
        <v>0</v>
      </c>
      <c r="O283" s="62">
        <v>1334.9434176232894</v>
      </c>
    </row>
    <row r="284" spans="1:15" s="65" customFormat="1" x14ac:dyDescent="0.35">
      <c r="A284" s="64"/>
      <c r="B284" s="17">
        <v>4220</v>
      </c>
      <c r="C284" s="13" t="s">
        <v>669</v>
      </c>
      <c r="D284" s="13" t="s">
        <v>68</v>
      </c>
      <c r="E284" s="13" t="s">
        <v>69</v>
      </c>
      <c r="F284" s="18">
        <v>21.116704406886452</v>
      </c>
      <c r="G284" s="18">
        <v>0</v>
      </c>
      <c r="H284" s="18">
        <v>21.116704406886452</v>
      </c>
      <c r="I284" s="18">
        <v>0</v>
      </c>
      <c r="J284" s="18">
        <v>0</v>
      </c>
      <c r="K284" s="18">
        <v>0</v>
      </c>
      <c r="L284" s="18">
        <v>0</v>
      </c>
      <c r="M284" s="18">
        <v>0</v>
      </c>
      <c r="N284" s="18">
        <v>0</v>
      </c>
      <c r="O284" s="62">
        <v>21.116704406886452</v>
      </c>
    </row>
    <row r="285" spans="1:15" s="65" customFormat="1" x14ac:dyDescent="0.35">
      <c r="A285" s="64"/>
      <c r="B285" s="17">
        <v>4220</v>
      </c>
      <c r="C285" s="13" t="s">
        <v>670</v>
      </c>
      <c r="D285" s="13" t="s">
        <v>72</v>
      </c>
      <c r="E285" s="13" t="s">
        <v>69</v>
      </c>
      <c r="F285" s="18">
        <v>52.791761017216125</v>
      </c>
      <c r="G285" s="18">
        <v>0</v>
      </c>
      <c r="H285" s="18">
        <v>52.791761017216125</v>
      </c>
      <c r="I285" s="18">
        <v>0</v>
      </c>
      <c r="J285" s="18">
        <v>0</v>
      </c>
      <c r="K285" s="18">
        <v>0</v>
      </c>
      <c r="L285" s="18">
        <v>0</v>
      </c>
      <c r="M285" s="18">
        <v>0</v>
      </c>
      <c r="N285" s="18">
        <v>0</v>
      </c>
      <c r="O285" s="62">
        <v>52.791761017216125</v>
      </c>
    </row>
    <row r="286" spans="1:15" s="65" customFormat="1" x14ac:dyDescent="0.35">
      <c r="A286" s="64"/>
      <c r="B286" s="17">
        <v>4220</v>
      </c>
      <c r="C286" s="13" t="s">
        <v>671</v>
      </c>
      <c r="D286" s="13" t="s">
        <v>72</v>
      </c>
      <c r="E286" s="13" t="s">
        <v>73</v>
      </c>
      <c r="F286" s="18">
        <v>105.58352203443225</v>
      </c>
      <c r="G286" s="18">
        <v>0</v>
      </c>
      <c r="H286" s="18">
        <v>105.58352203443225</v>
      </c>
      <c r="I286" s="18">
        <v>0</v>
      </c>
      <c r="J286" s="18">
        <v>0</v>
      </c>
      <c r="K286" s="18">
        <v>0</v>
      </c>
      <c r="L286" s="18">
        <v>0</v>
      </c>
      <c r="M286" s="18">
        <v>0</v>
      </c>
      <c r="N286" s="18">
        <v>0</v>
      </c>
      <c r="O286" s="62">
        <v>105.58352203443225</v>
      </c>
    </row>
    <row r="287" spans="1:15" s="65" customFormat="1" x14ac:dyDescent="0.35">
      <c r="A287" s="64"/>
      <c r="B287" s="17">
        <v>4220</v>
      </c>
      <c r="C287" s="13" t="s">
        <v>672</v>
      </c>
      <c r="D287" s="13" t="s">
        <v>72</v>
      </c>
      <c r="E287" s="13" t="s">
        <v>69</v>
      </c>
      <c r="F287" s="18">
        <v>105.58352203443225</v>
      </c>
      <c r="G287" s="18">
        <v>52.811944755693183</v>
      </c>
      <c r="H287" s="18">
        <v>158.39546679012545</v>
      </c>
      <c r="I287" s="18">
        <v>0</v>
      </c>
      <c r="J287" s="18">
        <v>0</v>
      </c>
      <c r="K287" s="18">
        <v>0</v>
      </c>
      <c r="L287" s="18">
        <v>0</v>
      </c>
      <c r="M287" s="18">
        <v>0</v>
      </c>
      <c r="N287" s="18">
        <v>0</v>
      </c>
      <c r="O287" s="62">
        <v>158.39546679012545</v>
      </c>
    </row>
    <row r="288" spans="1:15" s="65" customFormat="1" x14ac:dyDescent="0.35">
      <c r="A288" s="64"/>
      <c r="B288" s="17">
        <v>4220</v>
      </c>
      <c r="C288" s="13" t="s">
        <v>673</v>
      </c>
      <c r="D288" s="13" t="s">
        <v>72</v>
      </c>
      <c r="E288" s="13" t="s">
        <v>69</v>
      </c>
      <c r="F288" s="18">
        <v>0</v>
      </c>
      <c r="G288" s="18">
        <v>0</v>
      </c>
      <c r="H288" s="18">
        <v>0</v>
      </c>
      <c r="I288" s="18">
        <v>0</v>
      </c>
      <c r="J288" s="18">
        <v>159.82748084399324</v>
      </c>
      <c r="K288" s="18">
        <v>159.82748084399324</v>
      </c>
      <c r="L288" s="18">
        <v>0</v>
      </c>
      <c r="M288" s="18">
        <v>0</v>
      </c>
      <c r="N288" s="18">
        <v>0</v>
      </c>
      <c r="O288" s="62">
        <v>159.82748084399324</v>
      </c>
    </row>
    <row r="289" spans="1:15" s="65" customFormat="1" x14ac:dyDescent="0.35">
      <c r="A289" s="64"/>
      <c r="B289" s="17">
        <v>4220</v>
      </c>
      <c r="C289" s="13" t="s">
        <v>674</v>
      </c>
      <c r="D289" s="13" t="s">
        <v>68</v>
      </c>
      <c r="E289" s="13" t="s">
        <v>69</v>
      </c>
      <c r="F289" s="18">
        <v>0</v>
      </c>
      <c r="G289" s="18">
        <v>0</v>
      </c>
      <c r="H289" s="18">
        <v>0</v>
      </c>
      <c r="I289" s="18">
        <v>0</v>
      </c>
      <c r="J289" s="18">
        <v>0</v>
      </c>
      <c r="K289" s="18">
        <v>0</v>
      </c>
      <c r="L289" s="18">
        <v>0</v>
      </c>
      <c r="M289" s="18">
        <v>171.04369268879591</v>
      </c>
      <c r="N289" s="18">
        <v>0</v>
      </c>
      <c r="O289" s="62">
        <v>171.04369268879591</v>
      </c>
    </row>
    <row r="290" spans="1:15" s="65" customFormat="1" x14ac:dyDescent="0.35">
      <c r="A290" s="64"/>
      <c r="B290" s="17">
        <v>4220</v>
      </c>
      <c r="C290" s="13" t="s">
        <v>675</v>
      </c>
      <c r="D290" s="13" t="s">
        <v>72</v>
      </c>
      <c r="E290" s="13" t="s">
        <v>73</v>
      </c>
      <c r="F290" s="18">
        <v>105.58352203443225</v>
      </c>
      <c r="G290" s="18">
        <v>105.62388951138637</v>
      </c>
      <c r="H290" s="18">
        <v>211.20741154581862</v>
      </c>
      <c r="I290" s="18">
        <v>0</v>
      </c>
      <c r="J290" s="18">
        <v>0</v>
      </c>
      <c r="K290" s="18">
        <v>0</v>
      </c>
      <c r="L290" s="18">
        <v>0</v>
      </c>
      <c r="M290" s="18">
        <v>0</v>
      </c>
      <c r="N290" s="18">
        <v>0</v>
      </c>
      <c r="O290" s="62">
        <v>211.20741154581862</v>
      </c>
    </row>
    <row r="291" spans="1:15" s="65" customFormat="1" x14ac:dyDescent="0.35">
      <c r="A291" s="64"/>
      <c r="B291" s="17">
        <v>4220</v>
      </c>
      <c r="C291" s="13" t="s">
        <v>676</v>
      </c>
      <c r="D291" s="13" t="s">
        <v>68</v>
      </c>
      <c r="E291" s="13" t="s">
        <v>69</v>
      </c>
      <c r="F291" s="18">
        <v>0</v>
      </c>
      <c r="G291" s="18">
        <v>0</v>
      </c>
      <c r="H291" s="18">
        <v>0</v>
      </c>
      <c r="I291" s="18">
        <v>215.31560633453446</v>
      </c>
      <c r="J291" s="18">
        <v>0</v>
      </c>
      <c r="K291" s="18">
        <v>215.31560633453446</v>
      </c>
      <c r="L291" s="18">
        <v>0</v>
      </c>
      <c r="M291" s="18">
        <v>0</v>
      </c>
      <c r="N291" s="18">
        <v>0</v>
      </c>
      <c r="O291" s="62">
        <v>215.31560633453446</v>
      </c>
    </row>
    <row r="292" spans="1:15" s="65" customFormat="1" x14ac:dyDescent="0.35">
      <c r="A292" s="64"/>
      <c r="B292" s="17">
        <v>4220</v>
      </c>
      <c r="C292" s="13" t="s">
        <v>677</v>
      </c>
      <c r="D292" s="13" t="s">
        <v>72</v>
      </c>
      <c r="E292" s="13" t="s">
        <v>73</v>
      </c>
      <c r="F292" s="18">
        <v>211.1670440688645</v>
      </c>
      <c r="G292" s="18">
        <v>0</v>
      </c>
      <c r="H292" s="18">
        <v>211.1670440688645</v>
      </c>
      <c r="I292" s="18">
        <v>0</v>
      </c>
      <c r="J292" s="18">
        <v>0</v>
      </c>
      <c r="K292" s="18">
        <v>0</v>
      </c>
      <c r="L292" s="18">
        <v>0</v>
      </c>
      <c r="M292" s="18">
        <v>0</v>
      </c>
      <c r="N292" s="18">
        <v>0</v>
      </c>
      <c r="O292" s="62">
        <v>211.1670440688645</v>
      </c>
    </row>
    <row r="293" spans="1:15" s="65" customFormat="1" x14ac:dyDescent="0.35">
      <c r="A293" s="64"/>
      <c r="B293" s="17">
        <v>4220</v>
      </c>
      <c r="C293" s="13" t="s">
        <v>678</v>
      </c>
      <c r="D293" s="13" t="s">
        <v>68</v>
      </c>
      <c r="E293" s="13" t="s">
        <v>69</v>
      </c>
      <c r="F293" s="18">
        <v>0</v>
      </c>
      <c r="G293" s="18">
        <v>105.62388951138637</v>
      </c>
      <c r="H293" s="18">
        <v>105.62388951138637</v>
      </c>
      <c r="I293" s="18">
        <v>0</v>
      </c>
      <c r="J293" s="18">
        <v>0</v>
      </c>
      <c r="K293" s="18">
        <v>0</v>
      </c>
      <c r="L293" s="18">
        <v>0</v>
      </c>
      <c r="M293" s="18">
        <v>114.02912845919728</v>
      </c>
      <c r="N293" s="18">
        <v>0</v>
      </c>
      <c r="O293" s="62">
        <v>219.65301797058365</v>
      </c>
    </row>
    <row r="294" spans="1:15" s="65" customFormat="1" x14ac:dyDescent="0.35">
      <c r="A294" s="64"/>
      <c r="B294" s="17">
        <v>4220</v>
      </c>
      <c r="C294" s="13" t="s">
        <v>679</v>
      </c>
      <c r="D294" s="13" t="s">
        <v>68</v>
      </c>
      <c r="E294" s="13" t="s">
        <v>69</v>
      </c>
      <c r="F294" s="18">
        <v>52.791761017216125</v>
      </c>
      <c r="G294" s="18">
        <v>52.811944755693183</v>
      </c>
      <c r="H294" s="18">
        <v>105.60370577290931</v>
      </c>
      <c r="I294" s="18">
        <v>0</v>
      </c>
      <c r="J294" s="18">
        <v>0</v>
      </c>
      <c r="K294" s="18">
        <v>0</v>
      </c>
      <c r="L294" s="18">
        <v>133.49434176232893</v>
      </c>
      <c r="M294" s="18">
        <v>0</v>
      </c>
      <c r="N294" s="18">
        <v>0</v>
      </c>
      <c r="O294" s="62">
        <v>239.09804753523824</v>
      </c>
    </row>
    <row r="295" spans="1:15" s="65" customFormat="1" x14ac:dyDescent="0.35">
      <c r="A295" s="64"/>
      <c r="B295" s="17">
        <v>4220</v>
      </c>
      <c r="C295" s="13" t="s">
        <v>680</v>
      </c>
      <c r="D295" s="13" t="s">
        <v>68</v>
      </c>
      <c r="E295" s="13" t="s">
        <v>69</v>
      </c>
      <c r="F295" s="18">
        <v>131.97940254304032</v>
      </c>
      <c r="G295" s="18">
        <v>132.02986188923293</v>
      </c>
      <c r="H295" s="18">
        <v>264.00926443227326</v>
      </c>
      <c r="I295" s="18">
        <v>0</v>
      </c>
      <c r="J295" s="18">
        <v>0</v>
      </c>
      <c r="K295" s="18">
        <v>0</v>
      </c>
      <c r="L295" s="18">
        <v>0</v>
      </c>
      <c r="M295" s="18">
        <v>0</v>
      </c>
      <c r="N295" s="18">
        <v>0</v>
      </c>
      <c r="O295" s="62">
        <v>264.00926443227326</v>
      </c>
    </row>
    <row r="296" spans="1:15" s="65" customFormat="1" x14ac:dyDescent="0.35">
      <c r="A296" s="64"/>
      <c r="B296" s="17">
        <v>4220</v>
      </c>
      <c r="C296" s="13" t="s">
        <v>681</v>
      </c>
      <c r="D296" s="13" t="s">
        <v>68</v>
      </c>
      <c r="E296" s="13" t="s">
        <v>69</v>
      </c>
      <c r="F296" s="18">
        <v>0</v>
      </c>
      <c r="G296" s="18">
        <v>264.05972377846587</v>
      </c>
      <c r="H296" s="18">
        <v>264.05972377846587</v>
      </c>
      <c r="I296" s="18">
        <v>0</v>
      </c>
      <c r="J296" s="18">
        <v>0</v>
      </c>
      <c r="K296" s="18">
        <v>0</v>
      </c>
      <c r="L296" s="18">
        <v>0</v>
      </c>
      <c r="M296" s="18">
        <v>0</v>
      </c>
      <c r="N296" s="18">
        <v>0</v>
      </c>
      <c r="O296" s="62">
        <v>264.05972377846587</v>
      </c>
    </row>
    <row r="297" spans="1:15" s="65" customFormat="1" x14ac:dyDescent="0.35">
      <c r="A297" s="64"/>
      <c r="B297" s="17">
        <v>4220</v>
      </c>
      <c r="C297" s="13" t="s">
        <v>682</v>
      </c>
      <c r="D297" s="13" t="s">
        <v>68</v>
      </c>
      <c r="E297" s="13" t="s">
        <v>69</v>
      </c>
      <c r="F297" s="18">
        <v>316.75056610329676</v>
      </c>
      <c r="G297" s="18">
        <v>0</v>
      </c>
      <c r="H297" s="18">
        <v>316.75056610329676</v>
      </c>
      <c r="I297" s="18">
        <v>0</v>
      </c>
      <c r="J297" s="18">
        <v>0</v>
      </c>
      <c r="K297" s="18">
        <v>0</v>
      </c>
      <c r="L297" s="18">
        <v>0</v>
      </c>
      <c r="M297" s="18">
        <v>0</v>
      </c>
      <c r="N297" s="18">
        <v>0</v>
      </c>
      <c r="O297" s="62">
        <v>316.75056610329676</v>
      </c>
    </row>
    <row r="298" spans="1:15" s="65" customFormat="1" x14ac:dyDescent="0.35">
      <c r="A298" s="64"/>
      <c r="B298" s="17">
        <v>4220</v>
      </c>
      <c r="C298" s="13" t="s">
        <v>683</v>
      </c>
      <c r="D298" s="13" t="s">
        <v>72</v>
      </c>
      <c r="E298" s="13" t="s">
        <v>73</v>
      </c>
      <c r="F298" s="18">
        <v>0</v>
      </c>
      <c r="G298" s="18">
        <v>0</v>
      </c>
      <c r="H298" s="18">
        <v>0</v>
      </c>
      <c r="I298" s="18">
        <v>0</v>
      </c>
      <c r="J298" s="18">
        <v>0</v>
      </c>
      <c r="K298" s="18">
        <v>0</v>
      </c>
      <c r="L298" s="18">
        <v>333.73585440582235</v>
      </c>
      <c r="M298" s="18">
        <v>0</v>
      </c>
      <c r="N298" s="18">
        <v>0</v>
      </c>
      <c r="O298" s="62">
        <v>333.73585440582235</v>
      </c>
    </row>
    <row r="299" spans="1:15" s="65" customFormat="1" x14ac:dyDescent="0.35">
      <c r="A299" s="64"/>
      <c r="B299" s="17">
        <v>4220</v>
      </c>
      <c r="C299" s="13" t="s">
        <v>684</v>
      </c>
      <c r="D299" s="13" t="s">
        <v>72</v>
      </c>
      <c r="E299" s="13" t="s">
        <v>73</v>
      </c>
      <c r="F299" s="18">
        <v>105.58352203443225</v>
      </c>
      <c r="G299" s="18">
        <v>105.62388951138637</v>
      </c>
      <c r="H299" s="18">
        <v>211.20741154581862</v>
      </c>
      <c r="I299" s="18">
        <v>0</v>
      </c>
      <c r="J299" s="18">
        <v>0</v>
      </c>
      <c r="K299" s="18">
        <v>0</v>
      </c>
      <c r="L299" s="18">
        <v>233.61509808407561</v>
      </c>
      <c r="M299" s="18">
        <v>0</v>
      </c>
      <c r="N299" s="18">
        <v>0</v>
      </c>
      <c r="O299" s="62">
        <v>444.82250962989423</v>
      </c>
    </row>
    <row r="300" spans="1:15" s="65" customFormat="1" x14ac:dyDescent="0.35">
      <c r="A300" s="64"/>
      <c r="B300" s="17">
        <v>4220</v>
      </c>
      <c r="C300" s="13" t="s">
        <v>685</v>
      </c>
      <c r="D300" s="13" t="s">
        <v>68</v>
      </c>
      <c r="E300" s="13" t="s">
        <v>69</v>
      </c>
      <c r="F300" s="18">
        <v>0</v>
      </c>
      <c r="G300" s="18">
        <v>0</v>
      </c>
      <c r="H300" s="18">
        <v>0</v>
      </c>
      <c r="I300" s="18">
        <v>322.97340950180177</v>
      </c>
      <c r="J300" s="18">
        <v>319.65496168798649</v>
      </c>
      <c r="K300" s="18">
        <v>642.62837118978825</v>
      </c>
      <c r="L300" s="18">
        <v>0</v>
      </c>
      <c r="M300" s="18">
        <v>0</v>
      </c>
      <c r="N300" s="18">
        <v>0</v>
      </c>
      <c r="O300" s="62">
        <v>642.62837118978825</v>
      </c>
    </row>
    <row r="301" spans="1:15" s="65" customFormat="1" x14ac:dyDescent="0.35">
      <c r="A301" s="64"/>
      <c r="B301" s="17">
        <v>4220</v>
      </c>
      <c r="C301" s="13" t="s">
        <v>686</v>
      </c>
      <c r="D301" s="13" t="s">
        <v>72</v>
      </c>
      <c r="E301" s="13" t="s">
        <v>69</v>
      </c>
      <c r="F301" s="18">
        <v>0</v>
      </c>
      <c r="G301" s="18">
        <v>0</v>
      </c>
      <c r="H301" s="18">
        <v>0</v>
      </c>
      <c r="I301" s="18">
        <v>89.355976628831797</v>
      </c>
      <c r="J301" s="18">
        <v>88.437872733676272</v>
      </c>
      <c r="K301" s="18">
        <v>177.79384936250807</v>
      </c>
      <c r="L301" s="18">
        <v>184.66717277122169</v>
      </c>
      <c r="M301" s="18">
        <v>189.28835324226748</v>
      </c>
      <c r="N301" s="18">
        <v>197.13841505577523</v>
      </c>
      <c r="O301" s="62">
        <v>748.88779043177249</v>
      </c>
    </row>
    <row r="302" spans="1:15" s="65" customFormat="1" x14ac:dyDescent="0.35">
      <c r="A302" s="64"/>
      <c r="B302" s="17">
        <v>4220</v>
      </c>
      <c r="C302" s="13" t="s">
        <v>687</v>
      </c>
      <c r="D302" s="13" t="s">
        <v>95</v>
      </c>
      <c r="E302" s="13" t="s">
        <v>69</v>
      </c>
      <c r="F302" s="18">
        <v>0</v>
      </c>
      <c r="G302" s="18">
        <v>0</v>
      </c>
      <c r="H302" s="18">
        <v>0</v>
      </c>
      <c r="I302" s="18">
        <v>0</v>
      </c>
      <c r="J302" s="18">
        <v>0</v>
      </c>
      <c r="K302" s="18">
        <v>0</v>
      </c>
      <c r="L302" s="18">
        <v>889.96227841552616</v>
      </c>
      <c r="M302" s="18">
        <v>0</v>
      </c>
      <c r="N302" s="18">
        <v>0</v>
      </c>
      <c r="O302" s="62">
        <v>889.96227841552616</v>
      </c>
    </row>
    <row r="303" spans="1:15" s="65" customFormat="1" x14ac:dyDescent="0.35">
      <c r="A303" s="64"/>
      <c r="B303" s="17">
        <v>4220</v>
      </c>
      <c r="C303" s="13" t="s">
        <v>688</v>
      </c>
      <c r="D303" s="13" t="s">
        <v>68</v>
      </c>
      <c r="E303" s="13" t="s">
        <v>69</v>
      </c>
      <c r="F303" s="18">
        <v>0</v>
      </c>
      <c r="G303" s="18">
        <v>475.30750280123863</v>
      </c>
      <c r="H303" s="18">
        <v>475.30750280123863</v>
      </c>
      <c r="I303" s="18">
        <v>0</v>
      </c>
      <c r="J303" s="18">
        <v>0</v>
      </c>
      <c r="K303" s="18">
        <v>0</v>
      </c>
      <c r="L303" s="18">
        <v>0</v>
      </c>
      <c r="M303" s="18">
        <v>570.14564229598636</v>
      </c>
      <c r="N303" s="18">
        <v>0</v>
      </c>
      <c r="O303" s="62">
        <v>1045.4531450972249</v>
      </c>
    </row>
    <row r="304" spans="1:15" s="65" customFormat="1" x14ac:dyDescent="0.35">
      <c r="A304" s="64"/>
      <c r="B304" s="17">
        <v>4220</v>
      </c>
      <c r="C304" s="13" t="s">
        <v>689</v>
      </c>
      <c r="D304" s="13" t="s">
        <v>95</v>
      </c>
      <c r="E304" s="13" t="s">
        <v>69</v>
      </c>
      <c r="F304" s="18">
        <v>0</v>
      </c>
      <c r="G304" s="18">
        <v>0</v>
      </c>
      <c r="H304" s="18">
        <v>0</v>
      </c>
      <c r="I304" s="18">
        <v>538.28901583633615</v>
      </c>
      <c r="J304" s="18">
        <v>0</v>
      </c>
      <c r="K304" s="18">
        <v>538.28901583633615</v>
      </c>
      <c r="L304" s="18">
        <v>0</v>
      </c>
      <c r="M304" s="18">
        <v>0</v>
      </c>
      <c r="N304" s="18">
        <v>593.79040679450372</v>
      </c>
      <c r="O304" s="62">
        <v>1132.0794226308399</v>
      </c>
    </row>
    <row r="305" spans="1:15" s="65" customFormat="1" x14ac:dyDescent="0.35">
      <c r="A305" s="64"/>
      <c r="B305" s="17">
        <v>4220</v>
      </c>
      <c r="C305" s="13" t="s">
        <v>690</v>
      </c>
      <c r="D305" s="13" t="s">
        <v>68</v>
      </c>
      <c r="E305" s="13" t="s">
        <v>69</v>
      </c>
      <c r="F305" s="18">
        <v>0</v>
      </c>
      <c r="G305" s="18">
        <v>0</v>
      </c>
      <c r="H305" s="18">
        <v>0</v>
      </c>
      <c r="I305" s="18">
        <v>269.14450791816807</v>
      </c>
      <c r="J305" s="18">
        <v>266.37913473998879</v>
      </c>
      <c r="K305" s="18">
        <v>535.52364265815686</v>
      </c>
      <c r="L305" s="18">
        <v>0</v>
      </c>
      <c r="M305" s="18">
        <v>0</v>
      </c>
      <c r="N305" s="18">
        <v>593.79040679450372</v>
      </c>
      <c r="O305" s="62">
        <v>1129.3140494526606</v>
      </c>
    </row>
    <row r="306" spans="1:15" s="65" customFormat="1" x14ac:dyDescent="0.35">
      <c r="A306" s="64"/>
      <c r="B306" s="17">
        <v>4220</v>
      </c>
      <c r="C306" s="13" t="s">
        <v>691</v>
      </c>
      <c r="D306" s="13" t="s">
        <v>72</v>
      </c>
      <c r="E306" s="13" t="s">
        <v>73</v>
      </c>
      <c r="F306" s="18">
        <v>0</v>
      </c>
      <c r="G306" s="18">
        <v>0</v>
      </c>
      <c r="H306" s="18">
        <v>0</v>
      </c>
      <c r="I306" s="18">
        <v>0</v>
      </c>
      <c r="J306" s="18">
        <v>0</v>
      </c>
      <c r="K306" s="18">
        <v>0</v>
      </c>
      <c r="L306" s="18">
        <v>0</v>
      </c>
      <c r="M306" s="18">
        <v>570.14564229598636</v>
      </c>
      <c r="N306" s="18">
        <v>593.79040679450372</v>
      </c>
      <c r="O306" s="62">
        <v>1163.9360490904901</v>
      </c>
    </row>
    <row r="307" spans="1:15" s="65" customFormat="1" x14ac:dyDescent="0.35">
      <c r="A307" s="64"/>
      <c r="B307" s="17">
        <v>4220</v>
      </c>
      <c r="C307" s="13" t="s">
        <v>692</v>
      </c>
      <c r="D307" s="13" t="s">
        <v>72</v>
      </c>
      <c r="E307" s="13" t="s">
        <v>73</v>
      </c>
      <c r="F307" s="18">
        <v>0</v>
      </c>
      <c r="G307" s="18">
        <v>0</v>
      </c>
      <c r="H307" s="18">
        <v>0</v>
      </c>
      <c r="I307" s="18">
        <v>0</v>
      </c>
      <c r="J307" s="18">
        <v>0</v>
      </c>
      <c r="K307" s="18">
        <v>0</v>
      </c>
      <c r="L307" s="18">
        <v>1223.6981328213485</v>
      </c>
      <c r="M307" s="18">
        <v>0</v>
      </c>
      <c r="N307" s="18">
        <v>0</v>
      </c>
      <c r="O307" s="62">
        <v>1223.6981328213485</v>
      </c>
    </row>
    <row r="308" spans="1:15" s="65" customFormat="1" x14ac:dyDescent="0.35">
      <c r="A308" s="64"/>
      <c r="B308" s="17">
        <v>4220</v>
      </c>
      <c r="C308" s="13" t="s">
        <v>693</v>
      </c>
      <c r="D308" s="13" t="s">
        <v>68</v>
      </c>
      <c r="E308" s="13" t="s">
        <v>69</v>
      </c>
      <c r="F308" s="18">
        <v>0</v>
      </c>
      <c r="G308" s="18">
        <v>660.14930944616469</v>
      </c>
      <c r="H308" s="18">
        <v>660.14930944616469</v>
      </c>
      <c r="I308" s="18">
        <v>0</v>
      </c>
      <c r="J308" s="18">
        <v>0</v>
      </c>
      <c r="K308" s="18">
        <v>0</v>
      </c>
      <c r="L308" s="18">
        <v>0</v>
      </c>
      <c r="M308" s="18">
        <v>0</v>
      </c>
      <c r="N308" s="18">
        <v>771.92752883285482</v>
      </c>
      <c r="O308" s="62">
        <v>1432.0768382790195</v>
      </c>
    </row>
    <row r="309" spans="1:15" s="65" customFormat="1" x14ac:dyDescent="0.35">
      <c r="A309" s="64"/>
      <c r="B309" s="17">
        <v>4220</v>
      </c>
      <c r="C309" s="13" t="s">
        <v>694</v>
      </c>
      <c r="D309" s="13" t="s">
        <v>72</v>
      </c>
      <c r="E309" s="13" t="s">
        <v>73</v>
      </c>
      <c r="F309" s="18">
        <v>0</v>
      </c>
      <c r="G309" s="18">
        <v>0</v>
      </c>
      <c r="H309" s="18">
        <v>0</v>
      </c>
      <c r="I309" s="18">
        <v>0</v>
      </c>
      <c r="J309" s="18">
        <v>0</v>
      </c>
      <c r="K309" s="18">
        <v>0</v>
      </c>
      <c r="L309" s="18">
        <v>0</v>
      </c>
      <c r="M309" s="18">
        <v>912.23302767357825</v>
      </c>
      <c r="N309" s="18">
        <v>950.06465087120591</v>
      </c>
      <c r="O309" s="62">
        <v>1862.297678544784</v>
      </c>
    </row>
    <row r="310" spans="1:15" s="65" customFormat="1" x14ac:dyDescent="0.35">
      <c r="A310" s="64"/>
      <c r="B310" s="17">
        <v>4220</v>
      </c>
      <c r="C310" s="13" t="s">
        <v>695</v>
      </c>
      <c r="D310" s="13" t="s">
        <v>68</v>
      </c>
      <c r="E310" s="13" t="s">
        <v>69</v>
      </c>
      <c r="F310" s="18">
        <v>0</v>
      </c>
      <c r="G310" s="18">
        <v>0</v>
      </c>
      <c r="H310" s="18">
        <v>0</v>
      </c>
      <c r="I310" s="18">
        <v>0</v>
      </c>
      <c r="J310" s="18">
        <v>319.65496168798649</v>
      </c>
      <c r="K310" s="18">
        <v>319.65496168798649</v>
      </c>
      <c r="L310" s="18">
        <v>1891.1698416329932</v>
      </c>
      <c r="M310" s="18">
        <v>684.17477075518366</v>
      </c>
      <c r="N310" s="18">
        <v>0</v>
      </c>
      <c r="O310" s="62">
        <v>2894.9995740761633</v>
      </c>
    </row>
    <row r="311" spans="1:15" s="65" customFormat="1" x14ac:dyDescent="0.35">
      <c r="A311" s="64"/>
      <c r="B311" s="17">
        <v>4220</v>
      </c>
      <c r="C311" s="13" t="s">
        <v>696</v>
      </c>
      <c r="D311" s="13" t="s">
        <v>68</v>
      </c>
      <c r="E311" s="13" t="s">
        <v>69</v>
      </c>
      <c r="F311" s="18">
        <v>316.75056610329676</v>
      </c>
      <c r="G311" s="18">
        <v>316.87166853415903</v>
      </c>
      <c r="H311" s="18">
        <v>633.6222346374559</v>
      </c>
      <c r="I311" s="18">
        <v>538.28901583633615</v>
      </c>
      <c r="J311" s="18">
        <v>799.13740421996624</v>
      </c>
      <c r="K311" s="18">
        <v>1337.4264200563025</v>
      </c>
      <c r="L311" s="18">
        <v>1390.5660600242595</v>
      </c>
      <c r="M311" s="18">
        <v>0</v>
      </c>
      <c r="N311" s="18">
        <v>0</v>
      </c>
      <c r="O311" s="62">
        <v>3361.6147147180181</v>
      </c>
    </row>
    <row r="312" spans="1:15" s="65" customFormat="1" x14ac:dyDescent="0.35">
      <c r="A312" s="64"/>
      <c r="B312" s="17">
        <v>4220</v>
      </c>
      <c r="C312" s="13" t="s">
        <v>697</v>
      </c>
      <c r="D312" s="13" t="s">
        <v>68</v>
      </c>
      <c r="E312" s="13" t="s">
        <v>69</v>
      </c>
      <c r="F312" s="18">
        <v>1583.7528305164838</v>
      </c>
      <c r="G312" s="18">
        <v>1584.3583426707953</v>
      </c>
      <c r="H312" s="18">
        <v>3168.1111731872788</v>
      </c>
      <c r="I312" s="18">
        <v>1076.5780316726723</v>
      </c>
      <c r="J312" s="18">
        <v>0</v>
      </c>
      <c r="K312" s="18">
        <v>1076.5780316726723</v>
      </c>
      <c r="L312" s="18">
        <v>0</v>
      </c>
      <c r="M312" s="18">
        <v>0</v>
      </c>
      <c r="N312" s="18">
        <v>0</v>
      </c>
      <c r="O312" s="62">
        <v>4244.6892048599511</v>
      </c>
    </row>
    <row r="313" spans="1:15" s="65" customFormat="1" x14ac:dyDescent="0.35">
      <c r="A313" s="64"/>
      <c r="B313" s="17">
        <v>4220</v>
      </c>
      <c r="C313" s="13" t="s">
        <v>698</v>
      </c>
      <c r="D313" s="13" t="s">
        <v>72</v>
      </c>
      <c r="E313" s="13" t="s">
        <v>98</v>
      </c>
      <c r="F313" s="18">
        <v>3046.08461069337</v>
      </c>
      <c r="G313" s="18">
        <v>3047.2492124034966</v>
      </c>
      <c r="H313" s="18">
        <v>6093.3338230968666</v>
      </c>
      <c r="I313" s="18">
        <v>0</v>
      </c>
      <c r="J313" s="18">
        <v>0</v>
      </c>
      <c r="K313" s="18">
        <v>0</v>
      </c>
      <c r="L313" s="18">
        <v>0</v>
      </c>
      <c r="M313" s="18">
        <v>0</v>
      </c>
      <c r="N313" s="18">
        <v>0</v>
      </c>
      <c r="O313" s="62">
        <v>6093.3338230968666</v>
      </c>
    </row>
    <row r="314" spans="1:15" s="65" customFormat="1" x14ac:dyDescent="0.35">
      <c r="A314" s="64"/>
      <c r="B314" s="17">
        <v>4220</v>
      </c>
      <c r="C314" s="13" t="s">
        <v>699</v>
      </c>
      <c r="D314" s="13" t="s">
        <v>72</v>
      </c>
      <c r="E314" s="13" t="s">
        <v>98</v>
      </c>
      <c r="F314" s="18">
        <v>0</v>
      </c>
      <c r="G314" s="18">
        <v>0</v>
      </c>
      <c r="H314" s="18">
        <v>0</v>
      </c>
      <c r="I314" s="18">
        <v>1291.8936380072071</v>
      </c>
      <c r="J314" s="18">
        <v>1278.6198467519459</v>
      </c>
      <c r="K314" s="18">
        <v>2570.513484759153</v>
      </c>
      <c r="L314" s="18">
        <v>2669.8868352465788</v>
      </c>
      <c r="M314" s="18">
        <v>2508.6408261023403</v>
      </c>
      <c r="N314" s="18">
        <v>2612.6777898958162</v>
      </c>
      <c r="O314" s="62">
        <v>10361.71893600389</v>
      </c>
    </row>
    <row r="315" spans="1:15" s="65" customFormat="1" x14ac:dyDescent="0.35">
      <c r="A315" s="64"/>
      <c r="B315" s="17">
        <v>4220</v>
      </c>
      <c r="C315" s="13" t="s">
        <v>700</v>
      </c>
      <c r="D315" s="13" t="s">
        <v>72</v>
      </c>
      <c r="E315" s="13" t="s">
        <v>69</v>
      </c>
      <c r="F315" s="18">
        <v>0</v>
      </c>
      <c r="G315" s="18">
        <v>0</v>
      </c>
      <c r="H315" s="18">
        <v>0</v>
      </c>
      <c r="I315" s="18">
        <v>29.067606855162158</v>
      </c>
      <c r="J315" s="18">
        <v>28.768946551918788</v>
      </c>
      <c r="K315" s="18">
        <v>57.836553407080942</v>
      </c>
      <c r="L315" s="18">
        <v>60.07245379304802</v>
      </c>
      <c r="M315" s="18">
        <v>61.575729367966531</v>
      </c>
      <c r="N315" s="18">
        <v>64.129363933806403</v>
      </c>
      <c r="O315" s="62">
        <v>243.61410050190193</v>
      </c>
    </row>
    <row r="316" spans="1:15" s="65" customFormat="1" x14ac:dyDescent="0.35">
      <c r="A316" s="64"/>
      <c r="B316" s="17">
        <v>4220</v>
      </c>
      <c r="C316" s="13" t="s">
        <v>701</v>
      </c>
      <c r="D316" s="13" t="s">
        <v>68</v>
      </c>
      <c r="E316" s="13" t="s">
        <v>69</v>
      </c>
      <c r="F316" s="18">
        <v>0</v>
      </c>
      <c r="G316" s="18">
        <v>211.24777902277273</v>
      </c>
      <c r="H316" s="18">
        <v>211.24777902277273</v>
      </c>
      <c r="I316" s="18">
        <v>215.31560633453446</v>
      </c>
      <c r="J316" s="18">
        <v>0</v>
      </c>
      <c r="K316" s="18">
        <v>215.31560633453446</v>
      </c>
      <c r="L316" s="18">
        <v>0</v>
      </c>
      <c r="M316" s="18">
        <v>0</v>
      </c>
      <c r="N316" s="18">
        <v>296.89520339725186</v>
      </c>
      <c r="O316" s="62">
        <v>723.45858875455906</v>
      </c>
    </row>
    <row r="317" spans="1:15" s="65" customFormat="1" x14ac:dyDescent="0.35">
      <c r="A317" s="64"/>
      <c r="B317" s="17">
        <v>4220</v>
      </c>
      <c r="C317" s="13" t="s">
        <v>702</v>
      </c>
      <c r="D317" s="13" t="s">
        <v>68</v>
      </c>
      <c r="E317" s="13" t="s">
        <v>69</v>
      </c>
      <c r="F317" s="18">
        <v>0</v>
      </c>
      <c r="G317" s="18">
        <v>0</v>
      </c>
      <c r="H317" s="18">
        <v>0</v>
      </c>
      <c r="I317" s="18">
        <v>107.65780316726723</v>
      </c>
      <c r="J317" s="18">
        <v>159.82748084399324</v>
      </c>
      <c r="K317" s="18">
        <v>267.48528401126049</v>
      </c>
      <c r="L317" s="18">
        <v>0</v>
      </c>
      <c r="M317" s="18">
        <v>0</v>
      </c>
      <c r="N317" s="18">
        <v>0</v>
      </c>
      <c r="O317" s="62">
        <v>267.48528401126049</v>
      </c>
    </row>
    <row r="318" spans="1:15" s="65" customFormat="1" x14ac:dyDescent="0.35">
      <c r="A318" s="64"/>
      <c r="B318" s="17">
        <v>4220</v>
      </c>
      <c r="C318" s="13" t="s">
        <v>703</v>
      </c>
      <c r="D318" s="13" t="s">
        <v>68</v>
      </c>
      <c r="E318" s="13" t="s">
        <v>69</v>
      </c>
      <c r="F318" s="18">
        <v>791.87641525824188</v>
      </c>
      <c r="G318" s="18">
        <v>0</v>
      </c>
      <c r="H318" s="18">
        <v>791.87641525824188</v>
      </c>
      <c r="I318" s="18">
        <v>0</v>
      </c>
      <c r="J318" s="18">
        <v>0</v>
      </c>
      <c r="K318" s="18">
        <v>0</v>
      </c>
      <c r="L318" s="18">
        <v>0</v>
      </c>
      <c r="M318" s="18">
        <v>0</v>
      </c>
      <c r="N318" s="18">
        <v>237.51616271780148</v>
      </c>
      <c r="O318" s="62">
        <v>1029.3925779760434</v>
      </c>
    </row>
    <row r="319" spans="1:15" s="65" customFormat="1" x14ac:dyDescent="0.35">
      <c r="A319" s="64"/>
      <c r="B319" s="17">
        <v>4220</v>
      </c>
      <c r="C319" s="13" t="s">
        <v>704</v>
      </c>
      <c r="D319" s="13" t="s">
        <v>72</v>
      </c>
      <c r="E319" s="13" t="s">
        <v>69</v>
      </c>
      <c r="F319" s="18">
        <v>211.1670440688645</v>
      </c>
      <c r="G319" s="18">
        <v>211.24777902277273</v>
      </c>
      <c r="H319" s="18">
        <v>422.41482309163723</v>
      </c>
      <c r="I319" s="18">
        <v>0</v>
      </c>
      <c r="J319" s="18">
        <v>0</v>
      </c>
      <c r="K319" s="18">
        <v>0</v>
      </c>
      <c r="L319" s="18">
        <v>0</v>
      </c>
      <c r="M319" s="18">
        <v>0</v>
      </c>
      <c r="N319" s="18">
        <v>0</v>
      </c>
      <c r="O319" s="62">
        <v>422.41482309163723</v>
      </c>
    </row>
    <row r="320" spans="1:15" s="65" customFormat="1" x14ac:dyDescent="0.35">
      <c r="A320" s="64"/>
      <c r="B320" s="17">
        <v>4220</v>
      </c>
      <c r="C320" s="13" t="s">
        <v>705</v>
      </c>
      <c r="D320" s="13" t="s">
        <v>72</v>
      </c>
      <c r="E320" s="13" t="s">
        <v>69</v>
      </c>
      <c r="F320" s="18">
        <v>0</v>
      </c>
      <c r="G320" s="18">
        <v>0</v>
      </c>
      <c r="H320" s="18">
        <v>0</v>
      </c>
      <c r="I320" s="18">
        <v>0</v>
      </c>
      <c r="J320" s="18">
        <v>213.10330779199103</v>
      </c>
      <c r="K320" s="18">
        <v>213.10330779199103</v>
      </c>
      <c r="L320" s="18">
        <v>222.49056960388154</v>
      </c>
      <c r="M320" s="18">
        <v>228.05825691839456</v>
      </c>
      <c r="N320" s="18">
        <v>0</v>
      </c>
      <c r="O320" s="62">
        <v>663.65213431426719</v>
      </c>
    </row>
    <row r="321" spans="1:15" s="65" customFormat="1" x14ac:dyDescent="0.35">
      <c r="A321" s="64"/>
      <c r="B321" s="17"/>
      <c r="C321" s="13"/>
      <c r="D321" s="13"/>
      <c r="E321" s="13"/>
      <c r="F321" s="362"/>
      <c r="G321" s="362"/>
      <c r="H321" s="18"/>
      <c r="I321" s="18"/>
      <c r="J321" s="18"/>
      <c r="K321" s="18"/>
      <c r="L321" s="18"/>
      <c r="M321" s="18"/>
      <c r="N321" s="18"/>
      <c r="O321" s="62"/>
    </row>
    <row r="322" spans="1:15" ht="13.15" thickBot="1" x14ac:dyDescent="0.4">
      <c r="B322" s="366">
        <v>42</v>
      </c>
      <c r="C322" s="367"/>
      <c r="D322" s="367"/>
      <c r="E322" s="368"/>
      <c r="F322" s="21">
        <v>15218.563004677533</v>
      </c>
      <c r="G322" s="21">
        <v>15632.081738855695</v>
      </c>
      <c r="H322" s="21">
        <v>30850.644743533223</v>
      </c>
      <c r="I322" s="21">
        <v>13364.502208845015</v>
      </c>
      <c r="J322" s="21">
        <v>20301.547862259271</v>
      </c>
      <c r="K322" s="21">
        <v>33666.050071104299</v>
      </c>
      <c r="L322" s="21">
        <v>31616.702762365148</v>
      </c>
      <c r="M322" s="21">
        <v>29420.980795838237</v>
      </c>
      <c r="N322" s="21">
        <v>52141.581510366763</v>
      </c>
      <c r="O322" s="21">
        <v>177695.95988320766</v>
      </c>
    </row>
    <row r="323" spans="1:15" x14ac:dyDescent="0.35">
      <c r="B323" s="17">
        <v>4240</v>
      </c>
      <c r="C323" s="13" t="s">
        <v>706</v>
      </c>
      <c r="D323" s="13" t="s">
        <v>72</v>
      </c>
      <c r="E323" s="13" t="s">
        <v>73</v>
      </c>
      <c r="F323" s="18">
        <v>66.527093596059117</v>
      </c>
      <c r="G323" s="18">
        <v>0</v>
      </c>
      <c r="H323" s="18">
        <v>66.527093596059117</v>
      </c>
      <c r="I323" s="18">
        <v>0</v>
      </c>
      <c r="J323" s="18">
        <v>0</v>
      </c>
      <c r="K323" s="18">
        <v>0</v>
      </c>
      <c r="L323" s="18">
        <v>0</v>
      </c>
      <c r="M323" s="18">
        <v>0</v>
      </c>
      <c r="N323" s="18">
        <v>0</v>
      </c>
      <c r="O323" s="62">
        <v>66.527093596059117</v>
      </c>
    </row>
    <row r="324" spans="1:15" x14ac:dyDescent="0.35">
      <c r="B324" s="17">
        <v>4240</v>
      </c>
      <c r="C324" s="13" t="s">
        <v>707</v>
      </c>
      <c r="D324" s="13" t="s">
        <v>72</v>
      </c>
      <c r="E324" s="13" t="s">
        <v>73</v>
      </c>
      <c r="F324" s="18">
        <v>153.52406214475181</v>
      </c>
      <c r="G324" s="18">
        <v>255.87343690791968</v>
      </c>
      <c r="H324" s="18">
        <v>409.39749905267155</v>
      </c>
      <c r="I324" s="18">
        <v>0</v>
      </c>
      <c r="J324" s="18">
        <v>0</v>
      </c>
      <c r="K324" s="18">
        <v>0</v>
      </c>
      <c r="L324" s="18">
        <v>0</v>
      </c>
      <c r="M324" s="18">
        <v>0</v>
      </c>
      <c r="N324" s="18">
        <v>0</v>
      </c>
      <c r="O324" s="62">
        <v>409.39749905267155</v>
      </c>
    </row>
    <row r="325" spans="1:15" x14ac:dyDescent="0.35">
      <c r="B325" s="17">
        <v>4240</v>
      </c>
      <c r="C325" s="13" t="s">
        <v>708</v>
      </c>
      <c r="D325" s="13" t="s">
        <v>72</v>
      </c>
      <c r="E325" s="13" t="s">
        <v>73</v>
      </c>
      <c r="F325" s="18">
        <v>127.93671845395984</v>
      </c>
      <c r="G325" s="18">
        <v>127.93671845395984</v>
      </c>
      <c r="H325" s="18">
        <v>255.87343690791968</v>
      </c>
      <c r="I325" s="18">
        <v>0</v>
      </c>
      <c r="J325" s="18">
        <v>0</v>
      </c>
      <c r="K325" s="18">
        <v>0</v>
      </c>
      <c r="L325" s="18">
        <v>0</v>
      </c>
      <c r="M325" s="18">
        <v>0</v>
      </c>
      <c r="N325" s="18">
        <v>0</v>
      </c>
      <c r="O325" s="62">
        <v>255.87343690791968</v>
      </c>
    </row>
    <row r="326" spans="1:15" x14ac:dyDescent="0.35">
      <c r="B326" s="17">
        <v>4240</v>
      </c>
      <c r="C326" s="13" t="s">
        <v>709</v>
      </c>
      <c r="D326" s="13" t="s">
        <v>72</v>
      </c>
      <c r="E326" s="13" t="s">
        <v>73</v>
      </c>
      <c r="F326" s="18">
        <v>0</v>
      </c>
      <c r="G326" s="18">
        <v>0</v>
      </c>
      <c r="H326" s="18">
        <v>0</v>
      </c>
      <c r="I326" s="18">
        <v>130.62334217506631</v>
      </c>
      <c r="J326" s="18">
        <v>135.84827586206899</v>
      </c>
      <c r="K326" s="18">
        <v>266.47161803713533</v>
      </c>
      <c r="L326" s="18">
        <v>0</v>
      </c>
      <c r="M326" s="18">
        <v>0</v>
      </c>
      <c r="N326" s="18">
        <v>0</v>
      </c>
      <c r="O326" s="62">
        <v>266.47161803713533</v>
      </c>
    </row>
    <row r="327" spans="1:15" x14ac:dyDescent="0.35">
      <c r="B327" s="17">
        <v>4240</v>
      </c>
      <c r="C327" s="13" t="s">
        <v>710</v>
      </c>
      <c r="D327" s="13" t="s">
        <v>72</v>
      </c>
      <c r="E327" s="13" t="s">
        <v>73</v>
      </c>
      <c r="F327" s="18">
        <v>0</v>
      </c>
      <c r="G327" s="18">
        <v>0</v>
      </c>
      <c r="H327" s="18">
        <v>0</v>
      </c>
      <c r="I327" s="18">
        <v>0</v>
      </c>
      <c r="J327" s="18">
        <v>78.374005305039788</v>
      </c>
      <c r="K327" s="18">
        <v>78.374005305039788</v>
      </c>
      <c r="L327" s="18">
        <v>0</v>
      </c>
      <c r="M327" s="18">
        <v>0</v>
      </c>
      <c r="N327" s="18">
        <v>0</v>
      </c>
      <c r="O327" s="62">
        <v>78.374005305039788</v>
      </c>
    </row>
    <row r="328" spans="1:15" x14ac:dyDescent="0.35">
      <c r="B328" s="17">
        <v>4240</v>
      </c>
      <c r="C328" s="13" t="s">
        <v>711</v>
      </c>
      <c r="D328" s="13" t="s">
        <v>72</v>
      </c>
      <c r="E328" s="13" t="s">
        <v>73</v>
      </c>
      <c r="F328" s="18">
        <v>0</v>
      </c>
      <c r="G328" s="18">
        <v>0</v>
      </c>
      <c r="H328" s="18">
        <v>0</v>
      </c>
      <c r="I328" s="18">
        <v>104.49867374005306</v>
      </c>
      <c r="J328" s="18">
        <v>104.49867374005306</v>
      </c>
      <c r="K328" s="18">
        <v>208.99734748010613</v>
      </c>
      <c r="L328" s="18">
        <v>426.77377794619179</v>
      </c>
      <c r="M328" s="18">
        <v>489.24327396741188</v>
      </c>
      <c r="N328" s="18">
        <v>553.93330807123914</v>
      </c>
      <c r="O328" s="62">
        <v>1678.947707464949</v>
      </c>
    </row>
    <row r="329" spans="1:15" x14ac:dyDescent="0.35">
      <c r="B329" s="17">
        <v>4240</v>
      </c>
      <c r="C329" s="13" t="s">
        <v>712</v>
      </c>
      <c r="D329" s="13" t="s">
        <v>72</v>
      </c>
      <c r="E329" s="13" t="s">
        <v>69</v>
      </c>
      <c r="F329" s="18">
        <v>153.52406214475181</v>
      </c>
      <c r="G329" s="18">
        <v>20.469874952633575</v>
      </c>
      <c r="H329" s="18">
        <v>173.99393709738541</v>
      </c>
      <c r="I329" s="18">
        <v>0</v>
      </c>
      <c r="J329" s="18">
        <v>0</v>
      </c>
      <c r="K329" s="18">
        <v>0</v>
      </c>
      <c r="L329" s="18">
        <v>0</v>
      </c>
      <c r="M329" s="18">
        <v>0</v>
      </c>
      <c r="N329" s="18">
        <v>0</v>
      </c>
      <c r="O329" s="62">
        <v>173.99393709738541</v>
      </c>
    </row>
    <row r="330" spans="1:15" x14ac:dyDescent="0.35">
      <c r="B330" s="363"/>
      <c r="C330" s="364"/>
      <c r="D330" s="364"/>
      <c r="E330" s="365"/>
      <c r="F330" s="419"/>
      <c r="G330" s="419"/>
      <c r="H330" s="15"/>
      <c r="I330" s="15"/>
      <c r="J330" s="15"/>
      <c r="K330" s="15"/>
      <c r="L330" s="15"/>
      <c r="M330" s="15"/>
      <c r="N330" s="15"/>
      <c r="O330" s="63"/>
    </row>
    <row r="331" spans="1:15" ht="13.15" thickBot="1" x14ac:dyDescent="0.4">
      <c r="B331" s="366">
        <v>4240</v>
      </c>
      <c r="C331" s="367"/>
      <c r="D331" s="367"/>
      <c r="E331" s="368"/>
      <c r="F331" s="21">
        <v>501.51193633952255</v>
      </c>
      <c r="G331" s="21">
        <v>404.28003031451311</v>
      </c>
      <c r="H331" s="21">
        <v>905.79196665403583</v>
      </c>
      <c r="I331" s="21">
        <v>235.12201591511939</v>
      </c>
      <c r="J331" s="21">
        <v>318.72095490716185</v>
      </c>
      <c r="K331" s="21">
        <v>553.84297082228125</v>
      </c>
      <c r="L331" s="21">
        <v>426.77377794619179</v>
      </c>
      <c r="M331" s="21">
        <v>489.24327396741188</v>
      </c>
      <c r="N331" s="21">
        <v>553.93330807123914</v>
      </c>
      <c r="O331" s="21">
        <v>2929.5852974611598</v>
      </c>
    </row>
    <row r="332" spans="1:15" x14ac:dyDescent="0.35">
      <c r="B332" s="17">
        <v>43</v>
      </c>
      <c r="C332" s="13" t="s">
        <v>41</v>
      </c>
      <c r="D332" s="13" t="s">
        <v>68</v>
      </c>
      <c r="E332" s="13" t="s">
        <v>69</v>
      </c>
      <c r="F332" s="12">
        <v>704.99272830617667</v>
      </c>
      <c r="G332" s="12">
        <v>900.43909435392209</v>
      </c>
      <c r="H332" s="12">
        <v>1605.4318226600988</v>
      </c>
      <c r="I332" s="12">
        <v>719.79731458885942</v>
      </c>
      <c r="J332" s="12">
        <v>919.34798196286465</v>
      </c>
      <c r="K332" s="12">
        <v>1639.1452965517242</v>
      </c>
      <c r="L332" s="12">
        <v>1780.7135884804854</v>
      </c>
      <c r="M332" s="12">
        <v>2143.9216485107995</v>
      </c>
      <c r="N332" s="12">
        <v>1849.0293823417962</v>
      </c>
      <c r="O332" s="62">
        <v>9018.2417385449044</v>
      </c>
    </row>
    <row r="333" spans="1:15" x14ac:dyDescent="0.35">
      <c r="B333" s="363"/>
      <c r="C333" s="364"/>
      <c r="D333" s="364"/>
      <c r="E333" s="365"/>
      <c r="F333" s="419"/>
      <c r="G333" s="419"/>
      <c r="H333" s="29"/>
      <c r="I333" s="29"/>
      <c r="J333" s="29"/>
      <c r="K333" s="29"/>
      <c r="L333" s="29"/>
      <c r="M333" s="29"/>
      <c r="N333" s="29"/>
      <c r="O333" s="63"/>
    </row>
    <row r="334" spans="1:15" ht="13.15" thickBot="1" x14ac:dyDescent="0.4">
      <c r="B334" s="366">
        <v>43</v>
      </c>
      <c r="C334" s="367" t="s">
        <v>41</v>
      </c>
      <c r="D334" s="367"/>
      <c r="E334" s="368"/>
      <c r="F334" s="21">
        <v>704.99272830617667</v>
      </c>
      <c r="G334" s="21">
        <v>900.43909435392209</v>
      </c>
      <c r="H334" s="21">
        <v>1605.4318226600988</v>
      </c>
      <c r="I334" s="21">
        <v>719.79731458885942</v>
      </c>
      <c r="J334" s="21">
        <v>919.34798196286465</v>
      </c>
      <c r="K334" s="21">
        <v>1639.1452965517242</v>
      </c>
      <c r="L334" s="21">
        <v>1780.7135884804854</v>
      </c>
      <c r="M334" s="21">
        <v>2143.9216485107995</v>
      </c>
      <c r="N334" s="21">
        <v>1849.0293823417962</v>
      </c>
      <c r="O334" s="21">
        <v>9018.2417385449044</v>
      </c>
    </row>
    <row r="335" spans="1:15" s="65" customFormat="1" x14ac:dyDescent="0.35">
      <c r="A335" s="369"/>
      <c r="B335" s="17">
        <v>44</v>
      </c>
      <c r="C335" s="13" t="s">
        <v>713</v>
      </c>
      <c r="D335" s="13" t="s">
        <v>68</v>
      </c>
      <c r="E335" s="13" t="s">
        <v>69</v>
      </c>
      <c r="F335" s="18">
        <v>122.82821833319588</v>
      </c>
      <c r="G335" s="18">
        <v>2169.8157135965535</v>
      </c>
      <c r="H335" s="18">
        <v>2292.6439319297497</v>
      </c>
      <c r="I335" s="18">
        <v>2298.6721159041144</v>
      </c>
      <c r="J335" s="18">
        <v>208.69864110305315</v>
      </c>
      <c r="K335" s="18">
        <v>2507.370757007167</v>
      </c>
      <c r="L335" s="18">
        <v>645.81115571514158</v>
      </c>
      <c r="M335" s="18">
        <v>120.4073892393249</v>
      </c>
      <c r="N335" s="18">
        <v>121.70595783767335</v>
      </c>
      <c r="O335" s="62">
        <v>5687.9391917290568</v>
      </c>
    </row>
    <row r="336" spans="1:15" s="65" customFormat="1" x14ac:dyDescent="0.35">
      <c r="A336" s="369"/>
      <c r="B336" s="17">
        <v>44</v>
      </c>
      <c r="C336" s="13" t="s">
        <v>714</v>
      </c>
      <c r="D336" s="13" t="s">
        <v>72</v>
      </c>
      <c r="E336" s="13" t="s">
        <v>73</v>
      </c>
      <c r="F336" s="18">
        <v>0</v>
      </c>
      <c r="G336" s="18">
        <v>0</v>
      </c>
      <c r="H336" s="18">
        <v>0</v>
      </c>
      <c r="I336" s="18">
        <v>0</v>
      </c>
      <c r="J336" s="18">
        <v>2089.973474801061</v>
      </c>
      <c r="K336" s="18">
        <v>2089.973474801061</v>
      </c>
      <c r="L336" s="18">
        <v>4427.7779461917398</v>
      </c>
      <c r="M336" s="18">
        <v>0</v>
      </c>
      <c r="N336" s="18">
        <v>0</v>
      </c>
      <c r="O336" s="62">
        <v>6517.7514209928013</v>
      </c>
    </row>
    <row r="337" spans="1:15" s="65" customFormat="1" x14ac:dyDescent="0.35">
      <c r="A337" s="369"/>
      <c r="B337" s="17">
        <v>44</v>
      </c>
      <c r="C337" s="13" t="s">
        <v>715</v>
      </c>
      <c r="D337" s="13" t="s">
        <v>72</v>
      </c>
      <c r="E337" s="13" t="s">
        <v>73</v>
      </c>
      <c r="F337" s="18">
        <v>0</v>
      </c>
      <c r="G337" s="18">
        <v>0</v>
      </c>
      <c r="H337" s="18">
        <v>0</v>
      </c>
      <c r="I337" s="18">
        <v>992.73740053050403</v>
      </c>
      <c r="J337" s="18">
        <v>992.73740053050403</v>
      </c>
      <c r="K337" s="18">
        <v>1985.4748010610081</v>
      </c>
      <c r="L337" s="18">
        <v>0</v>
      </c>
      <c r="M337" s="18">
        <v>0</v>
      </c>
      <c r="N337" s="18">
        <v>0</v>
      </c>
      <c r="O337" s="62">
        <v>1985.4748010610081</v>
      </c>
    </row>
    <row r="338" spans="1:15" s="65" customFormat="1" x14ac:dyDescent="0.35">
      <c r="A338" s="369"/>
      <c r="B338" s="17">
        <v>44</v>
      </c>
      <c r="C338" s="13" t="s">
        <v>716</v>
      </c>
      <c r="D338" s="13" t="s">
        <v>72</v>
      </c>
      <c r="E338" s="13" t="s">
        <v>73</v>
      </c>
      <c r="F338" s="18">
        <v>0</v>
      </c>
      <c r="G338" s="18">
        <v>51.174687381583944</v>
      </c>
      <c r="H338" s="18">
        <v>51.174687381583944</v>
      </c>
      <c r="I338" s="18">
        <v>0</v>
      </c>
      <c r="J338" s="18">
        <v>0</v>
      </c>
      <c r="K338" s="18">
        <v>0</v>
      </c>
      <c r="L338" s="18">
        <v>0</v>
      </c>
      <c r="M338" s="18">
        <v>0</v>
      </c>
      <c r="N338" s="18">
        <v>0</v>
      </c>
      <c r="O338" s="62">
        <v>51.174687381583944</v>
      </c>
    </row>
    <row r="339" spans="1:15" s="65" customFormat="1" x14ac:dyDescent="0.35">
      <c r="A339" s="369"/>
      <c r="B339" s="17">
        <v>44</v>
      </c>
      <c r="C339" s="13" t="s">
        <v>717</v>
      </c>
      <c r="D339" s="13" t="s">
        <v>68</v>
      </c>
      <c r="E339" s="13" t="s">
        <v>69</v>
      </c>
      <c r="F339" s="18">
        <v>51.174687381583944</v>
      </c>
      <c r="G339" s="18">
        <v>51.174687381583944</v>
      </c>
      <c r="H339" s="18">
        <v>102.34937476316789</v>
      </c>
      <c r="I339" s="18">
        <v>0</v>
      </c>
      <c r="J339" s="18">
        <v>0</v>
      </c>
      <c r="K339" s="18">
        <v>0</v>
      </c>
      <c r="L339" s="18">
        <v>0</v>
      </c>
      <c r="M339" s="18">
        <v>0</v>
      </c>
      <c r="N339" s="18">
        <v>0</v>
      </c>
      <c r="O339" s="62">
        <v>102.34937476316789</v>
      </c>
    </row>
    <row r="340" spans="1:15" s="65" customFormat="1" x14ac:dyDescent="0.35">
      <c r="A340" s="369"/>
      <c r="B340" s="17">
        <v>44</v>
      </c>
      <c r="C340" s="13" t="s">
        <v>718</v>
      </c>
      <c r="D340" s="13" t="s">
        <v>72</v>
      </c>
      <c r="E340" s="13" t="s">
        <v>69</v>
      </c>
      <c r="F340" s="18">
        <v>0</v>
      </c>
      <c r="G340" s="18">
        <v>0</v>
      </c>
      <c r="H340" s="18">
        <v>0</v>
      </c>
      <c r="I340" s="18">
        <v>52.249336870026532</v>
      </c>
      <c r="J340" s="18">
        <v>52.249336870026532</v>
      </c>
      <c r="K340" s="18">
        <v>104.49867374005306</v>
      </c>
      <c r="L340" s="18">
        <v>106.69344448654795</v>
      </c>
      <c r="M340" s="18">
        <v>108.72072754831376</v>
      </c>
      <c r="N340" s="18">
        <v>110.78666161424782</v>
      </c>
      <c r="O340" s="62">
        <v>430.69950738916259</v>
      </c>
    </row>
    <row r="341" spans="1:15" s="65" customFormat="1" x14ac:dyDescent="0.35">
      <c r="A341" s="369"/>
      <c r="B341" s="17">
        <v>44</v>
      </c>
      <c r="C341" s="13" t="s">
        <v>719</v>
      </c>
      <c r="D341" s="13" t="s">
        <v>72</v>
      </c>
      <c r="E341" s="13" t="s">
        <v>69</v>
      </c>
      <c r="F341" s="18">
        <v>614.09624857900724</v>
      </c>
      <c r="G341" s="18">
        <v>1842.2887457370221</v>
      </c>
      <c r="H341" s="18">
        <v>2456.384994316029</v>
      </c>
      <c r="I341" s="18">
        <v>83.598938992042434</v>
      </c>
      <c r="J341" s="18">
        <v>83.598938992042434</v>
      </c>
      <c r="K341" s="18">
        <v>167.19787798408487</v>
      </c>
      <c r="L341" s="18">
        <v>2357.9251231527096</v>
      </c>
      <c r="M341" s="18">
        <v>0</v>
      </c>
      <c r="N341" s="18">
        <v>0</v>
      </c>
      <c r="O341" s="62">
        <v>4981.5079954528228</v>
      </c>
    </row>
    <row r="342" spans="1:15" s="65" customFormat="1" x14ac:dyDescent="0.35">
      <c r="A342" s="369"/>
      <c r="B342" s="17">
        <v>44</v>
      </c>
      <c r="C342" s="13" t="s">
        <v>720</v>
      </c>
      <c r="D342" s="13" t="s">
        <v>68</v>
      </c>
      <c r="E342" s="13" t="s">
        <v>69</v>
      </c>
      <c r="F342" s="18">
        <v>972.31906025009494</v>
      </c>
      <c r="G342" s="18">
        <v>972.31906025009494</v>
      </c>
      <c r="H342" s="18">
        <v>1944.6381205001899</v>
      </c>
      <c r="I342" s="18">
        <v>287.37135278514592</v>
      </c>
      <c r="J342" s="18">
        <v>78.374005305039788</v>
      </c>
      <c r="K342" s="18">
        <v>365.74535809018568</v>
      </c>
      <c r="L342" s="18">
        <v>592.14861690034115</v>
      </c>
      <c r="M342" s="18">
        <v>3479.0632815460403</v>
      </c>
      <c r="N342" s="18">
        <v>3323.5998484274351</v>
      </c>
      <c r="O342" s="62">
        <v>9705.195225464191</v>
      </c>
    </row>
    <row r="343" spans="1:15" s="65" customFormat="1" x14ac:dyDescent="0.35">
      <c r="A343" s="369"/>
      <c r="B343" s="17">
        <v>44</v>
      </c>
      <c r="C343" s="13" t="s">
        <v>721</v>
      </c>
      <c r="D343" s="13" t="s">
        <v>72</v>
      </c>
      <c r="E343" s="13" t="s">
        <v>73</v>
      </c>
      <c r="F343" s="18">
        <v>614.09624857900724</v>
      </c>
      <c r="G343" s="18">
        <v>614.09624857900724</v>
      </c>
      <c r="H343" s="18">
        <v>1228.1924971580145</v>
      </c>
      <c r="I343" s="18">
        <v>0</v>
      </c>
      <c r="J343" s="18">
        <v>0</v>
      </c>
      <c r="K343" s="18">
        <v>0</v>
      </c>
      <c r="L343" s="18">
        <v>0</v>
      </c>
      <c r="M343" s="18">
        <v>0</v>
      </c>
      <c r="N343" s="18">
        <v>0</v>
      </c>
      <c r="O343" s="62">
        <v>1228.1924971580145</v>
      </c>
    </row>
    <row r="344" spans="1:15" s="65" customFormat="1" x14ac:dyDescent="0.35">
      <c r="A344" s="369"/>
      <c r="B344" s="17">
        <v>44</v>
      </c>
      <c r="C344" s="13" t="s">
        <v>722</v>
      </c>
      <c r="D344" s="13" t="s">
        <v>72</v>
      </c>
      <c r="E344" s="13" t="s">
        <v>69</v>
      </c>
      <c r="F344" s="18">
        <v>0</v>
      </c>
      <c r="G344" s="18">
        <v>0</v>
      </c>
      <c r="H344" s="18">
        <v>0</v>
      </c>
      <c r="I344" s="18">
        <v>0</v>
      </c>
      <c r="J344" s="18">
        <v>0</v>
      </c>
      <c r="K344" s="18">
        <v>0</v>
      </c>
      <c r="L344" s="18">
        <v>533.46722243273973</v>
      </c>
      <c r="M344" s="18">
        <v>543.60363774156883</v>
      </c>
      <c r="N344" s="18">
        <v>553.93330807123914</v>
      </c>
      <c r="O344" s="62">
        <v>1631.0041682455476</v>
      </c>
    </row>
    <row r="345" spans="1:15" s="65" customFormat="1" x14ac:dyDescent="0.35">
      <c r="A345" s="369"/>
      <c r="B345" s="17">
        <v>44</v>
      </c>
      <c r="C345" s="13" t="s">
        <v>723</v>
      </c>
      <c r="D345" s="13" t="s">
        <v>72</v>
      </c>
      <c r="E345" s="13" t="s">
        <v>69</v>
      </c>
      <c r="F345" s="18">
        <v>153.52406214475181</v>
      </c>
      <c r="G345" s="18">
        <v>153.52406214475181</v>
      </c>
      <c r="H345" s="18">
        <v>307.04812428950362</v>
      </c>
      <c r="I345" s="18">
        <v>156.74801061007958</v>
      </c>
      <c r="J345" s="18">
        <v>156.74801061007958</v>
      </c>
      <c r="K345" s="18">
        <v>313.49602122015915</v>
      </c>
      <c r="L345" s="18">
        <v>106.69344448654795</v>
      </c>
      <c r="M345" s="18">
        <v>0</v>
      </c>
      <c r="N345" s="18">
        <v>0</v>
      </c>
      <c r="O345" s="62">
        <v>727.23758999621066</v>
      </c>
    </row>
    <row r="346" spans="1:15" s="65" customFormat="1" x14ac:dyDescent="0.35">
      <c r="A346" s="369"/>
      <c r="B346" s="17">
        <v>44</v>
      </c>
      <c r="C346" s="13" t="s">
        <v>724</v>
      </c>
      <c r="D346" s="13" t="s">
        <v>72</v>
      </c>
      <c r="E346" s="13" t="s">
        <v>69</v>
      </c>
      <c r="F346" s="18">
        <v>102.34937476316789</v>
      </c>
      <c r="G346" s="18">
        <v>102.34937476316789</v>
      </c>
      <c r="H346" s="18">
        <v>204.69874952633577</v>
      </c>
      <c r="I346" s="18">
        <v>0</v>
      </c>
      <c r="J346" s="18">
        <v>0</v>
      </c>
      <c r="K346" s="18">
        <v>0</v>
      </c>
      <c r="L346" s="18">
        <v>0</v>
      </c>
      <c r="M346" s="18">
        <v>0</v>
      </c>
      <c r="N346" s="18">
        <v>0</v>
      </c>
      <c r="O346" s="62">
        <v>204.69874952633577</v>
      </c>
    </row>
    <row r="347" spans="1:15" s="65" customFormat="1" x14ac:dyDescent="0.35">
      <c r="A347" s="369"/>
      <c r="B347" s="17">
        <v>44</v>
      </c>
      <c r="C347" s="13" t="s">
        <v>725</v>
      </c>
      <c r="D347" s="13" t="s">
        <v>72</v>
      </c>
      <c r="E347" s="13" t="s">
        <v>69</v>
      </c>
      <c r="F347" s="18">
        <v>102.34937476316789</v>
      </c>
      <c r="G347" s="18">
        <v>51.174687381583944</v>
      </c>
      <c r="H347" s="18">
        <v>153.52406214475181</v>
      </c>
      <c r="I347" s="18">
        <v>0</v>
      </c>
      <c r="J347" s="18">
        <v>0</v>
      </c>
      <c r="K347" s="18">
        <v>0</v>
      </c>
      <c r="L347" s="18">
        <v>0</v>
      </c>
      <c r="M347" s="18">
        <v>0</v>
      </c>
      <c r="N347" s="18">
        <v>0</v>
      </c>
      <c r="O347" s="62">
        <v>153.52406214475181</v>
      </c>
    </row>
    <row r="348" spans="1:15" s="65" customFormat="1" x14ac:dyDescent="0.35">
      <c r="A348" s="369"/>
      <c r="B348" s="17">
        <v>44</v>
      </c>
      <c r="C348" s="13" t="s">
        <v>726</v>
      </c>
      <c r="D348" s="13" t="s">
        <v>72</v>
      </c>
      <c r="E348" s="13" t="s">
        <v>73</v>
      </c>
      <c r="F348" s="18">
        <v>204.69874952633577</v>
      </c>
      <c r="G348" s="18">
        <v>204.69874952633577</v>
      </c>
      <c r="H348" s="18">
        <v>409.39749905267155</v>
      </c>
      <c r="I348" s="18">
        <v>0</v>
      </c>
      <c r="J348" s="18">
        <v>0</v>
      </c>
      <c r="K348" s="18">
        <v>0</v>
      </c>
      <c r="L348" s="18">
        <v>0</v>
      </c>
      <c r="M348" s="18">
        <v>0</v>
      </c>
      <c r="N348" s="18">
        <v>0</v>
      </c>
      <c r="O348" s="62">
        <v>409.39749905267155</v>
      </c>
    </row>
    <row r="349" spans="1:15" x14ac:dyDescent="0.35">
      <c r="A349" s="369"/>
      <c r="B349" s="17">
        <v>44</v>
      </c>
      <c r="C349" s="13" t="s">
        <v>727</v>
      </c>
      <c r="D349" s="13" t="s">
        <v>68</v>
      </c>
      <c r="E349" s="13" t="s">
        <v>69</v>
      </c>
      <c r="F349" s="18">
        <v>204.69874952633577</v>
      </c>
      <c r="G349" s="18">
        <v>204.69874952633577</v>
      </c>
      <c r="H349" s="18">
        <v>409.39749905267155</v>
      </c>
      <c r="I349" s="18">
        <v>564.29283819628654</v>
      </c>
      <c r="J349" s="18">
        <v>564.29283819628654</v>
      </c>
      <c r="K349" s="18">
        <v>1128.5856763925731</v>
      </c>
      <c r="L349" s="18">
        <v>1280.3213338385756</v>
      </c>
      <c r="M349" s="18">
        <v>152.20901856763928</v>
      </c>
      <c r="N349" s="18">
        <v>332.35998484274347</v>
      </c>
      <c r="O349" s="62">
        <v>3302.8735126942029</v>
      </c>
    </row>
    <row r="350" spans="1:15" x14ac:dyDescent="0.35">
      <c r="A350" s="369"/>
      <c r="B350" s="363"/>
      <c r="C350" s="364"/>
      <c r="D350" s="364"/>
      <c r="E350" s="365"/>
      <c r="F350" s="419"/>
      <c r="G350" s="419"/>
      <c r="H350" s="15"/>
      <c r="I350" s="15"/>
      <c r="J350" s="15"/>
      <c r="K350" s="15"/>
      <c r="L350" s="15"/>
      <c r="M350" s="15"/>
      <c r="N350" s="15"/>
      <c r="O350" s="63"/>
    </row>
    <row r="351" spans="1:15" ht="13.15" thickBot="1" x14ac:dyDescent="0.4">
      <c r="B351" s="366">
        <v>44</v>
      </c>
      <c r="C351" s="367" t="s">
        <v>42</v>
      </c>
      <c r="D351" s="367"/>
      <c r="E351" s="368"/>
      <c r="F351" s="420">
        <v>3142.1347738466479</v>
      </c>
      <c r="G351" s="420">
        <v>6417.3147662680212</v>
      </c>
      <c r="H351" s="421">
        <v>9559.4495401146705</v>
      </c>
      <c r="I351" s="421">
        <v>4435.6699938881993</v>
      </c>
      <c r="J351" s="421">
        <v>4226.672646408093</v>
      </c>
      <c r="K351" s="21">
        <v>8662.3426402962923</v>
      </c>
      <c r="L351" s="21">
        <v>10050.838287204344</v>
      </c>
      <c r="M351" s="21">
        <v>4404.0040546428863</v>
      </c>
      <c r="N351" s="21">
        <v>4442.3857607933396</v>
      </c>
      <c r="O351" s="21">
        <v>37119.020283051534</v>
      </c>
    </row>
    <row r="352" spans="1:15" ht="13.15" thickBot="1" x14ac:dyDescent="0.4">
      <c r="B352" s="366">
        <v>45</v>
      </c>
      <c r="C352" s="367" t="s">
        <v>728</v>
      </c>
      <c r="D352" s="367" t="s">
        <v>68</v>
      </c>
      <c r="E352" s="367" t="s">
        <v>69</v>
      </c>
      <c r="F352" s="421">
        <v>2903.6517620310728</v>
      </c>
      <c r="G352" s="421">
        <v>10920.821576354681</v>
      </c>
      <c r="H352" s="421">
        <v>13824.473338385753</v>
      </c>
      <c r="I352" s="421">
        <v>7057.317931034484</v>
      </c>
      <c r="J352" s="421">
        <v>7057.317931034484</v>
      </c>
      <c r="K352" s="21">
        <v>14114.635862068968</v>
      </c>
      <c r="L352" s="21">
        <v>14411.083546798032</v>
      </c>
      <c r="M352" s="21">
        <v>14684.908669950741</v>
      </c>
      <c r="N352" s="21">
        <v>14963.954384236455</v>
      </c>
      <c r="O352" s="21">
        <v>71999.055801439943</v>
      </c>
    </row>
    <row r="353" spans="2:15" ht="13.15" thickBot="1" x14ac:dyDescent="0.4">
      <c r="B353" s="366"/>
      <c r="C353" s="367" t="s">
        <v>729</v>
      </c>
      <c r="D353" s="367"/>
      <c r="E353" s="370"/>
      <c r="F353" s="421">
        <v>34088.520609936175</v>
      </c>
      <c r="G353" s="421">
        <v>46579.033607283658</v>
      </c>
      <c r="H353" s="421">
        <v>80667.554217219833</v>
      </c>
      <c r="I353" s="421">
        <v>37995.811210758744</v>
      </c>
      <c r="J353" s="421">
        <v>46851.151609432476</v>
      </c>
      <c r="K353" s="21">
        <v>84846.962820191213</v>
      </c>
      <c r="L353" s="21">
        <v>94453.360944359985</v>
      </c>
      <c r="M353" s="21">
        <v>73548.72610502319</v>
      </c>
      <c r="N353" s="21">
        <v>101885.60859884336</v>
      </c>
      <c r="O353" s="21">
        <v>435402.21268563758</v>
      </c>
    </row>
  </sheetData>
  <autoFilter ref="B2:O353" xr:uid="{00000000-0009-0000-0000-000009000000}"/>
  <mergeCells count="1">
    <mergeCell ref="F1:O1"/>
  </mergeCells>
  <conditionalFormatting sqref="H335:N350 H332:N333 H353:O353 H351:O351 H352:K352 H334:O334 H3:O331">
    <cfRule type="cellIs" priority="43" stopIfTrue="1" operator="equal">
      <formula>0</formula>
    </cfRule>
  </conditionalFormatting>
  <conditionalFormatting sqref="O332:O333">
    <cfRule type="cellIs" priority="42" stopIfTrue="1" operator="equal">
      <formula>0</formula>
    </cfRule>
  </conditionalFormatting>
  <conditionalFormatting sqref="O335:O350">
    <cfRule type="cellIs" priority="41" stopIfTrue="1" operator="equal">
      <formula>0</formula>
    </cfRule>
  </conditionalFormatting>
  <conditionalFormatting sqref="L352:O352">
    <cfRule type="cellIs" priority="37" stopIfTrue="1" operator="equal">
      <formula>0</formula>
    </cfRule>
  </conditionalFormatting>
  <conditionalFormatting sqref="F3:G135">
    <cfRule type="cellIs" priority="13" stopIfTrue="1" operator="equal">
      <formula>0</formula>
    </cfRule>
  </conditionalFormatting>
  <conditionalFormatting sqref="F137:G137">
    <cfRule type="cellIs" priority="12" stopIfTrue="1" operator="equal">
      <formula>0</formula>
    </cfRule>
  </conditionalFormatting>
  <conditionalFormatting sqref="F138:G148">
    <cfRule type="cellIs" priority="11" stopIfTrue="1" operator="equal">
      <formula>0</formula>
    </cfRule>
  </conditionalFormatting>
  <conditionalFormatting sqref="F150:G150">
    <cfRule type="cellIs" priority="10" stopIfTrue="1" operator="equal">
      <formula>0</formula>
    </cfRule>
  </conditionalFormatting>
  <conditionalFormatting sqref="F151:G166">
    <cfRule type="cellIs" priority="9" stopIfTrue="1" operator="equal">
      <formula>0</formula>
    </cfRule>
  </conditionalFormatting>
  <conditionalFormatting sqref="F168:G168">
    <cfRule type="cellIs" priority="8" stopIfTrue="1" operator="equal">
      <formula>0</formula>
    </cfRule>
  </conditionalFormatting>
  <conditionalFormatting sqref="F169:G320">
    <cfRule type="cellIs" priority="7" stopIfTrue="1" operator="equal">
      <formula>0</formula>
    </cfRule>
  </conditionalFormatting>
  <conditionalFormatting sqref="F322:G322">
    <cfRule type="cellIs" priority="6" stopIfTrue="1" operator="equal">
      <formula>0</formula>
    </cfRule>
  </conditionalFormatting>
  <conditionalFormatting sqref="F331:G331">
    <cfRule type="cellIs" priority="5" stopIfTrue="1" operator="equal">
      <formula>0</formula>
    </cfRule>
  </conditionalFormatting>
  <conditionalFormatting sqref="F323:G329">
    <cfRule type="cellIs" priority="4" stopIfTrue="1" operator="equal">
      <formula>0</formula>
    </cfRule>
  </conditionalFormatting>
  <conditionalFormatting sqref="F332:G332">
    <cfRule type="cellIs" priority="3" stopIfTrue="1" operator="equal">
      <formula>0</formula>
    </cfRule>
  </conditionalFormatting>
  <conditionalFormatting sqref="F334:G334">
    <cfRule type="cellIs" priority="2" stopIfTrue="1" operator="equal">
      <formula>0</formula>
    </cfRule>
  </conditionalFormatting>
  <conditionalFormatting sqref="F335:G349">
    <cfRule type="cellIs" priority="1" stopIfTrue="1" operator="equal">
      <formula>0</formula>
    </cfRule>
  </conditionalFormatting>
  <printOptions horizontalCentered="1"/>
  <pageMargins left="0.7" right="0.7" top="0.75" bottom="0.75" header="0.3" footer="0.3"/>
  <pageSetup scale="57" fitToHeight="0" orientation="landscape" r:id="rId1"/>
  <headerFooter alignWithMargins="0"/>
  <rowBreaks count="4" manualBreakCount="4">
    <brk id="45" min="1" max="25" man="1"/>
    <brk id="98" min="1" max="25" man="1"/>
    <brk id="137" min="1" max="25" man="1"/>
    <brk id="322" min="1"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2558F-A7FB-4834-99BE-B02A74E3B9FB}">
  <sheetPr>
    <tabColor rgb="FF00B050"/>
    <pageSetUpPr fitToPage="1"/>
  </sheetPr>
  <dimension ref="A2:J57"/>
  <sheetViews>
    <sheetView showGridLines="0" view="pageBreakPreview" zoomScaleNormal="100" zoomScaleSheetLayoutView="100" workbookViewId="0">
      <selection activeCell="J49" sqref="J49"/>
    </sheetView>
  </sheetViews>
  <sheetFormatPr defaultColWidth="9.33203125" defaultRowHeight="13.15" x14ac:dyDescent="0.4"/>
  <cols>
    <col min="1" max="1" width="2.53125" style="114" customWidth="1"/>
    <col min="2" max="2" width="29.53125" style="114" customWidth="1"/>
    <col min="3" max="5" width="13.53125" style="114" customWidth="1"/>
    <col min="6" max="6" width="10.53125" style="114" customWidth="1"/>
    <col min="7" max="7" width="9.53125" style="114" customWidth="1"/>
    <col min="8" max="8" width="11.33203125" style="114" customWidth="1"/>
    <col min="9" max="9" width="7.33203125" style="114" customWidth="1"/>
    <col min="10" max="10" width="14.46484375" style="114" customWidth="1"/>
    <col min="11" max="16384" width="9.33203125" style="114"/>
  </cols>
  <sheetData>
    <row r="2" spans="2:10" x14ac:dyDescent="0.4">
      <c r="B2" s="508" t="s">
        <v>730</v>
      </c>
      <c r="C2" s="508"/>
      <c r="D2" s="508"/>
      <c r="E2" s="508"/>
      <c r="F2" s="508"/>
      <c r="G2" s="508"/>
      <c r="H2" s="508"/>
      <c r="I2" s="508"/>
      <c r="J2" s="508"/>
    </row>
    <row r="3" spans="2:10" x14ac:dyDescent="0.4">
      <c r="B3" s="508" t="s">
        <v>731</v>
      </c>
      <c r="C3" s="508"/>
      <c r="D3" s="508"/>
      <c r="E3" s="508"/>
      <c r="F3" s="508"/>
      <c r="G3" s="508"/>
      <c r="H3" s="508"/>
      <c r="I3" s="508"/>
      <c r="J3" s="508"/>
    </row>
    <row r="4" spans="2:10" x14ac:dyDescent="0.4">
      <c r="B4" s="508" t="s">
        <v>732</v>
      </c>
      <c r="C4" s="508"/>
      <c r="D4" s="508"/>
      <c r="E4" s="508"/>
      <c r="F4" s="508"/>
      <c r="G4" s="508"/>
      <c r="H4" s="508"/>
      <c r="I4" s="508"/>
      <c r="J4" s="508"/>
    </row>
    <row r="5" spans="2:10" x14ac:dyDescent="0.4">
      <c r="B5" s="508"/>
      <c r="C5" s="508"/>
      <c r="D5" s="508"/>
      <c r="E5" s="508"/>
      <c r="F5" s="508"/>
      <c r="G5" s="508"/>
      <c r="H5" s="508"/>
      <c r="I5" s="508"/>
      <c r="J5" s="508"/>
    </row>
    <row r="6" spans="2:10" x14ac:dyDescent="0.4">
      <c r="B6" s="508" t="s">
        <v>733</v>
      </c>
      <c r="C6" s="508"/>
      <c r="D6" s="508"/>
      <c r="E6" s="508"/>
      <c r="F6" s="508"/>
      <c r="G6" s="508"/>
      <c r="H6" s="508"/>
      <c r="I6" s="508"/>
      <c r="J6" s="508"/>
    </row>
    <row r="7" spans="2:10" x14ac:dyDescent="0.4">
      <c r="B7" s="508" t="s">
        <v>734</v>
      </c>
      <c r="C7" s="508"/>
      <c r="D7" s="508"/>
      <c r="E7" s="508"/>
      <c r="F7" s="508"/>
      <c r="G7" s="508"/>
      <c r="H7" s="508"/>
      <c r="I7" s="508"/>
      <c r="J7" s="508"/>
    </row>
    <row r="9" spans="2:10" x14ac:dyDescent="0.4">
      <c r="J9" s="117" t="s">
        <v>735</v>
      </c>
    </row>
    <row r="10" spans="2:10" x14ac:dyDescent="0.4">
      <c r="J10" s="117" t="s">
        <v>736</v>
      </c>
    </row>
    <row r="11" spans="2:10" x14ac:dyDescent="0.4">
      <c r="C11" s="118">
        <v>2024</v>
      </c>
      <c r="D11" s="118">
        <f>C11+1</f>
        <v>2025</v>
      </c>
      <c r="E11" s="118">
        <f>D11+1</f>
        <v>2026</v>
      </c>
      <c r="F11" s="118">
        <f>E11+1</f>
        <v>2027</v>
      </c>
      <c r="G11" s="118">
        <f>F11+1</f>
        <v>2028</v>
      </c>
      <c r="H11" s="118" t="s">
        <v>737</v>
      </c>
      <c r="J11" s="117" t="s">
        <v>738</v>
      </c>
    </row>
    <row r="13" spans="2:10" x14ac:dyDescent="0.4">
      <c r="B13" s="114" t="s">
        <v>739</v>
      </c>
      <c r="C13" s="119">
        <v>148832.86178881864</v>
      </c>
      <c r="D13" s="119">
        <v>146035.39310610251</v>
      </c>
      <c r="E13" s="119">
        <v>148937.91801373471</v>
      </c>
      <c r="F13" s="119">
        <v>155194.25312629988</v>
      </c>
      <c r="G13" s="119">
        <v>155191.14232140058</v>
      </c>
      <c r="H13" s="119">
        <v>754191.56835635635</v>
      </c>
      <c r="I13" s="119"/>
      <c r="J13" s="119">
        <v>136019.65174764075</v>
      </c>
    </row>
    <row r="14" spans="2:10" x14ac:dyDescent="0.4">
      <c r="H14" s="119"/>
    </row>
    <row r="15" spans="2:10" x14ac:dyDescent="0.4">
      <c r="B15" s="114" t="s">
        <v>740</v>
      </c>
      <c r="C15" s="120">
        <v>254</v>
      </c>
      <c r="D15" s="120">
        <v>271</v>
      </c>
      <c r="E15" s="120">
        <v>347</v>
      </c>
      <c r="F15" s="120">
        <v>593</v>
      </c>
      <c r="G15" s="120">
        <v>15952</v>
      </c>
      <c r="H15" s="119">
        <v>17417</v>
      </c>
      <c r="J15" s="120">
        <v>262.5</v>
      </c>
    </row>
    <row r="17" spans="2:10" x14ac:dyDescent="0.4">
      <c r="B17" s="114" t="s">
        <v>741</v>
      </c>
      <c r="C17" s="120">
        <v>72005.492559290025</v>
      </c>
      <c r="D17" s="120">
        <v>80013.871496452368</v>
      </c>
      <c r="E17" s="120">
        <v>81970.86274489465</v>
      </c>
      <c r="F17" s="120">
        <v>83873.944114898884</v>
      </c>
      <c r="G17" s="120">
        <v>91845.393295146714</v>
      </c>
      <c r="H17" s="120">
        <v>409709.56421068258</v>
      </c>
      <c r="I17" s="120"/>
      <c r="J17" s="120">
        <v>79001.793789902265</v>
      </c>
    </row>
    <row r="18" spans="2:10" x14ac:dyDescent="0.4">
      <c r="C18" s="120"/>
      <c r="D18" s="120"/>
      <c r="E18" s="120"/>
      <c r="F18" s="120"/>
      <c r="G18" s="120"/>
      <c r="H18" s="120"/>
      <c r="I18" s="120"/>
      <c r="J18" s="120"/>
    </row>
    <row r="19" spans="2:10" ht="14.25" x14ac:dyDescent="0.55000000000000004">
      <c r="B19" s="114" t="s">
        <v>742</v>
      </c>
      <c r="C19" s="121">
        <v>80667.554217219833</v>
      </c>
      <c r="D19" s="121">
        <v>84846.962820191227</v>
      </c>
      <c r="E19" s="121">
        <v>94453.36094436</v>
      </c>
      <c r="F19" s="121">
        <v>73548.726105023205</v>
      </c>
      <c r="G19" s="121">
        <v>101885.60859884336</v>
      </c>
      <c r="H19" s="121">
        <v>435402.21268563764</v>
      </c>
      <c r="I19" s="120"/>
      <c r="J19" s="121">
        <v>84574.844818042402</v>
      </c>
    </row>
    <row r="21" spans="2:10" ht="14.25" x14ac:dyDescent="0.55000000000000004">
      <c r="B21" s="114" t="s">
        <v>49</v>
      </c>
      <c r="C21" s="122">
        <v>301759.90856532851</v>
      </c>
      <c r="D21" s="122">
        <v>311167.22742274613</v>
      </c>
      <c r="E21" s="122">
        <v>325709.14170298935</v>
      </c>
      <c r="F21" s="122">
        <v>313209.92334622197</v>
      </c>
      <c r="G21" s="122">
        <v>364874.14421539067</v>
      </c>
      <c r="H21" s="122">
        <v>1616720.3452526766</v>
      </c>
      <c r="I21" s="122"/>
      <c r="J21" s="122">
        <v>299858.7903555854</v>
      </c>
    </row>
    <row r="23" spans="2:10" x14ac:dyDescent="0.4">
      <c r="C23" s="123"/>
      <c r="D23" s="123"/>
      <c r="E23" s="123"/>
      <c r="F23" s="123"/>
      <c r="G23" s="123"/>
      <c r="I23" s="123"/>
      <c r="J23" s="123"/>
    </row>
    <row r="24" spans="2:10" x14ac:dyDescent="0.4">
      <c r="B24" s="508" t="s">
        <v>743</v>
      </c>
      <c r="C24" s="508"/>
      <c r="D24" s="508"/>
      <c r="E24" s="508"/>
      <c r="F24" s="508"/>
      <c r="G24" s="508"/>
      <c r="H24" s="508"/>
      <c r="I24" s="508"/>
      <c r="J24" s="508"/>
    </row>
    <row r="25" spans="2:10" x14ac:dyDescent="0.4">
      <c r="B25" s="508" t="s">
        <v>734</v>
      </c>
      <c r="C25" s="508"/>
      <c r="D25" s="508"/>
      <c r="E25" s="508"/>
      <c r="F25" s="508"/>
      <c r="G25" s="508"/>
      <c r="H25" s="508"/>
      <c r="I25" s="508"/>
      <c r="J25" s="508"/>
    </row>
    <row r="27" spans="2:10" x14ac:dyDescent="0.4">
      <c r="J27" s="117" t="s">
        <v>735</v>
      </c>
    </row>
    <row r="28" spans="2:10" x14ac:dyDescent="0.4">
      <c r="J28" s="117" t="s">
        <v>736</v>
      </c>
    </row>
    <row r="29" spans="2:10" x14ac:dyDescent="0.4">
      <c r="C29" s="118">
        <f>C11</f>
        <v>2024</v>
      </c>
      <c r="D29" s="118">
        <f>C29+1</f>
        <v>2025</v>
      </c>
      <c r="E29" s="118">
        <f>D29+1</f>
        <v>2026</v>
      </c>
      <c r="F29" s="118">
        <f>E29+1</f>
        <v>2027</v>
      </c>
      <c r="G29" s="118">
        <f>F29+1</f>
        <v>2028</v>
      </c>
      <c r="H29" s="118" t="s">
        <v>737</v>
      </c>
      <c r="J29" s="117" t="s">
        <v>738</v>
      </c>
    </row>
    <row r="31" spans="2:10" x14ac:dyDescent="0.4">
      <c r="B31" s="114" t="s">
        <v>739</v>
      </c>
      <c r="C31" s="119">
        <v>15283.18733232285</v>
      </c>
      <c r="D31" s="119">
        <v>15339.569315649869</v>
      </c>
      <c r="E31" s="119">
        <v>13796.769366805611</v>
      </c>
      <c r="F31" s="119">
        <v>13565.554643176734</v>
      </c>
      <c r="G31" s="119">
        <v>12504.07726215233</v>
      </c>
      <c r="H31" s="119">
        <v>70489.157920107391</v>
      </c>
      <c r="I31" s="119"/>
      <c r="J31" s="119">
        <v>15305.472765062525</v>
      </c>
    </row>
    <row r="33" spans="1:10" x14ac:dyDescent="0.4">
      <c r="B33" s="114" t="s">
        <v>741</v>
      </c>
      <c r="C33" s="120">
        <v>1995.812807881774</v>
      </c>
      <c r="D33" s="120">
        <v>2054.443925729443</v>
      </c>
      <c r="E33" s="120">
        <v>2104.1867734748012</v>
      </c>
      <c r="F33" s="120">
        <v>2151.0889537536946</v>
      </c>
      <c r="G33" s="120">
        <v>2221.3853040882605</v>
      </c>
      <c r="H33" s="120">
        <v>10526.917764927974</v>
      </c>
      <c r="I33" s="120"/>
      <c r="J33" s="120">
        <v>2025.1283668056085</v>
      </c>
    </row>
    <row r="34" spans="1:10" x14ac:dyDescent="0.4">
      <c r="C34" s="120"/>
      <c r="D34" s="120"/>
      <c r="E34" s="120"/>
      <c r="F34" s="120"/>
      <c r="G34" s="120"/>
      <c r="H34" s="120"/>
      <c r="I34" s="120"/>
      <c r="J34" s="120"/>
    </row>
    <row r="35" spans="1:10" ht="14.25" x14ac:dyDescent="0.55000000000000004">
      <c r="B35" s="114" t="s">
        <v>742</v>
      </c>
      <c r="C35" s="121">
        <v>95.191625615763655</v>
      </c>
      <c r="D35" s="121">
        <v>249.05114058355446</v>
      </c>
      <c r="E35" s="121">
        <v>530.44582038651026</v>
      </c>
      <c r="F35" s="121">
        <v>250.07427813565744</v>
      </c>
      <c r="G35" s="121">
        <v>283.57679992421379</v>
      </c>
      <c r="H35" s="121">
        <v>1408.3396646456995</v>
      </c>
      <c r="I35" s="120"/>
      <c r="J35" s="121">
        <v>172.12138309965906</v>
      </c>
    </row>
    <row r="37" spans="1:10" ht="14.25" x14ac:dyDescent="0.55000000000000004">
      <c r="B37" s="114" t="s">
        <v>49</v>
      </c>
      <c r="C37" s="122">
        <v>17374.191765820389</v>
      </c>
      <c r="D37" s="122">
        <v>17643.064381962864</v>
      </c>
      <c r="E37" s="122">
        <v>16431.401960666921</v>
      </c>
      <c r="F37" s="122">
        <v>15966.717875066086</v>
      </c>
      <c r="G37" s="122">
        <v>15009.039366164805</v>
      </c>
      <c r="H37" s="122">
        <v>82424.415349681061</v>
      </c>
      <c r="I37" s="122"/>
      <c r="J37" s="122">
        <v>17502.722514967794</v>
      </c>
    </row>
    <row r="39" spans="1:10" x14ac:dyDescent="0.4">
      <c r="C39" s="123"/>
      <c r="D39" s="123"/>
      <c r="E39" s="123"/>
      <c r="F39" s="123"/>
      <c r="G39" s="123"/>
      <c r="I39" s="123"/>
      <c r="J39" s="123"/>
    </row>
    <row r="40" spans="1:10" x14ac:dyDescent="0.4">
      <c r="A40" s="115"/>
      <c r="B40" s="508" t="s">
        <v>744</v>
      </c>
      <c r="C40" s="508"/>
      <c r="D40" s="508"/>
      <c r="E40" s="508"/>
      <c r="F40" s="508"/>
      <c r="G40" s="508"/>
      <c r="H40" s="508"/>
      <c r="I40" s="508"/>
      <c r="J40" s="508"/>
    </row>
    <row r="41" spans="1:10" x14ac:dyDescent="0.4">
      <c r="A41" s="126"/>
      <c r="B41" s="509" t="s">
        <v>734</v>
      </c>
      <c r="C41" s="509"/>
      <c r="D41" s="509"/>
      <c r="E41" s="509"/>
      <c r="F41" s="509"/>
      <c r="G41" s="509"/>
      <c r="H41" s="509"/>
      <c r="I41" s="509"/>
      <c r="J41" s="509"/>
    </row>
    <row r="42" spans="1:10" x14ac:dyDescent="0.4">
      <c r="A42" s="127"/>
      <c r="B42" s="127"/>
      <c r="C42" s="127"/>
      <c r="D42" s="127"/>
      <c r="E42" s="127"/>
      <c r="F42" s="127"/>
      <c r="G42" s="127"/>
      <c r="H42" s="127"/>
      <c r="I42" s="116"/>
      <c r="J42" s="116"/>
    </row>
    <row r="43" spans="1:10" x14ac:dyDescent="0.4">
      <c r="J43" s="117" t="s">
        <v>735</v>
      </c>
    </row>
    <row r="44" spans="1:10" x14ac:dyDescent="0.4">
      <c r="J44" s="117" t="s">
        <v>736</v>
      </c>
    </row>
    <row r="45" spans="1:10" x14ac:dyDescent="0.4">
      <c r="C45" s="118">
        <f>C29</f>
        <v>2024</v>
      </c>
      <c r="D45" s="118">
        <f>C45+1</f>
        <v>2025</v>
      </c>
      <c r="E45" s="118">
        <f>D45+1</f>
        <v>2026</v>
      </c>
      <c r="F45" s="118">
        <f>E45+1</f>
        <v>2027</v>
      </c>
      <c r="G45" s="118">
        <f>F45+1</f>
        <v>2028</v>
      </c>
      <c r="H45" s="118" t="s">
        <v>737</v>
      </c>
      <c r="J45" s="117" t="s">
        <v>738</v>
      </c>
    </row>
    <row r="47" spans="1:10" x14ac:dyDescent="0.4">
      <c r="B47" s="114" t="s">
        <v>739</v>
      </c>
      <c r="C47" s="119">
        <v>164116.04912114149</v>
      </c>
      <c r="D47" s="119">
        <v>161374.96242175237</v>
      </c>
      <c r="E47" s="119">
        <v>162734.68738054033</v>
      </c>
      <c r="F47" s="119">
        <v>168759.80776947661</v>
      </c>
      <c r="G47" s="119">
        <v>167695.21958355291</v>
      </c>
      <c r="H47" s="119">
        <v>824680.72627646371</v>
      </c>
      <c r="I47" s="119"/>
      <c r="J47" s="119">
        <v>151325.12451270327</v>
      </c>
    </row>
    <row r="48" spans="1:10" x14ac:dyDescent="0.4">
      <c r="C48" s="119"/>
      <c r="D48" s="119"/>
      <c r="E48" s="119"/>
      <c r="F48" s="119"/>
      <c r="G48" s="119"/>
      <c r="H48" s="119"/>
      <c r="I48" s="119"/>
      <c r="J48" s="119"/>
    </row>
    <row r="49" spans="2:10" x14ac:dyDescent="0.4">
      <c r="B49" s="114" t="s">
        <v>740</v>
      </c>
      <c r="C49" s="119">
        <v>254</v>
      </c>
      <c r="D49" s="119">
        <v>271</v>
      </c>
      <c r="E49" s="119">
        <v>347</v>
      </c>
      <c r="F49" s="119">
        <v>593</v>
      </c>
      <c r="G49" s="119">
        <v>15952</v>
      </c>
      <c r="H49" s="119">
        <v>17417</v>
      </c>
      <c r="I49" s="119"/>
      <c r="J49" s="119">
        <v>262.5</v>
      </c>
    </row>
    <row r="50" spans="2:10" x14ac:dyDescent="0.4">
      <c r="J50" s="119"/>
    </row>
    <row r="51" spans="2:10" x14ac:dyDescent="0.4">
      <c r="B51" s="114" t="s">
        <v>741</v>
      </c>
      <c r="C51" s="120">
        <v>74001.305367171793</v>
      </c>
      <c r="D51" s="120">
        <v>82068.315422181811</v>
      </c>
      <c r="E51" s="120">
        <v>84075.049518369458</v>
      </c>
      <c r="F51" s="120">
        <v>86025.033068652585</v>
      </c>
      <c r="G51" s="120">
        <v>94066.778599234967</v>
      </c>
      <c r="H51" s="120">
        <v>420236.48197561054</v>
      </c>
      <c r="I51" s="120"/>
      <c r="J51" s="120">
        <v>81026.922156707878</v>
      </c>
    </row>
    <row r="52" spans="2:10" x14ac:dyDescent="0.4">
      <c r="C52" s="120"/>
      <c r="D52" s="120"/>
      <c r="E52" s="120"/>
      <c r="F52" s="120"/>
      <c r="G52" s="120"/>
      <c r="H52" s="120"/>
      <c r="I52" s="120"/>
      <c r="J52" s="119"/>
    </row>
    <row r="53" spans="2:10" ht="14.25" x14ac:dyDescent="0.55000000000000004">
      <c r="B53" s="114" t="s">
        <v>742</v>
      </c>
      <c r="C53" s="121">
        <v>80762.745842835589</v>
      </c>
      <c r="D53" s="121">
        <v>85096.013960774784</v>
      </c>
      <c r="E53" s="121">
        <v>94983.806764746507</v>
      </c>
      <c r="F53" s="121">
        <v>73798.800383158858</v>
      </c>
      <c r="G53" s="121">
        <v>102169.18539876757</v>
      </c>
      <c r="H53" s="121">
        <v>436810.55235028331</v>
      </c>
      <c r="I53" s="120"/>
      <c r="J53" s="121">
        <v>84746.966201142059</v>
      </c>
    </row>
    <row r="55" spans="2:10" ht="14.25" x14ac:dyDescent="0.55000000000000004">
      <c r="B55" s="114" t="s">
        <v>49</v>
      </c>
      <c r="C55" s="122">
        <v>319134.10033114889</v>
      </c>
      <c r="D55" s="122">
        <v>328810.29180470901</v>
      </c>
      <c r="E55" s="122">
        <v>342140.54366365628</v>
      </c>
      <c r="F55" s="122">
        <v>329176.64122128807</v>
      </c>
      <c r="G55" s="122">
        <v>379883.1835815555</v>
      </c>
      <c r="H55" s="122">
        <v>1699144.7606023576</v>
      </c>
      <c r="I55" s="122"/>
      <c r="J55" s="122">
        <v>317361.51287055318</v>
      </c>
    </row>
    <row r="57" spans="2:10" x14ac:dyDescent="0.4">
      <c r="B57" s="114" t="s">
        <v>745</v>
      </c>
      <c r="C57" s="124"/>
      <c r="D57" s="124"/>
      <c r="E57" s="124"/>
      <c r="F57" s="124"/>
      <c r="G57" s="124"/>
      <c r="I57" s="124"/>
      <c r="J57" s="124"/>
    </row>
  </sheetData>
  <mergeCells count="11">
    <mergeCell ref="B7:J7"/>
    <mergeCell ref="B24:J24"/>
    <mergeCell ref="B25:J25"/>
    <mergeCell ref="B40:J40"/>
    <mergeCell ref="B41:J41"/>
    <mergeCell ref="B6:J6"/>
    <mergeCell ref="B2:J2"/>
    <mergeCell ref="B3:J3"/>
    <mergeCell ref="B4:J4"/>
    <mergeCell ref="B5:H5"/>
    <mergeCell ref="I5:J5"/>
  </mergeCells>
  <printOptions horizontalCentered="1"/>
  <pageMargins left="0.75" right="0.5" top="1" bottom="0.49" header="0.5" footer="0.49"/>
  <pageSetup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9B3C-E9BB-411E-926F-AB3A860AD1FC}">
  <sheetPr>
    <tabColor rgb="FF00B050"/>
    <pageSetUpPr fitToPage="1"/>
  </sheetPr>
  <dimension ref="B2:K62"/>
  <sheetViews>
    <sheetView showGridLines="0" view="pageBreakPreview" zoomScaleNormal="100" zoomScaleSheetLayoutView="100" workbookViewId="0">
      <selection activeCell="C16" sqref="C16"/>
    </sheetView>
  </sheetViews>
  <sheetFormatPr defaultColWidth="9.33203125" defaultRowHeight="13.15" x14ac:dyDescent="0.4"/>
  <cols>
    <col min="1" max="1" width="2.53125" style="114" customWidth="1"/>
    <col min="2" max="3" width="26.53125" style="114" customWidth="1"/>
    <col min="4" max="7" width="10" style="114" bestFit="1" customWidth="1"/>
    <col min="8" max="8" width="9.46484375" style="114" bestFit="1" customWidth="1"/>
    <col min="9" max="9" width="9.53125" style="114" bestFit="1" customWidth="1"/>
    <col min="10" max="10" width="3.53125" style="114" customWidth="1"/>
    <col min="11" max="11" width="11.33203125" style="114" bestFit="1" customWidth="1"/>
    <col min="12" max="16384" width="9.33203125" style="114"/>
  </cols>
  <sheetData>
    <row r="2" spans="2:11" x14ac:dyDescent="0.4">
      <c r="B2" s="508" t="s">
        <v>730</v>
      </c>
      <c r="C2" s="508"/>
      <c r="D2" s="508"/>
      <c r="E2" s="508"/>
      <c r="F2" s="508"/>
      <c r="G2" s="508"/>
      <c r="H2" s="508"/>
      <c r="I2" s="508"/>
      <c r="J2" s="115"/>
      <c r="K2" s="115"/>
    </row>
    <row r="3" spans="2:11" x14ac:dyDescent="0.4">
      <c r="B3" s="508" t="s">
        <v>731</v>
      </c>
      <c r="C3" s="508"/>
      <c r="D3" s="508"/>
      <c r="E3" s="508"/>
      <c r="F3" s="508"/>
      <c r="G3" s="508"/>
      <c r="H3" s="508"/>
      <c r="I3" s="508"/>
      <c r="J3" s="115"/>
      <c r="K3" s="115"/>
    </row>
    <row r="4" spans="2:11" x14ac:dyDescent="0.4">
      <c r="B4" s="508" t="s">
        <v>746</v>
      </c>
      <c r="C4" s="508"/>
      <c r="D4" s="508"/>
      <c r="E4" s="508"/>
      <c r="F4" s="508"/>
      <c r="G4" s="508"/>
      <c r="H4" s="508"/>
      <c r="I4" s="508"/>
      <c r="J4" s="115"/>
      <c r="K4" s="115"/>
    </row>
    <row r="5" spans="2:11" x14ac:dyDescent="0.4">
      <c r="K5" s="129"/>
    </row>
    <row r="6" spans="2:11" x14ac:dyDescent="0.4">
      <c r="B6" s="509" t="s">
        <v>734</v>
      </c>
      <c r="C6" s="509"/>
      <c r="D6" s="509"/>
      <c r="E6" s="509"/>
      <c r="F6" s="509"/>
      <c r="G6" s="509"/>
      <c r="H6" s="509"/>
      <c r="I6" s="509"/>
      <c r="J6" s="126"/>
      <c r="K6" s="126"/>
    </row>
    <row r="7" spans="2:11" x14ac:dyDescent="0.4">
      <c r="B7" s="129"/>
      <c r="C7" s="129"/>
      <c r="D7" s="129"/>
      <c r="E7" s="129"/>
      <c r="F7" s="129"/>
      <c r="G7" s="129"/>
      <c r="H7" s="129"/>
      <c r="I7" s="129"/>
      <c r="J7" s="129"/>
      <c r="K7" s="129"/>
    </row>
    <row r="8" spans="2:11" x14ac:dyDescent="0.4">
      <c r="B8" s="129"/>
      <c r="C8" s="129"/>
      <c r="D8" s="129"/>
      <c r="E8" s="129"/>
      <c r="F8" s="129"/>
      <c r="G8" s="129"/>
      <c r="H8" s="129"/>
      <c r="I8" s="129"/>
      <c r="J8" s="129"/>
      <c r="K8" s="117" t="s">
        <v>735</v>
      </c>
    </row>
    <row r="9" spans="2:11" x14ac:dyDescent="0.4">
      <c r="B9" s="129"/>
      <c r="C9" s="129"/>
      <c r="D9" s="129"/>
      <c r="E9" s="129"/>
      <c r="F9" s="129"/>
      <c r="G9" s="129"/>
      <c r="H9" s="129"/>
      <c r="I9" s="129"/>
      <c r="J9" s="129"/>
      <c r="K9" s="117" t="s">
        <v>736</v>
      </c>
    </row>
    <row r="10" spans="2:11" ht="13.9" x14ac:dyDescent="0.4">
      <c r="B10" s="140" t="s">
        <v>747</v>
      </c>
      <c r="C10" s="140" t="s">
        <v>748</v>
      </c>
      <c r="D10" s="130">
        <v>2024</v>
      </c>
      <c r="E10" s="130">
        <v>2025</v>
      </c>
      <c r="F10" s="130">
        <v>2026</v>
      </c>
      <c r="G10" s="130">
        <v>2027</v>
      </c>
      <c r="H10" s="130">
        <v>2028</v>
      </c>
      <c r="I10" s="130" t="s">
        <v>737</v>
      </c>
      <c r="J10" s="129"/>
      <c r="K10" s="128" t="s">
        <v>738</v>
      </c>
    </row>
    <row r="11" spans="2:11" x14ac:dyDescent="0.4">
      <c r="B11" s="129"/>
      <c r="C11" s="129"/>
      <c r="D11" s="129"/>
      <c r="E11" s="129"/>
      <c r="F11" s="129"/>
      <c r="G11" s="129"/>
      <c r="H11" s="129"/>
      <c r="I11" s="129"/>
      <c r="J11" s="129"/>
    </row>
    <row r="12" spans="2:11" x14ac:dyDescent="0.4">
      <c r="B12" s="129" t="s">
        <v>749</v>
      </c>
      <c r="C12" s="129" t="s">
        <v>750</v>
      </c>
      <c r="D12" s="131">
        <v>4367.405763742654</v>
      </c>
      <c r="E12" s="131">
        <v>6417.0979853139779</v>
      </c>
      <c r="F12" s="131">
        <v>5177.9597120654362</v>
      </c>
      <c r="G12" s="131">
        <v>3533.2703182915434</v>
      </c>
      <c r="H12" s="131">
        <v>5559.7486984047573</v>
      </c>
      <c r="I12" s="131">
        <v>25055.482477818368</v>
      </c>
      <c r="J12" s="131"/>
      <c r="K12" s="119">
        <v>4316</v>
      </c>
    </row>
    <row r="13" spans="2:11" x14ac:dyDescent="0.4">
      <c r="B13" s="129"/>
      <c r="C13" s="129"/>
      <c r="D13" s="132"/>
      <c r="E13" s="132"/>
      <c r="F13" s="132"/>
      <c r="G13" s="132"/>
      <c r="H13" s="132"/>
      <c r="I13" s="132"/>
      <c r="J13" s="132"/>
      <c r="K13" s="120"/>
    </row>
    <row r="14" spans="2:11" x14ac:dyDescent="0.4">
      <c r="B14" s="129" t="s">
        <v>751</v>
      </c>
      <c r="C14" s="129" t="s">
        <v>752</v>
      </c>
      <c r="D14" s="132">
        <v>31009.847864397438</v>
      </c>
      <c r="E14" s="132">
        <v>28793.775551418723</v>
      </c>
      <c r="F14" s="132">
        <v>29062.668279031124</v>
      </c>
      <c r="G14" s="132">
        <v>36312.015105617531</v>
      </c>
      <c r="H14" s="132">
        <v>32835.076974290088</v>
      </c>
      <c r="I14" s="132">
        <v>158013.38377475488</v>
      </c>
      <c r="J14" s="132"/>
      <c r="K14" s="119">
        <v>23290</v>
      </c>
    </row>
    <row r="15" spans="2:11" x14ac:dyDescent="0.4">
      <c r="B15" s="129"/>
      <c r="C15" s="129"/>
      <c r="D15" s="132"/>
      <c r="E15" s="132"/>
      <c r="F15" s="132"/>
      <c r="G15" s="132"/>
      <c r="H15" s="132"/>
      <c r="I15" s="132"/>
      <c r="J15" s="132"/>
      <c r="K15" s="120"/>
    </row>
    <row r="16" spans="2:11" x14ac:dyDescent="0.4">
      <c r="B16" s="129" t="s">
        <v>753</v>
      </c>
      <c r="C16" s="129" t="s">
        <v>740</v>
      </c>
      <c r="D16" s="132">
        <v>254</v>
      </c>
      <c r="E16" s="132">
        <v>271</v>
      </c>
      <c r="F16" s="132">
        <v>347</v>
      </c>
      <c r="G16" s="132">
        <v>593</v>
      </c>
      <c r="H16" s="132">
        <v>15952</v>
      </c>
      <c r="I16" s="132">
        <v>17417</v>
      </c>
      <c r="J16" s="132"/>
      <c r="K16" s="120">
        <v>262.5</v>
      </c>
    </row>
    <row r="17" spans="2:11" x14ac:dyDescent="0.4">
      <c r="B17" s="129"/>
      <c r="C17" s="129"/>
      <c r="D17" s="132"/>
      <c r="E17" s="132"/>
      <c r="F17" s="132"/>
      <c r="G17" s="132"/>
      <c r="H17" s="132"/>
      <c r="I17" s="132"/>
      <c r="J17" s="132"/>
      <c r="K17" s="120"/>
    </row>
    <row r="18" spans="2:11" x14ac:dyDescent="0.4">
      <c r="B18" s="129" t="s">
        <v>754</v>
      </c>
      <c r="C18" s="129" t="s">
        <v>755</v>
      </c>
      <c r="D18" s="132">
        <v>26230.042937835031</v>
      </c>
      <c r="E18" s="132">
        <v>20219.396379173533</v>
      </c>
      <c r="F18" s="132">
        <v>22589.389609232032</v>
      </c>
      <c r="G18" s="132">
        <v>22874.168074872385</v>
      </c>
      <c r="H18" s="132">
        <v>22731.243886461481</v>
      </c>
      <c r="I18" s="132">
        <v>114644.24088757447</v>
      </c>
      <c r="J18" s="132"/>
      <c r="K18" s="119">
        <v>24033</v>
      </c>
    </row>
    <row r="19" spans="2:11" x14ac:dyDescent="0.4">
      <c r="B19" s="129"/>
      <c r="C19" s="129"/>
      <c r="D19" s="132"/>
      <c r="E19" s="132"/>
      <c r="F19" s="132"/>
      <c r="G19" s="132"/>
      <c r="H19" s="132"/>
      <c r="I19" s="132"/>
      <c r="J19" s="132"/>
      <c r="K19" s="120"/>
    </row>
    <row r="20" spans="2:11" x14ac:dyDescent="0.4">
      <c r="B20" s="129" t="s">
        <v>756</v>
      </c>
      <c r="C20" s="129" t="s">
        <v>757</v>
      </c>
      <c r="D20" s="132">
        <v>12688.486841557185</v>
      </c>
      <c r="E20" s="132">
        <v>13301.096697573194</v>
      </c>
      <c r="F20" s="132">
        <v>13766.314832412228</v>
      </c>
      <c r="G20" s="132">
        <v>14426.008394636732</v>
      </c>
      <c r="H20" s="132">
        <v>15155.940810405888</v>
      </c>
      <c r="I20" s="132">
        <v>69337.84757658522</v>
      </c>
      <c r="J20" s="132"/>
      <c r="K20" s="119">
        <v>12995</v>
      </c>
    </row>
    <row r="21" spans="2:11" x14ac:dyDescent="0.4">
      <c r="B21" s="129"/>
      <c r="C21" s="129"/>
      <c r="D21" s="132"/>
      <c r="E21" s="132"/>
      <c r="F21" s="132"/>
      <c r="G21" s="132"/>
      <c r="H21" s="132"/>
      <c r="I21" s="132"/>
      <c r="J21" s="132"/>
      <c r="K21" s="120"/>
    </row>
    <row r="22" spans="2:11" x14ac:dyDescent="0.4">
      <c r="B22" s="129" t="s">
        <v>758</v>
      </c>
      <c r="C22" s="129" t="s">
        <v>759</v>
      </c>
      <c r="D22" s="132">
        <v>52447.03134934821</v>
      </c>
      <c r="E22" s="132">
        <v>56322.463947023636</v>
      </c>
      <c r="F22" s="132">
        <v>57449.406067662305</v>
      </c>
      <c r="G22" s="132">
        <v>56759.100463219853</v>
      </c>
      <c r="H22" s="132">
        <v>57213.156576861402</v>
      </c>
      <c r="I22" s="132">
        <v>280191.15840411541</v>
      </c>
      <c r="J22" s="132"/>
      <c r="K22" s="119">
        <v>50126</v>
      </c>
    </row>
    <row r="23" spans="2:11" x14ac:dyDescent="0.4">
      <c r="B23" s="133"/>
      <c r="C23" s="133"/>
      <c r="D23" s="132"/>
      <c r="E23" s="132"/>
      <c r="F23" s="132"/>
      <c r="G23" s="132"/>
      <c r="H23" s="132"/>
      <c r="I23" s="132"/>
      <c r="J23" s="132"/>
      <c r="K23" s="120"/>
    </row>
    <row r="24" spans="2:11" x14ac:dyDescent="0.4">
      <c r="B24" s="129" t="s">
        <v>760</v>
      </c>
      <c r="C24" s="129" t="s">
        <v>761</v>
      </c>
      <c r="D24" s="132">
        <v>17640.067241000379</v>
      </c>
      <c r="E24" s="132">
        <v>16443.358177804774</v>
      </c>
      <c r="F24" s="132">
        <v>16255.248462899433</v>
      </c>
      <c r="G24" s="132">
        <v>16564.114579578098</v>
      </c>
      <c r="H24" s="132">
        <v>16878.869358668206</v>
      </c>
      <c r="I24" s="132">
        <v>83781.657819950895</v>
      </c>
      <c r="J24" s="132"/>
      <c r="K24" s="119">
        <v>17042</v>
      </c>
    </row>
    <row r="25" spans="2:11" x14ac:dyDescent="0.4">
      <c r="B25" s="129"/>
      <c r="C25" s="129"/>
      <c r="D25" s="132"/>
      <c r="E25" s="132"/>
      <c r="F25" s="132"/>
      <c r="G25" s="132"/>
      <c r="H25" s="132"/>
      <c r="I25" s="132"/>
      <c r="J25" s="132"/>
      <c r="K25" s="120"/>
    </row>
    <row r="26" spans="2:11" x14ac:dyDescent="0.4">
      <c r="B26" s="129" t="s">
        <v>762</v>
      </c>
      <c r="C26" s="129" t="s">
        <v>763</v>
      </c>
      <c r="D26" s="132">
        <v>2768.4072982190228</v>
      </c>
      <c r="E26" s="132">
        <v>2826.542826525199</v>
      </c>
      <c r="F26" s="132">
        <v>2885.9083025388409</v>
      </c>
      <c r="G26" s="132">
        <v>2940.7434711633196</v>
      </c>
      <c r="H26" s="132">
        <v>2996.6240953391439</v>
      </c>
      <c r="I26" s="132">
        <v>14418.225993785527</v>
      </c>
      <c r="J26" s="132"/>
      <c r="K26" s="119">
        <v>2520</v>
      </c>
    </row>
    <row r="27" spans="2:11" ht="14.25" x14ac:dyDescent="0.55000000000000004">
      <c r="B27" s="129"/>
      <c r="C27" s="129"/>
      <c r="D27" s="134"/>
      <c r="E27" s="134"/>
      <c r="F27" s="134"/>
      <c r="G27" s="134"/>
      <c r="H27" s="134"/>
      <c r="I27" s="134"/>
      <c r="J27" s="132"/>
      <c r="K27" s="121"/>
    </row>
    <row r="28" spans="2:11" x14ac:dyDescent="0.4">
      <c r="B28" s="129" t="s">
        <v>764</v>
      </c>
      <c r="C28" s="129" t="s">
        <v>765</v>
      </c>
      <c r="D28" s="132">
        <v>1681.5724927187198</v>
      </c>
      <c r="E28" s="132">
        <v>1711.6615412694889</v>
      </c>
      <c r="F28" s="132">
        <v>1751.022747893307</v>
      </c>
      <c r="G28" s="132">
        <v>1784.8327189203987</v>
      </c>
      <c r="H28" s="132">
        <v>1820.4819209696032</v>
      </c>
      <c r="I28" s="132">
        <v>8749.5714217715176</v>
      </c>
      <c r="J28" s="132"/>
      <c r="K28" s="135">
        <v>1696</v>
      </c>
    </row>
    <row r="29" spans="2:11" ht="14.25" x14ac:dyDescent="0.55000000000000004">
      <c r="B29" s="129"/>
      <c r="C29" s="129"/>
      <c r="D29" s="134"/>
      <c r="E29" s="134"/>
      <c r="F29" s="134"/>
      <c r="G29" s="134"/>
      <c r="H29" s="134"/>
      <c r="I29" s="134"/>
      <c r="J29" s="132"/>
      <c r="K29" s="121"/>
    </row>
    <row r="30" spans="2:11" ht="14.25" x14ac:dyDescent="0.55000000000000004">
      <c r="B30" s="129" t="s">
        <v>766</v>
      </c>
      <c r="C30" s="129" t="s">
        <v>766</v>
      </c>
      <c r="D30" s="134">
        <v>15283.18733232285</v>
      </c>
      <c r="E30" s="134">
        <v>15339.569315649869</v>
      </c>
      <c r="F30" s="134">
        <v>13796.769366805611</v>
      </c>
      <c r="G30" s="134">
        <v>13565.554643176734</v>
      </c>
      <c r="H30" s="134">
        <v>12504.07726215233</v>
      </c>
      <c r="I30" s="134">
        <v>70489.157920107391</v>
      </c>
      <c r="J30" s="134"/>
      <c r="K30" s="136">
        <v>15305.472765062525</v>
      </c>
    </row>
    <row r="31" spans="2:11" x14ac:dyDescent="0.4">
      <c r="B31" s="129"/>
      <c r="C31" s="129"/>
      <c r="D31" s="129"/>
      <c r="E31" s="129"/>
      <c r="F31" s="129"/>
      <c r="G31" s="129"/>
      <c r="H31" s="129"/>
      <c r="I31" s="129"/>
      <c r="J31" s="129"/>
    </row>
    <row r="32" spans="2:11" ht="14.25" x14ac:dyDescent="0.55000000000000004">
      <c r="B32" s="129" t="s">
        <v>737</v>
      </c>
      <c r="C32" s="129"/>
      <c r="D32" s="137">
        <v>164370.04912114149</v>
      </c>
      <c r="E32" s="137">
        <v>161645.96242175237</v>
      </c>
      <c r="F32" s="137">
        <v>163081.68738054033</v>
      </c>
      <c r="G32" s="137">
        <v>169352.80776947661</v>
      </c>
      <c r="H32" s="137">
        <v>183647.21958355291</v>
      </c>
      <c r="I32" s="137">
        <v>842097.72627646371</v>
      </c>
      <c r="J32" s="137"/>
      <c r="K32" s="122">
        <v>151585.97276506253</v>
      </c>
    </row>
    <row r="33" spans="2:11" ht="14.25" x14ac:dyDescent="0.55000000000000004">
      <c r="B33" s="129"/>
      <c r="C33" s="129"/>
      <c r="D33" s="137"/>
      <c r="E33" s="137"/>
      <c r="F33" s="137"/>
      <c r="G33" s="137"/>
      <c r="H33" s="137"/>
      <c r="I33" s="137"/>
      <c r="J33" s="137"/>
      <c r="K33" s="122"/>
    </row>
    <row r="34" spans="2:11" x14ac:dyDescent="0.4">
      <c r="B34" s="114" t="s">
        <v>745</v>
      </c>
      <c r="D34" s="138"/>
      <c r="E34" s="138"/>
      <c r="F34" s="138"/>
      <c r="G34" s="138"/>
      <c r="H34" s="138"/>
      <c r="J34" s="138"/>
      <c r="K34" s="138"/>
    </row>
    <row r="35" spans="2:11" x14ac:dyDescent="0.4">
      <c r="B35" s="129"/>
      <c r="C35" s="129"/>
      <c r="D35" s="131"/>
      <c r="E35" s="131"/>
      <c r="F35" s="131"/>
      <c r="G35" s="131"/>
      <c r="H35" s="129"/>
      <c r="I35" s="129"/>
      <c r="J35" s="129"/>
      <c r="K35" s="129"/>
    </row>
    <row r="38" spans="2:11" x14ac:dyDescent="0.4">
      <c r="D38" s="139"/>
    </row>
    <row r="46" spans="2:11" x14ac:dyDescent="0.4">
      <c r="B46" s="129"/>
      <c r="C46" s="129"/>
      <c r="D46" s="130"/>
      <c r="E46" s="130"/>
      <c r="F46" s="130"/>
      <c r="G46" s="130"/>
      <c r="H46" s="130"/>
      <c r="I46" s="130"/>
    </row>
    <row r="47" spans="2:11" x14ac:dyDescent="0.4">
      <c r="B47" s="129"/>
      <c r="C47" s="129"/>
      <c r="D47" s="129"/>
      <c r="E47" s="129"/>
      <c r="F47" s="129"/>
      <c r="G47" s="129"/>
      <c r="H47" s="129"/>
      <c r="I47" s="129"/>
    </row>
    <row r="48" spans="2:11" x14ac:dyDescent="0.4">
      <c r="B48" s="129"/>
      <c r="C48" s="129"/>
      <c r="D48" s="131"/>
      <c r="E48" s="131"/>
      <c r="F48" s="131"/>
      <c r="G48" s="131"/>
      <c r="H48" s="131"/>
      <c r="I48" s="131"/>
    </row>
    <row r="49" spans="2:9" x14ac:dyDescent="0.4">
      <c r="B49" s="129"/>
      <c r="C49" s="129"/>
      <c r="D49" s="132"/>
      <c r="E49" s="132"/>
      <c r="F49" s="132"/>
      <c r="G49" s="132"/>
      <c r="H49" s="132"/>
      <c r="I49" s="132"/>
    </row>
    <row r="50" spans="2:9" x14ac:dyDescent="0.4">
      <c r="B50" s="129"/>
      <c r="C50" s="129"/>
      <c r="D50" s="132"/>
      <c r="E50" s="132"/>
      <c r="F50" s="132"/>
      <c r="G50" s="132"/>
      <c r="H50" s="132"/>
      <c r="I50" s="131"/>
    </row>
    <row r="51" spans="2:9" x14ac:dyDescent="0.4">
      <c r="B51" s="129"/>
      <c r="C51" s="129"/>
      <c r="D51" s="132"/>
      <c r="E51" s="132"/>
      <c r="F51" s="132"/>
      <c r="G51" s="132"/>
      <c r="H51" s="132"/>
      <c r="I51" s="132"/>
    </row>
    <row r="52" spans="2:9" x14ac:dyDescent="0.4">
      <c r="B52" s="129"/>
      <c r="C52" s="129"/>
      <c r="D52" s="132"/>
      <c r="E52" s="132"/>
      <c r="F52" s="132"/>
      <c r="G52" s="132"/>
      <c r="H52" s="132"/>
      <c r="I52" s="131"/>
    </row>
    <row r="53" spans="2:9" x14ac:dyDescent="0.4">
      <c r="B53" s="129"/>
      <c r="C53" s="129"/>
      <c r="D53" s="132"/>
      <c r="E53" s="132"/>
      <c r="F53" s="132"/>
      <c r="G53" s="132"/>
      <c r="H53" s="132"/>
      <c r="I53" s="132"/>
    </row>
    <row r="54" spans="2:9" x14ac:dyDescent="0.4">
      <c r="B54" s="129"/>
      <c r="C54" s="129"/>
      <c r="D54" s="132"/>
      <c r="E54" s="132"/>
      <c r="F54" s="132"/>
      <c r="G54" s="132"/>
      <c r="H54" s="132"/>
      <c r="I54" s="131"/>
    </row>
    <row r="55" spans="2:9" x14ac:dyDescent="0.4">
      <c r="B55" s="129"/>
      <c r="C55" s="129"/>
      <c r="D55" s="132"/>
      <c r="E55" s="132"/>
      <c r="F55" s="132"/>
      <c r="G55" s="132"/>
      <c r="H55" s="132"/>
      <c r="I55" s="132"/>
    </row>
    <row r="56" spans="2:9" x14ac:dyDescent="0.4">
      <c r="B56" s="129"/>
      <c r="C56" s="129"/>
      <c r="D56" s="132"/>
      <c r="E56" s="132"/>
      <c r="F56" s="132"/>
      <c r="G56" s="132"/>
      <c r="H56" s="132"/>
      <c r="I56" s="131"/>
    </row>
    <row r="57" spans="2:9" x14ac:dyDescent="0.4">
      <c r="B57" s="133"/>
      <c r="C57" s="133"/>
      <c r="D57" s="132"/>
      <c r="E57" s="132"/>
      <c r="F57" s="132"/>
      <c r="G57" s="132"/>
      <c r="H57" s="132"/>
      <c r="I57" s="132"/>
    </row>
    <row r="58" spans="2:9" x14ac:dyDescent="0.4">
      <c r="B58" s="129"/>
      <c r="C58" s="129"/>
      <c r="D58" s="132"/>
      <c r="E58" s="132"/>
      <c r="F58" s="132"/>
      <c r="G58" s="132"/>
      <c r="H58" s="132"/>
      <c r="I58" s="131"/>
    </row>
    <row r="59" spans="2:9" x14ac:dyDescent="0.4">
      <c r="B59" s="129"/>
      <c r="C59" s="129"/>
      <c r="D59" s="132"/>
      <c r="E59" s="132"/>
      <c r="F59" s="132"/>
      <c r="G59" s="132"/>
      <c r="H59" s="132"/>
      <c r="I59" s="132"/>
    </row>
    <row r="60" spans="2:9" x14ac:dyDescent="0.4">
      <c r="B60" s="129"/>
      <c r="C60" s="129"/>
      <c r="D60" s="132"/>
      <c r="E60" s="132"/>
      <c r="F60" s="132"/>
      <c r="G60" s="132"/>
      <c r="H60" s="132"/>
      <c r="I60" s="131"/>
    </row>
    <row r="61" spans="2:9" ht="14.25" x14ac:dyDescent="0.55000000000000004">
      <c r="B61" s="129"/>
      <c r="C61" s="129"/>
      <c r="D61" s="134"/>
      <c r="E61" s="134"/>
      <c r="F61" s="134"/>
      <c r="G61" s="134"/>
      <c r="H61" s="134"/>
      <c r="I61" s="134"/>
    </row>
    <row r="62" spans="2:9" ht="14.25" x14ac:dyDescent="0.55000000000000004">
      <c r="B62" s="129"/>
      <c r="C62" s="129"/>
      <c r="D62" s="137"/>
      <c r="E62" s="137"/>
      <c r="F62" s="137"/>
      <c r="G62" s="137"/>
      <c r="H62" s="137"/>
      <c r="I62" s="137"/>
    </row>
  </sheetData>
  <mergeCells count="4">
    <mergeCell ref="B2:I2"/>
    <mergeCell ref="B3:I3"/>
    <mergeCell ref="B4:I4"/>
    <mergeCell ref="B6:I6"/>
  </mergeCells>
  <printOptions horizontalCentered="1"/>
  <pageMargins left="0.75" right="0.5" top="1" bottom="0.49" header="0.5" footer="0.49"/>
  <pageSetup scale="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B64F4-6247-43DE-B0F5-12CCB8EFA9F5}">
  <sheetPr>
    <tabColor rgb="FF00B050"/>
    <pageSetUpPr fitToPage="1"/>
  </sheetPr>
  <dimension ref="B2:K42"/>
  <sheetViews>
    <sheetView showGridLines="0" view="pageBreakPreview" zoomScaleNormal="100" zoomScaleSheetLayoutView="100" workbookViewId="0">
      <selection activeCell="C16" sqref="C16"/>
    </sheetView>
  </sheetViews>
  <sheetFormatPr defaultColWidth="9.33203125" defaultRowHeight="13.15" x14ac:dyDescent="0.4"/>
  <cols>
    <col min="1" max="1" width="2.53125" style="114" customWidth="1"/>
    <col min="2" max="2" width="32.53125" style="114" bestFit="1" customWidth="1"/>
    <col min="3" max="3" width="32.53125" style="114" customWidth="1"/>
    <col min="4" max="4" width="9.33203125" style="114" customWidth="1"/>
    <col min="5" max="8" width="9.46484375" style="114" bestFit="1" customWidth="1"/>
    <col min="9" max="9" width="10.46484375" style="114" bestFit="1" customWidth="1"/>
    <col min="10" max="10" width="3.53125" style="114" customWidth="1"/>
    <col min="11" max="11" width="11" style="114" bestFit="1" customWidth="1"/>
    <col min="12" max="16384" width="9.33203125" style="114"/>
  </cols>
  <sheetData>
    <row r="2" spans="2:11" x14ac:dyDescent="0.4">
      <c r="B2" s="508" t="s">
        <v>730</v>
      </c>
      <c r="C2" s="508"/>
      <c r="D2" s="508"/>
      <c r="E2" s="508"/>
      <c r="F2" s="508"/>
      <c r="G2" s="508"/>
      <c r="H2" s="508"/>
      <c r="I2" s="508"/>
      <c r="J2" s="115"/>
      <c r="K2" s="115"/>
    </row>
    <row r="3" spans="2:11" x14ac:dyDescent="0.4">
      <c r="B3" s="508" t="s">
        <v>731</v>
      </c>
      <c r="C3" s="508"/>
      <c r="D3" s="508"/>
      <c r="E3" s="508"/>
      <c r="F3" s="508"/>
      <c r="G3" s="508"/>
      <c r="H3" s="508"/>
      <c r="I3" s="508"/>
      <c r="J3" s="115"/>
      <c r="K3" s="115"/>
    </row>
    <row r="4" spans="2:11" x14ac:dyDescent="0.4">
      <c r="B4" s="508" t="s">
        <v>767</v>
      </c>
      <c r="C4" s="508"/>
      <c r="D4" s="508"/>
      <c r="E4" s="508"/>
      <c r="F4" s="508"/>
      <c r="G4" s="508"/>
      <c r="H4" s="508"/>
      <c r="I4" s="508"/>
      <c r="J4" s="115"/>
      <c r="K4" s="115"/>
    </row>
    <row r="6" spans="2:11" x14ac:dyDescent="0.4">
      <c r="B6" s="509" t="s">
        <v>734</v>
      </c>
      <c r="C6" s="509"/>
      <c r="D6" s="509"/>
      <c r="E6" s="509"/>
      <c r="F6" s="509"/>
      <c r="G6" s="509"/>
      <c r="H6" s="509"/>
      <c r="I6" s="509"/>
      <c r="J6" s="126"/>
      <c r="K6" s="126"/>
    </row>
    <row r="8" spans="2:11" ht="13.9" x14ac:dyDescent="0.4">
      <c r="K8" s="149" t="s">
        <v>735</v>
      </c>
    </row>
    <row r="9" spans="2:11" ht="13.9" x14ac:dyDescent="0.4">
      <c r="K9" s="149" t="s">
        <v>736</v>
      </c>
    </row>
    <row r="10" spans="2:11" ht="13.9" x14ac:dyDescent="0.4">
      <c r="B10" s="140" t="s">
        <v>747</v>
      </c>
      <c r="C10" s="140" t="s">
        <v>748</v>
      </c>
      <c r="D10" s="141">
        <v>2024</v>
      </c>
      <c r="E10" s="141">
        <v>2025</v>
      </c>
      <c r="F10" s="141">
        <v>2026</v>
      </c>
      <c r="G10" s="141">
        <v>2027</v>
      </c>
      <c r="H10" s="141">
        <v>2028</v>
      </c>
      <c r="I10" s="141" t="s">
        <v>737</v>
      </c>
      <c r="K10" s="150" t="s">
        <v>738</v>
      </c>
    </row>
    <row r="11" spans="2:11" ht="13.9" x14ac:dyDescent="0.4">
      <c r="B11" s="140"/>
      <c r="C11" s="140"/>
      <c r="D11" s="140"/>
      <c r="E11" s="140"/>
      <c r="F11" s="140"/>
      <c r="G11" s="140"/>
      <c r="H11" s="140"/>
      <c r="I11" s="140"/>
      <c r="K11" s="140"/>
    </row>
    <row r="12" spans="2:11" ht="13.9" x14ac:dyDescent="0.4">
      <c r="B12" s="140" t="s">
        <v>768</v>
      </c>
      <c r="C12" s="140" t="s">
        <v>750</v>
      </c>
      <c r="D12" s="142">
        <v>0</v>
      </c>
      <c r="E12" s="142">
        <v>0</v>
      </c>
      <c r="F12" s="142">
        <v>0</v>
      </c>
      <c r="G12" s="142">
        <v>0</v>
      </c>
      <c r="H12" s="142">
        <v>0</v>
      </c>
      <c r="I12" s="142">
        <v>0</v>
      </c>
      <c r="J12" s="119"/>
      <c r="K12" s="142">
        <v>0</v>
      </c>
    </row>
    <row r="13" spans="2:11" ht="13.9" x14ac:dyDescent="0.4">
      <c r="B13" s="140"/>
      <c r="C13" s="140"/>
      <c r="D13" s="143"/>
      <c r="E13" s="143"/>
      <c r="F13" s="143"/>
      <c r="G13" s="143"/>
      <c r="H13" s="143"/>
      <c r="I13" s="143"/>
      <c r="J13" s="120"/>
      <c r="K13" s="143"/>
    </row>
    <row r="14" spans="2:11" ht="13.9" x14ac:dyDescent="0.4">
      <c r="B14" s="140" t="s">
        <v>769</v>
      </c>
      <c r="C14" s="140" t="s">
        <v>752</v>
      </c>
      <c r="D14" s="143">
        <v>4240.2054423026748</v>
      </c>
      <c r="E14" s="143">
        <v>6646.856354481537</v>
      </c>
      <c r="F14" s="143">
        <v>6817.9423327662444</v>
      </c>
      <c r="G14" s="143">
        <v>4493.3499438668514</v>
      </c>
      <c r="H14" s="143">
        <v>5671.7030756243757</v>
      </c>
      <c r="I14" s="143">
        <v>27870.057149041684</v>
      </c>
      <c r="J14" s="120"/>
      <c r="K14" s="143">
        <v>5837</v>
      </c>
    </row>
    <row r="15" spans="2:11" ht="13.9" x14ac:dyDescent="0.4">
      <c r="B15" s="140"/>
      <c r="C15" s="140"/>
      <c r="D15" s="143"/>
      <c r="E15" s="143"/>
      <c r="F15" s="143"/>
      <c r="G15" s="143"/>
      <c r="H15" s="143"/>
      <c r="I15" s="143"/>
      <c r="J15" s="120"/>
      <c r="K15" s="143"/>
    </row>
    <row r="16" spans="2:11" ht="13.9" x14ac:dyDescent="0.4">
      <c r="B16" s="140" t="s">
        <v>770</v>
      </c>
      <c r="C16" s="140" t="s">
        <v>771</v>
      </c>
      <c r="D16" s="143">
        <v>3303.5850613433477</v>
      </c>
      <c r="E16" s="143">
        <v>3591.7187063748097</v>
      </c>
      <c r="F16" s="143">
        <v>3819.8701985969105</v>
      </c>
      <c r="G16" s="143">
        <v>4376.2018316932399</v>
      </c>
      <c r="H16" s="143">
        <v>4337.1837312251282</v>
      </c>
      <c r="I16" s="143">
        <v>19428.559529233433</v>
      </c>
      <c r="J16" s="120"/>
      <c r="K16" s="143">
        <v>3461</v>
      </c>
    </row>
    <row r="17" spans="2:11" ht="13.9" x14ac:dyDescent="0.4">
      <c r="B17" s="140"/>
      <c r="C17" s="140"/>
      <c r="D17" s="143"/>
      <c r="E17" s="143"/>
      <c r="F17" s="143"/>
      <c r="G17" s="143"/>
      <c r="H17" s="143"/>
      <c r="I17" s="143"/>
      <c r="J17" s="120"/>
      <c r="K17" s="143"/>
    </row>
    <row r="18" spans="2:11" ht="13.9" x14ac:dyDescent="0.4">
      <c r="B18" s="140" t="s">
        <v>772</v>
      </c>
      <c r="C18" s="140" t="s">
        <v>757</v>
      </c>
      <c r="D18" s="143">
        <v>9955.192141379317</v>
      </c>
      <c r="E18" s="143">
        <v>10373.161516575283</v>
      </c>
      <c r="F18" s="143">
        <v>7738.3148745764674</v>
      </c>
      <c r="G18" s="143">
        <v>7908.2496832470488</v>
      </c>
      <c r="H18" s="143">
        <v>8313.0663672826322</v>
      </c>
      <c r="I18" s="143">
        <v>44287.984583060745</v>
      </c>
      <c r="J18" s="120"/>
      <c r="K18" s="143">
        <v>12749</v>
      </c>
    </row>
    <row r="19" spans="2:11" ht="13.9" x14ac:dyDescent="0.4">
      <c r="B19" s="140"/>
      <c r="C19" s="140"/>
      <c r="D19" s="143"/>
      <c r="E19" s="143"/>
      <c r="F19" s="143"/>
      <c r="G19" s="143"/>
      <c r="H19" s="143"/>
      <c r="I19" s="143"/>
      <c r="J19" s="120"/>
      <c r="K19" s="143"/>
    </row>
    <row r="20" spans="2:11" ht="13.9" x14ac:dyDescent="0.4">
      <c r="B20" s="140" t="s">
        <v>773</v>
      </c>
      <c r="C20" s="140" t="s">
        <v>759</v>
      </c>
      <c r="D20" s="143">
        <v>51580.505048785337</v>
      </c>
      <c r="E20" s="143">
        <v>56373.930551911988</v>
      </c>
      <c r="F20" s="143">
        <v>60381.71773883378</v>
      </c>
      <c r="G20" s="143">
        <v>63691.484361416486</v>
      </c>
      <c r="H20" s="143">
        <v>69912.142733878252</v>
      </c>
      <c r="I20" s="143">
        <v>301939.78043482581</v>
      </c>
      <c r="J20" s="120"/>
      <c r="K20" s="143">
        <v>53977</v>
      </c>
    </row>
    <row r="21" spans="2:11" ht="13.9" x14ac:dyDescent="0.4">
      <c r="B21" s="144"/>
      <c r="C21" s="144"/>
      <c r="D21" s="143"/>
      <c r="E21" s="143"/>
      <c r="F21" s="143"/>
      <c r="G21" s="143"/>
      <c r="H21" s="143"/>
      <c r="I21" s="143"/>
      <c r="J21" s="120"/>
      <c r="K21" s="143"/>
    </row>
    <row r="22" spans="2:11" ht="13.9" x14ac:dyDescent="0.4">
      <c r="B22" s="140" t="s">
        <v>774</v>
      </c>
      <c r="C22" s="140" t="s">
        <v>763</v>
      </c>
      <c r="D22" s="143">
        <v>2926.0048654793491</v>
      </c>
      <c r="E22" s="143">
        <v>3028.2043671087536</v>
      </c>
      <c r="F22" s="143">
        <v>3213.017600121259</v>
      </c>
      <c r="G22" s="143">
        <v>3404.658294675256</v>
      </c>
      <c r="H22" s="143">
        <v>3611.2973871363392</v>
      </c>
      <c r="I22" s="143">
        <v>16183.182514520955</v>
      </c>
      <c r="J22" s="120"/>
      <c r="K22" s="143">
        <v>2977</v>
      </c>
    </row>
    <row r="23" spans="2:11" ht="15" x14ac:dyDescent="0.55000000000000004">
      <c r="B23" s="140"/>
      <c r="C23" s="140"/>
      <c r="D23" s="145"/>
      <c r="E23" s="145"/>
      <c r="F23" s="145"/>
      <c r="G23" s="145"/>
      <c r="H23" s="145"/>
      <c r="I23" s="145"/>
      <c r="J23" s="120"/>
      <c r="K23" s="145"/>
    </row>
    <row r="24" spans="2:11" ht="15" x14ac:dyDescent="0.55000000000000004">
      <c r="B24" s="146" t="s">
        <v>766</v>
      </c>
      <c r="C24" s="146" t="s">
        <v>766</v>
      </c>
      <c r="D24" s="145">
        <v>1995.812807881774</v>
      </c>
      <c r="E24" s="145">
        <v>2054.443925729443</v>
      </c>
      <c r="F24" s="145">
        <v>2104.1867734748012</v>
      </c>
      <c r="G24" s="145">
        <v>2151.0889537536946</v>
      </c>
      <c r="H24" s="145">
        <v>2221.3853040882605</v>
      </c>
      <c r="I24" s="145">
        <v>10526.917764927974</v>
      </c>
      <c r="J24" s="121"/>
      <c r="K24" s="145">
        <v>2025.1283668056085</v>
      </c>
    </row>
    <row r="25" spans="2:11" ht="13.9" x14ac:dyDescent="0.4">
      <c r="B25" s="140"/>
      <c r="C25" s="140"/>
      <c r="D25" s="140"/>
      <c r="E25" s="140"/>
      <c r="F25" s="140"/>
      <c r="G25" s="140"/>
      <c r="H25" s="140"/>
      <c r="I25" s="140"/>
      <c r="K25" s="140"/>
    </row>
    <row r="26" spans="2:11" ht="15" x14ac:dyDescent="0.55000000000000004">
      <c r="B26" s="140" t="s">
        <v>737</v>
      </c>
      <c r="C26" s="140"/>
      <c r="D26" s="147">
        <v>74001.305367171793</v>
      </c>
      <c r="E26" s="147">
        <v>82068.315422181811</v>
      </c>
      <c r="F26" s="147">
        <v>84075.049518369458</v>
      </c>
      <c r="G26" s="147">
        <v>86025.033068652585</v>
      </c>
      <c r="H26" s="147">
        <v>94066.778599234967</v>
      </c>
      <c r="I26" s="147">
        <v>420236.4819756106</v>
      </c>
      <c r="J26" s="122"/>
      <c r="K26" s="147">
        <v>81026.128366805613</v>
      </c>
    </row>
    <row r="28" spans="2:11" x14ac:dyDescent="0.4">
      <c r="B28" s="114" t="s">
        <v>745</v>
      </c>
    </row>
    <row r="30" spans="2:11" x14ac:dyDescent="0.4">
      <c r="D30" s="119"/>
      <c r="E30" s="119"/>
      <c r="F30" s="119"/>
      <c r="G30" s="119"/>
      <c r="H30" s="119"/>
      <c r="I30" s="119"/>
    </row>
    <row r="31" spans="2:11" x14ac:dyDescent="0.4">
      <c r="D31" s="120"/>
      <c r="E31" s="120"/>
      <c r="F31" s="120"/>
      <c r="G31" s="120"/>
      <c r="H31" s="120"/>
      <c r="I31" s="120"/>
    </row>
    <row r="32" spans="2:11" x14ac:dyDescent="0.4">
      <c r="D32" s="120"/>
      <c r="E32" s="120"/>
      <c r="F32" s="120"/>
      <c r="G32" s="120"/>
      <c r="H32" s="120"/>
      <c r="I32" s="119"/>
    </row>
    <row r="33" spans="2:9" x14ac:dyDescent="0.4">
      <c r="D33" s="120"/>
      <c r="E33" s="120"/>
      <c r="F33" s="120"/>
      <c r="G33" s="120"/>
      <c r="H33" s="120"/>
      <c r="I33" s="120"/>
    </row>
    <row r="34" spans="2:9" x14ac:dyDescent="0.4">
      <c r="D34" s="120"/>
      <c r="E34" s="120"/>
      <c r="F34" s="120"/>
      <c r="G34" s="120"/>
      <c r="H34" s="120"/>
      <c r="I34" s="119"/>
    </row>
    <row r="35" spans="2:9" x14ac:dyDescent="0.4">
      <c r="D35" s="120"/>
      <c r="E35" s="120"/>
      <c r="F35" s="120"/>
      <c r="G35" s="120"/>
      <c r="H35" s="120"/>
      <c r="I35" s="120"/>
    </row>
    <row r="36" spans="2:9" x14ac:dyDescent="0.4">
      <c r="D36" s="120"/>
      <c r="E36" s="120"/>
      <c r="F36" s="120"/>
      <c r="G36" s="120"/>
      <c r="H36" s="120"/>
      <c r="I36" s="119"/>
    </row>
    <row r="37" spans="2:9" x14ac:dyDescent="0.4">
      <c r="D37" s="120"/>
      <c r="E37" s="120"/>
      <c r="F37" s="120"/>
      <c r="G37" s="120"/>
      <c r="H37" s="120"/>
      <c r="I37" s="120"/>
    </row>
    <row r="38" spans="2:9" x14ac:dyDescent="0.4">
      <c r="D38" s="120"/>
      <c r="E38" s="120"/>
      <c r="F38" s="120"/>
      <c r="G38" s="120"/>
      <c r="H38" s="120"/>
      <c r="I38" s="119"/>
    </row>
    <row r="39" spans="2:9" x14ac:dyDescent="0.4">
      <c r="B39" s="148"/>
      <c r="C39" s="148"/>
      <c r="D39" s="120"/>
      <c r="E39" s="120"/>
      <c r="F39" s="120"/>
      <c r="G39" s="120"/>
      <c r="H39" s="120"/>
      <c r="I39" s="120"/>
    </row>
    <row r="40" spans="2:9" x14ac:dyDescent="0.4">
      <c r="D40" s="120"/>
      <c r="E40" s="120"/>
      <c r="F40" s="120"/>
      <c r="G40" s="120"/>
      <c r="H40" s="120"/>
      <c r="I40" s="119"/>
    </row>
    <row r="42" spans="2:9" ht="14.25" x14ac:dyDescent="0.55000000000000004">
      <c r="D42" s="122"/>
      <c r="E42" s="122"/>
      <c r="F42" s="122"/>
      <c r="G42" s="122"/>
      <c r="H42" s="122"/>
      <c r="I42" s="122"/>
    </row>
  </sheetData>
  <mergeCells count="4">
    <mergeCell ref="B2:I2"/>
    <mergeCell ref="B3:I3"/>
    <mergeCell ref="B4:I4"/>
    <mergeCell ref="B6:I6"/>
  </mergeCells>
  <printOptions horizontalCentered="1"/>
  <pageMargins left="0.75" right="0.5" top="1" bottom="0.49" header="0.5" footer="0.49"/>
  <pageSetup scale="6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Regulatory Planning Dept Document" ma:contentTypeID="0x010100EE7D97E7475B474AA043B4C681C0A2E13300FD53426F48861F4BB414FE299787ADD2" ma:contentTypeVersion="97" ma:contentTypeDescription="" ma:contentTypeScope="" ma:versionID="a3b3d1e41a181583fa2035d7057cba6d">
  <xsd:schema xmlns:xsd="http://www.w3.org/2001/XMLSchema" xmlns:xs="http://www.w3.org/2001/XMLSchema" xmlns:p="http://schemas.microsoft.com/office/2006/metadata/properties" xmlns:ns2="e67a259b-b064-4dad-99ea-9056ae4e8be9" xmlns:ns3="e25088f3-9b63-4b0f-82a9-173e45969f25" targetNamespace="http://schemas.microsoft.com/office/2006/metadata/properties" ma:root="true" ma:fieldsID="b7cf8b4d634efc4076902c35cfee41b6" ns2:_="" ns3:_="">
    <xsd:import namespace="e67a259b-b064-4dad-99ea-9056ae4e8be9"/>
    <xsd:import namespace="e25088f3-9b63-4b0f-82a9-173e45969f25"/>
    <xsd:element name="properties">
      <xsd:complexType>
        <xsd:sequence>
          <xsd:element name="documentManagement">
            <xsd:complexType>
              <xsd:all>
                <xsd:element ref="ns2:DocDescription" minOccurs="0"/>
                <xsd:element ref="ns2:HoldName" minOccurs="0"/>
                <xsd:element ref="ns2:LegacyObjID" minOccurs="0"/>
                <xsd:element ref="ns2:TaxCatchAll" minOccurs="0"/>
                <xsd:element ref="ns2:TaxCatchAllLabel" minOccurs="0"/>
                <xsd:element ref="ns2:b547e2d25ec54fdeabe25f8313d664c0" minOccurs="0"/>
                <xsd:element ref="ns2:h3dad4f417ab413a8ca4314e9f1bd0eb" minOccurs="0"/>
                <xsd:element ref="ns2:n3050d635d8a4c5ab09e418d8f381e2b" minOccurs="0"/>
                <xsd:element ref="ns2:k6ddcef4143d45158923c73e5fbf7fd3" minOccurs="0"/>
                <xsd:element ref="ns2:p1d6c7a98c54445284ac0a0253fc066c"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a259b-b064-4dad-99ea-9056ae4e8be9" elementFormDefault="qualified">
    <xsd:import namespace="http://schemas.microsoft.com/office/2006/documentManagement/types"/>
    <xsd:import namespace="http://schemas.microsoft.com/office/infopath/2007/PartnerControls"/>
    <xsd:element name="DocDescription" ma:index="3" nillable="true" ma:displayName="Document Description" ma:description="The description of the document" ma:internalName="DocDescription">
      <xsd:simpleType>
        <xsd:restriction base="dms:Note">
          <xsd:maxLength value="255"/>
        </xsd:restriction>
      </xsd:simpleType>
    </xsd:element>
    <xsd:element name="HoldName" ma:index="7" nillable="true" ma:displayName="Hold Name" ma:description="The name of the legacy Legal Hold assigned to the Document" ma:internalName="HoldName">
      <xsd:simpleType>
        <xsd:restriction base="dms:Note">
          <xsd:maxLength value="255"/>
        </xsd:restriction>
      </xsd:simpleType>
    </xsd:element>
    <xsd:element name="LegacyObjID" ma:index="8" nillable="true" ma:displayName="Legacy Object ID" ma:description="The OpenText Object ID assigned to the migrated document" ma:internalName="LegacyObjID">
      <xsd:simpleType>
        <xsd:restriction base="dms:Text">
          <xsd:maxLength value="255"/>
        </xsd:restriction>
      </xsd:simpleType>
    </xsd:element>
    <xsd:element name="TaxCatchAll" ma:index="9" nillable="true" ma:displayName="Taxonomy Catch All Column" ma:hidden="true" ma:list="{6fdc1b63-fb7f-40bb-af34-71a73d597917}" ma:internalName="TaxCatchAll" ma:showField="CatchAllData" ma:web="e25088f3-9b63-4b0f-82a9-173e45969f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dc1b63-fb7f-40bb-af34-71a73d597917}" ma:internalName="TaxCatchAllLabel" ma:readOnly="true" ma:showField="CatchAllDataLabel" ma:web="e25088f3-9b63-4b0f-82a9-173e45969f25">
      <xsd:complexType>
        <xsd:complexContent>
          <xsd:extension base="dms:MultiChoiceLookup">
            <xsd:sequence>
              <xsd:element name="Value" type="dms:Lookup" maxOccurs="unbounded" minOccurs="0" nillable="true"/>
            </xsd:sequence>
          </xsd:extension>
        </xsd:complexContent>
      </xsd:complexType>
    </xsd:element>
    <xsd:element name="b547e2d25ec54fdeabe25f8313d664c0" ma:index="12" nillable="true" ma:taxonomy="true" ma:internalName="b547e2d25ec54fdeabe25f8313d664c0" ma:taxonomyFieldName="District" ma:displayName="District" ma:default="3;#South Road|16dd7f40-718c-44a7-aea8-194a5088e78b" ma:fieldId="{b547e2d2-5ec5-4fde-abe2-5f8313d664c0}" ma:sspId="7bf5fa43-f6bd-45aa-9061-cc6667b7271d" ma:termSetId="28363ab1-c85c-4f1f-bdda-45b2c4f3e703" ma:anchorId="00000000-0000-0000-0000-000000000000" ma:open="false" ma:isKeyword="false">
      <xsd:complexType>
        <xsd:sequence>
          <xsd:element ref="pc:Terms" minOccurs="0" maxOccurs="1"/>
        </xsd:sequence>
      </xsd:complexType>
    </xsd:element>
    <xsd:element name="h3dad4f417ab413a8ca4314e9f1bd0eb" ma:index="14" nillable="true" ma:taxonomy="true" ma:internalName="h3dad4f417ab413a8ca4314e9f1bd0eb" ma:taxonomyFieldName="Information_x0020_Status" ma:displayName="Information Status" ma:readOnly="false" ma:default="1;#Draft|85e3e8f1-6d5d-4c8b-9355-5eb54c3875c2" ma:fieldId="{13dad4f4-17ab-413a-8ca4-314e9f1bd0eb}" ma:sspId="7bf5fa43-f6bd-45aa-9061-cc6667b7271d" ma:termSetId="66d3dc24-0c45-4f11-9171-189e7d767394" ma:anchorId="00000000-0000-0000-0000-000000000000" ma:open="false" ma:isKeyword="false">
      <xsd:complexType>
        <xsd:sequence>
          <xsd:element ref="pc:Terms" minOccurs="0" maxOccurs="1"/>
        </xsd:sequence>
      </xsd:complexType>
    </xsd:element>
    <xsd:element name="n3050d635d8a4c5ab09e418d8f381e2b" ma:index="16" ma:taxonomy="true" ma:internalName="n3050d635d8a4c5ab09e418d8f381e2b" ma:taxonomyFieldName="Information_x0020_Type" ma:displayName="Information Type" ma:readOnly="false" ma:default="" ma:fieldId="{73050d63-5d8a-4c5a-b09e-418d8f381e2b}" ma:sspId="7bf5fa43-f6bd-45aa-9061-cc6667b7271d" ma:termSetId="5460df09-e86b-4c45-898c-b2a91a9b5fe3" ma:anchorId="3dfc5993-5444-4a1f-bc41-3c51036c0572" ma:open="false" ma:isKeyword="false">
      <xsd:complexType>
        <xsd:sequence>
          <xsd:element ref="pc:Terms" minOccurs="0" maxOccurs="1"/>
        </xsd:sequence>
      </xsd:complexType>
    </xsd:element>
    <xsd:element name="k6ddcef4143d45158923c73e5fbf7fd3" ma:index="19" nillable="true" ma:taxonomy="true" ma:internalName="k6ddcef4143d45158923c73e5fbf7fd3" ma:taxonomyFieldName="Area" ma:displayName="Area" ma:default="2;#475 - Regulatory Planning|a8378320-fe5d-4fd8-8ae8-ff411a8e82dd" ma:fieldId="{46ddcef4-143d-4515-8923-c73e5fbf7fd3}" ma:sspId="7bf5fa43-f6bd-45aa-9061-cc6667b7271d" ma:termSetId="04184601-f0b6-4e71-a582-a25f76140a65" ma:anchorId="00000000-0000-0000-0000-000000000000" ma:open="false" ma:isKeyword="false">
      <xsd:complexType>
        <xsd:sequence>
          <xsd:element ref="pc:Terms" minOccurs="0" maxOccurs="1"/>
        </xsd:sequence>
      </xsd:complexType>
    </xsd:element>
    <xsd:element name="p1d6c7a98c54445284ac0a0253fc066c" ma:index="21" nillable="true" ma:taxonomy="true" ma:internalName="p1d6c7a98c54445284ac0a0253fc066c" ma:taxonomyFieldName="LegacySecurityTag" ma:displayName="Legacy Security Tag" ma:default="" ma:fieldId="{91d6c7a9-8c54-4452-84ac-0a0253fc066c}" ma:sspId="7bf5fa43-f6bd-45aa-9061-cc6667b7271d" ma:termSetId="d5cde430-222d-4c3a-9b04-75289ab7b20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5088f3-9b63-4b0f-82a9-173e45969f25"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7bf5fa43-f6bd-45aa-9061-cc6667b7271d" ContentTypeId="0x010100EE7D97E7475B474AA043B4C681C0A2E133"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LegacyObjID xmlns="e67a259b-b064-4dad-99ea-9056ae4e8be9" xsi:nil="true"/>
    <DocDescription xmlns="e67a259b-b064-4dad-99ea-9056ae4e8be9" xsi:nil="true"/>
    <TaxCatchAll xmlns="e67a259b-b064-4dad-99ea-9056ae4e8be9">
      <Value>87</Value>
      <Value>30</Value>
      <Value>1</Value>
      <Value>3</Value>
    </TaxCatchAll>
    <n3050d635d8a4c5ab09e418d8f381e2b xmlns="e67a259b-b064-4dad-99ea-9056ae4e8be9">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6f76f838-6a04-4d20-878e-5436542e2852</TermId>
        </TermInfo>
      </Terms>
    </n3050d635d8a4c5ab09e418d8f381e2b>
    <p1d6c7a98c54445284ac0a0253fc066c xmlns="e67a259b-b064-4dad-99ea-9056ae4e8be9">
      <Terms xmlns="http://schemas.microsoft.com/office/infopath/2007/PartnerControls"/>
    </p1d6c7a98c54445284ac0a0253fc066c>
    <HoldName xmlns="e67a259b-b064-4dad-99ea-9056ae4e8be9" xsi:nil="true"/>
    <k6ddcef4143d45158923c73e5fbf7fd3 xmlns="e67a259b-b064-4dad-99ea-9056ae4e8be9">
      <Terms xmlns="http://schemas.microsoft.com/office/infopath/2007/PartnerControls">
        <TermInfo xmlns="http://schemas.microsoft.com/office/infopath/2007/PartnerControls">
          <TermName xmlns="http://schemas.microsoft.com/office/infopath/2007/PartnerControls">684 - Finance and Planning</TermName>
          <TermId xmlns="http://schemas.microsoft.com/office/infopath/2007/PartnerControls">159905a5-3d2c-4e97-815c-dcef10e79142</TermId>
        </TermInfo>
      </Terms>
    </k6ddcef4143d45158923c73e5fbf7fd3>
    <b547e2d25ec54fdeabe25f8313d664c0 xmlns="e67a259b-b064-4dad-99ea-9056ae4e8be9">
      <Terms xmlns="http://schemas.microsoft.com/office/infopath/2007/PartnerControls">
        <TermInfo xmlns="http://schemas.microsoft.com/office/infopath/2007/PartnerControls">
          <TermName xmlns="http://schemas.microsoft.com/office/infopath/2007/PartnerControls">South Road</TermName>
          <TermId xmlns="http://schemas.microsoft.com/office/infopath/2007/PartnerControls">16dd7f40-718c-44a7-aea8-194a5088e78b</TermId>
        </TermInfo>
      </Terms>
    </b547e2d25ec54fdeabe25f8313d664c0>
    <h3dad4f417ab413a8ca4314e9f1bd0eb xmlns="e67a259b-b064-4dad-99ea-9056ae4e8be9">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85e3e8f1-6d5d-4c8b-9355-5eb54c3875c2</TermId>
        </TermInfo>
      </Terms>
    </h3dad4f417ab413a8ca4314e9f1bd0eb>
    <_dlc_DocId xmlns="e25088f3-9b63-4b0f-82a9-173e45969f25">REGPLANNING-1195134544-88488</_dlc_DocId>
    <_dlc_DocIdUrl xmlns="e25088f3-9b63-4b0f-82a9-173e45969f25">
      <Url>https://centralhudson.sharepoint.com/sites/RegPlanning/_layouts/15/DocIdRedir.aspx?ID=REGPLANNING-1195134544-88488</Url>
      <Description>REGPLANNING-1195134544-88488</Description>
    </_dlc_DocIdUrl>
  </documentManagement>
</p:properties>
</file>

<file path=customXml/itemProps1.xml><?xml version="1.0" encoding="utf-8"?>
<ds:datastoreItem xmlns:ds="http://schemas.openxmlformats.org/officeDocument/2006/customXml" ds:itemID="{42CD3148-DC55-4A2A-BE1B-F777A7178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a259b-b064-4dad-99ea-9056ae4e8be9"/>
    <ds:schemaRef ds:uri="e25088f3-9b63-4b0f-82a9-173e45969f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984C8-D104-45FD-85EB-880FE6BCF2CC}">
  <ds:schemaRefs>
    <ds:schemaRef ds:uri="http://schemas.microsoft.com/sharepoint/v3/contenttype/forms"/>
  </ds:schemaRefs>
</ds:datastoreItem>
</file>

<file path=customXml/itemProps3.xml><?xml version="1.0" encoding="utf-8"?>
<ds:datastoreItem xmlns:ds="http://schemas.openxmlformats.org/officeDocument/2006/customXml" ds:itemID="{386E19B7-4B06-488D-BC93-EA259FA29F59}">
  <ds:schemaRefs>
    <ds:schemaRef ds:uri="Microsoft.SharePoint.Taxonomy.ContentTypeSync"/>
  </ds:schemaRefs>
</ds:datastoreItem>
</file>

<file path=customXml/itemProps4.xml><?xml version="1.0" encoding="utf-8"?>
<ds:datastoreItem xmlns:ds="http://schemas.openxmlformats.org/officeDocument/2006/customXml" ds:itemID="{4D157198-D3A3-434E-A447-2A2723FB554E}">
  <ds:schemaRefs>
    <ds:schemaRef ds:uri="http://schemas.microsoft.com/sharepoint/events"/>
  </ds:schemaRefs>
</ds:datastoreItem>
</file>

<file path=customXml/itemProps5.xml><?xml version="1.0" encoding="utf-8"?>
<ds:datastoreItem xmlns:ds="http://schemas.openxmlformats.org/officeDocument/2006/customXml" ds:itemID="{5C075820-51C8-4FB3-A0EE-BC8E0A0DC959}">
  <ds:schemaRefs>
    <ds:schemaRef ds:uri="http://www.w3.org/XML/1998/namespace"/>
    <ds:schemaRef ds:uri="http://purl.org/dc/terms/"/>
    <ds:schemaRef ds:uri="http://schemas.openxmlformats.org/package/2006/metadata/core-properties"/>
    <ds:schemaRef ds:uri="8438a7d2-06f9-4526-b37d-ff7c6af31437"/>
    <ds:schemaRef ds:uri="http://schemas.microsoft.com/office/2006/metadata/properties"/>
    <ds:schemaRef ds:uri="http://schemas.microsoft.com/office/2006/documentManagement/types"/>
    <ds:schemaRef ds:uri="http://purl.org/dc/elements/1.1/"/>
    <ds:schemaRef ds:uri="http://schemas.microsoft.com/office/infopath/2007/PartnerControls"/>
    <ds:schemaRef ds:uri="e67a259b-b064-4dad-99ea-9056ae4e8be9"/>
    <ds:schemaRef ds:uri="http://purl.org/dc/dcmitype/"/>
    <ds:schemaRef ds:uri="e25088f3-9b63-4b0f-82a9-173e45969f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30</vt:i4>
      </vt:variant>
    </vt:vector>
  </HeadingPairs>
  <TitlesOfParts>
    <vt:vector size="55" baseType="lpstr">
      <vt:lpstr>Installation with Inflation OH</vt:lpstr>
      <vt:lpstr>Removal with Inflation</vt:lpstr>
      <vt:lpstr>2024 Appendices Elec Inst </vt:lpstr>
      <vt:lpstr>2024 Appendices Elec Removal</vt:lpstr>
      <vt:lpstr>2024 Appendices Gas</vt:lpstr>
      <vt:lpstr>2024 Appendices Common</vt:lpstr>
      <vt:lpstr>Schedule A OH (CORP)</vt:lpstr>
      <vt:lpstr>Schedule B OH (Electric)</vt:lpstr>
      <vt:lpstr>Schedule C OH (Gas)</vt:lpstr>
      <vt:lpstr>Schedule D OH (Common)</vt:lpstr>
      <vt:lpstr>2024 Capex View 1</vt:lpstr>
      <vt:lpstr>2024 Capex View 2</vt:lpstr>
      <vt:lpstr>AFUDC</vt:lpstr>
      <vt:lpstr>Electric Capex History </vt:lpstr>
      <vt:lpstr>Staff Categories Electric</vt:lpstr>
      <vt:lpstr>Gas Capex History</vt:lpstr>
      <vt:lpstr>Staff Categories Gas</vt:lpstr>
      <vt:lpstr>Common Capex History</vt:lpstr>
      <vt:lpstr>Staff Categories Common</vt:lpstr>
      <vt:lpstr>2018 Capex Variance Report</vt:lpstr>
      <vt:lpstr>2019 Capex Variance Report</vt:lpstr>
      <vt:lpstr>2020 Capex Variance Report</vt:lpstr>
      <vt:lpstr>2021 Capex Variance Report</vt:lpstr>
      <vt:lpstr>2022 Capex Variance Report</vt:lpstr>
      <vt:lpstr>2023 Q1 Capex Variance Report</vt:lpstr>
      <vt:lpstr>'2018 Capex Variance Report'!Print_Area</vt:lpstr>
      <vt:lpstr>'2021 Capex Variance Report'!Print_Area</vt:lpstr>
      <vt:lpstr>'2022 Capex Variance Report'!Print_Area</vt:lpstr>
      <vt:lpstr>'2024 Appendices Common'!Print_Area</vt:lpstr>
      <vt:lpstr>'2024 Appendices Elec Inst '!Print_Area</vt:lpstr>
      <vt:lpstr>'2024 Appendices Elec Removal'!Print_Area</vt:lpstr>
      <vt:lpstr>'2024 Appendices Gas'!Print_Area</vt:lpstr>
      <vt:lpstr>'2024 Capex View 1'!Print_Area</vt:lpstr>
      <vt:lpstr>'2024 Capex View 2'!Print_Area</vt:lpstr>
      <vt:lpstr>'Common Capex History'!Print_Area</vt:lpstr>
      <vt:lpstr>'Electric Capex History '!Print_Area</vt:lpstr>
      <vt:lpstr>'Gas Capex History'!Print_Area</vt:lpstr>
      <vt:lpstr>'Installation with Inflation OH'!Print_Area</vt:lpstr>
      <vt:lpstr>'Removal with Inflation'!Print_Area</vt:lpstr>
      <vt:lpstr>'Schedule A OH (CORP)'!Print_Area</vt:lpstr>
      <vt:lpstr>'Schedule B OH (Electric)'!Print_Area</vt:lpstr>
      <vt:lpstr>'Schedule C OH (Gas)'!Print_Area</vt:lpstr>
      <vt:lpstr>'Schedule D OH (Common)'!Print_Area</vt:lpstr>
      <vt:lpstr>'Staff Categories Common'!Print_Area</vt:lpstr>
      <vt:lpstr>'Staff Categories Electric'!Print_Area</vt:lpstr>
      <vt:lpstr>'Staff Categories Gas'!Print_Area</vt:lpstr>
      <vt:lpstr>'2024 Appendices Common'!Print_Titles</vt:lpstr>
      <vt:lpstr>'2024 Appendices Elec Inst '!Print_Titles</vt:lpstr>
      <vt:lpstr>'2024 Appendices Elec Removal'!Print_Titles</vt:lpstr>
      <vt:lpstr>'2024 Appendices Gas'!Print_Titles</vt:lpstr>
      <vt:lpstr>'Common Capex History'!Print_Titles</vt:lpstr>
      <vt:lpstr>'Electric Capex History '!Print_Titles</vt:lpstr>
      <vt:lpstr>'Gas Capex History'!Print_Titles</vt:lpstr>
      <vt:lpstr>'Staff Categories Common'!Print_Titles</vt:lpstr>
      <vt:lpstr>'Staff Categories Gas'!Print_Titles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Ricketts, Rashad</dc:creator>
  <cp:keywords/>
  <dc:description/>
  <cp:lastModifiedBy>Dittmar, Amy</cp:lastModifiedBy>
  <cp:revision/>
  <dcterms:created xsi:type="dcterms:W3CDTF">2023-07-10T20:25:50Z</dcterms:created>
  <dcterms:modified xsi:type="dcterms:W3CDTF">2023-09-28T19:33:36Z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0x010100EE7D97E7475B474AA043B4C681C0A2E13300FD53426F48861F4BB414FE299787ADD2</vt:lpwstr>
  </property>
  <property fmtid="{D5CDD505-2E9C-101B-9397-08002B2CF9AE}" pid="3" name="District">
    <vt:lpwstr>3;#South Road|16dd7f40-718c-44a7-aea8-194a5088e78b</vt:lpwstr>
  </property>
  <property fmtid="{D5CDD505-2E9C-101B-9397-08002B2CF9AE}" pid="4" name="Area">
    <vt:lpwstr>30;#684 - Finance and Planning|159905a5-3d2c-4e97-815c-dcef10e79142</vt:lpwstr>
  </property>
  <property fmtid="{D5CDD505-2E9C-101B-9397-08002B2CF9AE}" pid="5" name="_dlc_DocIdItemGuid">
    <vt:lpwstr>9fe215b6-05f0-4229-94fc-ecd66bc1e7dc</vt:lpwstr>
  </property>
  <property fmtid="{D5CDD505-2E9C-101B-9397-08002B2CF9AE}" pid="6" name="Information Status">
    <vt:lpwstr>1;#Draft|85e3e8f1-6d5d-4c8b-9355-5eb54c3875c2</vt:lpwstr>
  </property>
  <property fmtid="{D5CDD505-2E9C-101B-9397-08002B2CF9AE}" pid="7" name="LegacySecurityTag">
    <vt:lpwstr/>
  </property>
  <property fmtid="{D5CDD505-2E9C-101B-9397-08002B2CF9AE}" pid="8" name="Information Type">
    <vt:lpwstr>87;#Report|6f76f838-6a04-4d20-878e-5436542e2852</vt:lpwstr>
  </property>
  <property fmtid="{D5CDD505-2E9C-101B-9397-08002B2CF9AE}" pid="9" name="MediaServiceImageTags">
    <vt:lpwstr/>
  </property>
  <property fmtid="{D5CDD505-2E9C-101B-9397-08002B2CF9AE}" pid="10" name="lcf76f155ced4ddcb4097134ff3c332f">
    <vt:lpwstr/>
  </property>
</Properties>
</file>